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3\HO-W HO-6\Filing\Filing Responses\12-7 Amendment\"/>
    </mc:Choice>
  </mc:AlternateContent>
  <xr:revisionPtr revIDLastSave="0" documentId="13_ncr:1_{89379256-8AF9-45A6-AF4B-A80AA896D6B3}" xr6:coauthVersionLast="47" xr6:coauthVersionMax="47" xr10:uidLastSave="{00000000-0000-0000-0000-000000000000}"/>
  <bookViews>
    <workbookView xWindow="-120" yWindow="-120" windowWidth="29040" windowHeight="15840" tabRatio="840"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187" r:id="rId6"/>
    <sheet name="Exhibit 9 - p3" sheetId="265" r:id="rId7"/>
    <sheet name="Exhibit 9 - p4" sheetId="205" r:id="rId8"/>
    <sheet name="Exhibit 9 - p5" sheetId="206" r:id="rId9"/>
    <sheet name="Exhibit 9 - p6" sheetId="261" r:id="rId10"/>
    <sheet name="Exhibit 9 - p7" sheetId="244" r:id="rId11"/>
    <sheet name="Exhibit 9 - p8" sheetId="245" r:id="rId12"/>
    <sheet name="Exhibit 10" sheetId="231" r:id="rId13"/>
    <sheet name="Exhibit 11" sheetId="242" r:id="rId14"/>
    <sheet name="Exhibit 12" sheetId="213" r:id="rId15"/>
    <sheet name="Exhibit 14" sheetId="259" r:id="rId16"/>
    <sheet name="Exhibit 14A" sheetId="260" r:id="rId17"/>
    <sheet name="Exhibit 14B" sheetId="273" r:id="rId18"/>
    <sheet name="Exhibit 15" sheetId="253" r:id="rId19"/>
    <sheet name="Exhibit 16" sheetId="255" r:id="rId20"/>
    <sheet name="Exhibit 17" sheetId="256" r:id="rId21"/>
    <sheet name="Exhibit 19" sheetId="275" r:id="rId22"/>
    <sheet name="Exhibit 20 - p1" sheetId="175" r:id="rId23"/>
    <sheet name="Exhibit 20 - p2" sheetId="262" r:id="rId24"/>
    <sheet name="Exhibit 21" sheetId="276" r:id="rId25"/>
    <sheet name="Reinsurance Exh" sheetId="136" r:id="rId26"/>
  </sheets>
  <externalReferences>
    <externalReference r:id="rId27"/>
    <externalReference r:id="rId28"/>
  </externalReferences>
  <definedNames>
    <definedName name="_AMO_UniqueIdentifier" localSheetId="22" hidden="1">"'24250caf-7af1-475b-9a4b-b6ed1733cbb5'"</definedName>
    <definedName name="_xlnm._FilterDatabase" localSheetId="17" hidden="1">'Exhibit 14B'!$A$10:$F$1769</definedName>
    <definedName name="_Key1" localSheetId="12" hidden="1">#REF!</definedName>
    <definedName name="_Key1" localSheetId="18" hidden="1">#REF!</definedName>
    <definedName name="_Key1" localSheetId="21" hidden="1">#REF!</definedName>
    <definedName name="_Key1" localSheetId="24" hidden="1">#REF!</definedName>
    <definedName name="_Key1" localSheetId="7" hidden="1">#REF!</definedName>
    <definedName name="_Key1" localSheetId="25" hidden="1">#REF!</definedName>
    <definedName name="_Key1" hidden="1">#REF!</definedName>
    <definedName name="_Order1" hidden="1">0</definedName>
    <definedName name="_Sort" localSheetId="12" hidden="1">#REF!</definedName>
    <definedName name="_Sort" localSheetId="18" hidden="1">#REF!</definedName>
    <definedName name="_Sort" localSheetId="21" hidden="1">#REF!</definedName>
    <definedName name="_Sort" localSheetId="24" hidden="1">#REF!</definedName>
    <definedName name="_Sort" localSheetId="7" hidden="1">#REF!</definedName>
    <definedName name="_Sort" localSheetId="25" hidden="1">#REF!</definedName>
    <definedName name="_Sort" hidden="1">#REF!</definedName>
    <definedName name="EndDate">[1]Inputs!$A$5</definedName>
    <definedName name="HCODE">[1]Inputs!$A$2</definedName>
    <definedName name="Indicated_Change">[2]Inputs!$F$2</definedName>
    <definedName name="_xlnm.Print_Area" localSheetId="17">'Exhibit 14B'!$A$1:$F$1769</definedName>
    <definedName name="_xlnm.Print_Titles" localSheetId="17">'Exhibit 14B'!$1:$10</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42" l="1"/>
  <c r="C14" i="242"/>
  <c r="C13" i="242"/>
  <c r="H46" i="206" l="1"/>
  <c r="H49" i="206" s="1"/>
  <c r="D1666" i="273" l="1"/>
  <c r="F1482" i="273"/>
  <c r="F1474" i="273"/>
  <c r="F1466" i="273"/>
  <c r="D1378" i="273"/>
  <c r="F1374" i="273"/>
  <c r="F1030" i="273"/>
  <c r="F772" i="273"/>
  <c r="F732" i="273"/>
  <c r="D1354" i="273" l="1"/>
  <c r="D1114" i="273"/>
  <c r="F314" i="273"/>
  <c r="F322" i="273"/>
  <c r="F570" i="273"/>
  <c r="D886" i="273"/>
  <c r="D894" i="273"/>
  <c r="F1476" i="273"/>
  <c r="D1616" i="273"/>
  <c r="D1651" i="273"/>
  <c r="D928" i="273"/>
  <c r="D1070" i="273"/>
  <c r="D1078" i="273"/>
  <c r="D1113" i="273"/>
  <c r="D1340" i="273"/>
  <c r="D1380" i="273"/>
  <c r="D1428" i="273"/>
  <c r="F198" i="273"/>
  <c r="D338" i="273"/>
  <c r="F938" i="273"/>
  <c r="F1136" i="273"/>
  <c r="D1243" i="273"/>
  <c r="D1315" i="273"/>
  <c r="D1398" i="273"/>
  <c r="F226" i="273"/>
  <c r="F509" i="273"/>
  <c r="F541" i="273"/>
  <c r="F549" i="273"/>
  <c r="F1752" i="273"/>
  <c r="F172" i="273"/>
  <c r="D639" i="273"/>
  <c r="D647" i="273"/>
  <c r="D944" i="273"/>
  <c r="D1094" i="273"/>
  <c r="F1194" i="273"/>
  <c r="F1234" i="273"/>
  <c r="D222" i="273"/>
  <c r="D655" i="273"/>
  <c r="F1746" i="273"/>
  <c r="D1747" i="273"/>
  <c r="D77" i="273"/>
  <c r="D1495" i="273"/>
  <c r="D1674" i="273"/>
  <c r="D45" i="273"/>
  <c r="D53" i="273"/>
  <c r="D120" i="273"/>
  <c r="F434" i="273"/>
  <c r="D489" i="273"/>
  <c r="D679" i="273"/>
  <c r="F688" i="273"/>
  <c r="F850" i="273"/>
  <c r="F1163" i="273"/>
  <c r="F1303" i="273"/>
  <c r="F1485" i="273"/>
  <c r="D1085" i="273"/>
  <c r="D1486" i="273"/>
  <c r="F1705" i="273"/>
  <c r="F1674" i="273"/>
  <c r="F1686" i="273"/>
  <c r="F484" i="273"/>
  <c r="F500" i="273"/>
  <c r="F616" i="273"/>
  <c r="D707" i="273"/>
  <c r="D1042" i="273"/>
  <c r="D1050" i="273"/>
  <c r="F1150" i="273"/>
  <c r="D14" i="273"/>
  <c r="D284" i="273"/>
  <c r="F308" i="273"/>
  <c r="D688" i="273"/>
  <c r="F875" i="273"/>
  <c r="F1268" i="273"/>
  <c r="D1316" i="273"/>
  <c r="F1625" i="273"/>
  <c r="D1637" i="273"/>
  <c r="F353" i="273"/>
  <c r="F531" i="273"/>
  <c r="F563" i="273"/>
  <c r="F963" i="273"/>
  <c r="F971" i="273"/>
  <c r="F979" i="273"/>
  <c r="F415" i="273"/>
  <c r="F611" i="273"/>
  <c r="F619" i="273"/>
  <c r="D773" i="273"/>
  <c r="D872" i="273"/>
  <c r="F883" i="273"/>
  <c r="D1166" i="273"/>
  <c r="D1196" i="273"/>
  <c r="D1290" i="273"/>
  <c r="D1298" i="273"/>
  <c r="F1384" i="273"/>
  <c r="F1400" i="273"/>
  <c r="F1408" i="273"/>
  <c r="F1432" i="273"/>
  <c r="F1440" i="273"/>
  <c r="D1503" i="273"/>
  <c r="F1692" i="273"/>
  <c r="F1700" i="273"/>
  <c r="D979" i="273"/>
  <c r="D1322" i="273"/>
  <c r="D1381" i="273"/>
  <c r="D1589" i="273"/>
  <c r="D46" i="273"/>
  <c r="D220" i="273"/>
  <c r="D328" i="273"/>
  <c r="D382" i="273"/>
  <c r="D398" i="273"/>
  <c r="F700" i="273"/>
  <c r="F890" i="273"/>
  <c r="F898" i="273"/>
  <c r="D1014" i="273"/>
  <c r="D1022" i="273"/>
  <c r="D1049" i="273"/>
  <c r="D1103" i="273"/>
  <c r="D1111" i="273"/>
  <c r="D1198" i="273"/>
  <c r="D1262" i="273"/>
  <c r="F1282" i="273"/>
  <c r="F1290" i="273"/>
  <c r="F1528" i="273"/>
  <c r="D1538" i="273"/>
  <c r="D1642" i="273"/>
  <c r="F1726" i="273"/>
  <c r="D412" i="273"/>
  <c r="D178" i="273"/>
  <c r="F194" i="273"/>
  <c r="F294" i="273"/>
  <c r="F310" i="273"/>
  <c r="F447" i="273"/>
  <c r="F471" i="273"/>
  <c r="F892" i="273"/>
  <c r="F900" i="273"/>
  <c r="F1105" i="273"/>
  <c r="F1205" i="273"/>
  <c r="F1381" i="273"/>
  <c r="F1480" i="273"/>
  <c r="D1596" i="273"/>
  <c r="D1701" i="273"/>
  <c r="F19" i="273"/>
  <c r="F42" i="273"/>
  <c r="F73" i="273"/>
  <c r="D166" i="273"/>
  <c r="D198" i="273"/>
  <c r="D314" i="273"/>
  <c r="F593" i="273"/>
  <c r="D822" i="273"/>
  <c r="F1017" i="273"/>
  <c r="D1135" i="273"/>
  <c r="D1140" i="273"/>
  <c r="F1242" i="273"/>
  <c r="F1362" i="273"/>
  <c r="D1382" i="273"/>
  <c r="F1498" i="273"/>
  <c r="F1501" i="273"/>
  <c r="D1542" i="273"/>
  <c r="F1562" i="273"/>
  <c r="F1566" i="273"/>
  <c r="D1590" i="273"/>
  <c r="D1717" i="273"/>
  <c r="D50" i="273"/>
  <c r="D66" i="273"/>
  <c r="D128" i="273"/>
  <c r="D136" i="273"/>
  <c r="D152" i="273"/>
  <c r="F1654" i="273"/>
  <c r="F146" i="273"/>
  <c r="F491" i="273"/>
  <c r="F651" i="273"/>
  <c r="F874" i="273"/>
  <c r="F1032" i="273"/>
  <c r="F1315" i="273"/>
  <c r="F1419" i="273"/>
  <c r="F1423" i="273"/>
  <c r="F1431" i="273"/>
  <c r="F1633" i="273"/>
  <c r="D64" i="273"/>
  <c r="D65" i="273"/>
  <c r="D102" i="273"/>
  <c r="D174" i="273"/>
  <c r="D478" i="273"/>
  <c r="D602" i="273"/>
  <c r="D710" i="273"/>
  <c r="D779" i="273"/>
  <c r="D891" i="273"/>
  <c r="D899" i="273"/>
  <c r="D978" i="273"/>
  <c r="D1355" i="273"/>
  <c r="D1368" i="273"/>
  <c r="F46" i="273"/>
  <c r="F50" i="273"/>
  <c r="F58" i="273"/>
  <c r="F62" i="273"/>
  <c r="D73" i="273"/>
  <c r="D236" i="273"/>
  <c r="F244" i="273"/>
  <c r="D248" i="273"/>
  <c r="F417" i="273"/>
  <c r="F433" i="273"/>
  <c r="F453" i="273"/>
  <c r="D470" i="273"/>
  <c r="F482" i="273"/>
  <c r="D483" i="273"/>
  <c r="D495" i="273"/>
  <c r="F521" i="273"/>
  <c r="F580" i="273"/>
  <c r="F666" i="273"/>
  <c r="F753" i="273"/>
  <c r="D910" i="273"/>
  <c r="F1089" i="273"/>
  <c r="F1123" i="273"/>
  <c r="D1177" i="273"/>
  <c r="D1235" i="273"/>
  <c r="F1320" i="273"/>
  <c r="F1426" i="273"/>
  <c r="D1595" i="273"/>
  <c r="D1603" i="273"/>
  <c r="F1606" i="273"/>
  <c r="F1651" i="273"/>
  <c r="D472" i="273"/>
  <c r="D92" i="273"/>
  <c r="D96" i="273"/>
  <c r="D260" i="273"/>
  <c r="F268" i="273"/>
  <c r="F551" i="273"/>
  <c r="D605" i="273"/>
  <c r="D621" i="273"/>
  <c r="D637" i="273"/>
  <c r="F712" i="273"/>
  <c r="F762" i="273"/>
  <c r="D766" i="273"/>
  <c r="D790" i="273"/>
  <c r="D808" i="273"/>
  <c r="F836" i="273"/>
  <c r="D915" i="273"/>
  <c r="D926" i="273"/>
  <c r="F956" i="273"/>
  <c r="F1002" i="273"/>
  <c r="D1011" i="273"/>
  <c r="D1047" i="273"/>
  <c r="D1106" i="273"/>
  <c r="D1190" i="273"/>
  <c r="D1214" i="273"/>
  <c r="D1215" i="273"/>
  <c r="D1264" i="273"/>
  <c r="D1484" i="273"/>
  <c r="D1545" i="273"/>
  <c r="D1640" i="273"/>
  <c r="F1678" i="273"/>
  <c r="F22" i="273"/>
  <c r="F41" i="273"/>
  <c r="F49" i="273"/>
  <c r="F57" i="273"/>
  <c r="F61" i="273"/>
  <c r="D84" i="273"/>
  <c r="F98" i="273"/>
  <c r="F124" i="273"/>
  <c r="F132" i="273"/>
  <c r="F687" i="273"/>
  <c r="F716" i="273"/>
  <c r="F803" i="273"/>
  <c r="F1250" i="273"/>
  <c r="D1324" i="273"/>
  <c r="F1326" i="273"/>
  <c r="F1417" i="273"/>
  <c r="D1475" i="273"/>
  <c r="D1476" i="273"/>
  <c r="F1506" i="273"/>
  <c r="D1528" i="273"/>
  <c r="D1535" i="273"/>
  <c r="F1659" i="273"/>
  <c r="D156" i="273"/>
  <c r="D164" i="273"/>
  <c r="D350" i="273"/>
  <c r="D403" i="273"/>
  <c r="D411" i="273"/>
  <c r="D591" i="273"/>
  <c r="D942" i="273"/>
  <c r="D1142" i="273"/>
  <c r="D1201" i="273"/>
  <c r="D1426" i="273"/>
  <c r="D1518" i="273"/>
  <c r="F154" i="273"/>
  <c r="D176" i="273"/>
  <c r="D304" i="273"/>
  <c r="D366" i="273"/>
  <c r="D435" i="273"/>
  <c r="D451" i="273"/>
  <c r="F455" i="273"/>
  <c r="D467" i="273"/>
  <c r="D578" i="273"/>
  <c r="D586" i="273"/>
  <c r="F595" i="273"/>
  <c r="F656" i="273"/>
  <c r="F672" i="273"/>
  <c r="F677" i="273"/>
  <c r="D803" i="273"/>
  <c r="D912" i="273"/>
  <c r="D950" i="273"/>
  <c r="F954" i="273"/>
  <c r="D1121" i="273"/>
  <c r="F1179" i="273"/>
  <c r="F1182" i="273"/>
  <c r="F1190" i="273"/>
  <c r="F1215" i="273"/>
  <c r="F1237" i="273"/>
  <c r="F1274" i="273"/>
  <c r="F1292" i="273"/>
  <c r="D1319" i="273"/>
  <c r="F1360" i="273"/>
  <c r="D1513" i="273"/>
  <c r="D1563" i="273"/>
  <c r="D1584" i="273"/>
  <c r="D1588" i="273"/>
  <c r="F1718" i="273"/>
  <c r="F1759" i="273"/>
  <c r="F29" i="273"/>
  <c r="D30" i="273"/>
  <c r="F12" i="273"/>
  <c r="D16" i="273"/>
  <c r="D91" i="273"/>
  <c r="D94" i="273"/>
  <c r="D108" i="273"/>
  <c r="F385" i="273"/>
  <c r="D386" i="273"/>
  <c r="F401" i="273"/>
  <c r="D488" i="273"/>
  <c r="D492" i="273"/>
  <c r="F558" i="273"/>
  <c r="F843" i="273"/>
  <c r="D990" i="273"/>
  <c r="D1161" i="273"/>
  <c r="D1162" i="273"/>
  <c r="D1362" i="273"/>
  <c r="F118" i="273"/>
  <c r="F332" i="273"/>
  <c r="F598" i="273"/>
  <c r="D1010" i="273"/>
  <c r="F1222" i="273"/>
  <c r="D1310" i="273"/>
  <c r="F1490" i="273"/>
  <c r="D11" i="273"/>
  <c r="F34" i="273"/>
  <c r="F282" i="273"/>
  <c r="F370" i="273"/>
  <c r="F463" i="273"/>
  <c r="D494" i="273"/>
  <c r="D504" i="273"/>
  <c r="F741" i="273"/>
  <c r="D958" i="273"/>
  <c r="D1101" i="273"/>
  <c r="D1291" i="273"/>
  <c r="D1394" i="273"/>
  <c r="F218" i="273"/>
  <c r="D48" i="273"/>
  <c r="D49" i="273"/>
  <c r="D57" i="273"/>
  <c r="D190" i="273"/>
  <c r="F202" i="273"/>
  <c r="F210" i="273"/>
  <c r="F228" i="273"/>
  <c r="D473" i="273"/>
  <c r="D552" i="273"/>
  <c r="D615" i="273"/>
  <c r="D722" i="273"/>
  <c r="F897" i="273"/>
  <c r="F1097" i="273"/>
  <c r="D1309" i="273"/>
  <c r="F1312" i="273"/>
  <c r="D354" i="273"/>
  <c r="D391" i="273"/>
  <c r="D668" i="273"/>
  <c r="D882" i="273"/>
  <c r="D1222" i="273"/>
  <c r="D1393" i="273"/>
  <c r="D69" i="273"/>
  <c r="D134" i="273"/>
  <c r="F182" i="273"/>
  <c r="F186" i="273"/>
  <c r="D192" i="273"/>
  <c r="D200" i="273"/>
  <c r="D204" i="273"/>
  <c r="F208" i="273"/>
  <c r="D230" i="273"/>
  <c r="D272" i="273"/>
  <c r="D423" i="273"/>
  <c r="D430" i="273"/>
  <c r="D439" i="273"/>
  <c r="D462" i="273"/>
  <c r="D568" i="273"/>
  <c r="D588" i="273"/>
  <c r="D606" i="273"/>
  <c r="F617" i="273"/>
  <c r="F654" i="273"/>
  <c r="D1091" i="273"/>
  <c r="D1444" i="273"/>
  <c r="D1445" i="273"/>
  <c r="D1452" i="273"/>
  <c r="D1461" i="273"/>
  <c r="D1543" i="273"/>
  <c r="F1716" i="273"/>
  <c r="F354" i="273"/>
  <c r="F478" i="273"/>
  <c r="F522" i="273"/>
  <c r="F550" i="273"/>
  <c r="F600" i="273"/>
  <c r="F633" i="273"/>
  <c r="F649" i="273"/>
  <c r="F662" i="273"/>
  <c r="F693" i="273"/>
  <c r="F770" i="273"/>
  <c r="F802" i="273"/>
  <c r="F906" i="273"/>
  <c r="F914" i="273"/>
  <c r="F986" i="273"/>
  <c r="D1052" i="273"/>
  <c r="F1202" i="273"/>
  <c r="D1241" i="273"/>
  <c r="F1245" i="273"/>
  <c r="F1323" i="273"/>
  <c r="F1352" i="273"/>
  <c r="F1354" i="273"/>
  <c r="F1434" i="273"/>
  <c r="F1453" i="273"/>
  <c r="F1469" i="273"/>
  <c r="F1488" i="273"/>
  <c r="F1493" i="273"/>
  <c r="F1509" i="273"/>
  <c r="F1538" i="273"/>
  <c r="F1544" i="273"/>
  <c r="F1550" i="273"/>
  <c r="F1604" i="273"/>
  <c r="F1608" i="273"/>
  <c r="D1626" i="273"/>
  <c r="D1636" i="273"/>
  <c r="F1652" i="273"/>
  <c r="F1657" i="273"/>
  <c r="F1694" i="273"/>
  <c r="F1724" i="273"/>
  <c r="F1761" i="273"/>
  <c r="D612" i="273"/>
  <c r="D613" i="273"/>
  <c r="D680" i="273"/>
  <c r="D718" i="273"/>
  <c r="D740" i="273"/>
  <c r="D896" i="273"/>
  <c r="D1004" i="273"/>
  <c r="D1030" i="273"/>
  <c r="D1203" i="273"/>
  <c r="F1287" i="273"/>
  <c r="D1302" i="273"/>
  <c r="D1303" i="273"/>
  <c r="D1338" i="273"/>
  <c r="F1349" i="273"/>
  <c r="D1370" i="273"/>
  <c r="D1454" i="273"/>
  <c r="D1463" i="273"/>
  <c r="D1470" i="273"/>
  <c r="D1510" i="273"/>
  <c r="D1515" i="273"/>
  <c r="F1527" i="273"/>
  <c r="F1569" i="273"/>
  <c r="D1658" i="273"/>
  <c r="D1728" i="273"/>
  <c r="D276" i="273"/>
  <c r="D287" i="273"/>
  <c r="F290" i="273"/>
  <c r="D326" i="273"/>
  <c r="F386" i="273"/>
  <c r="F402" i="273"/>
  <c r="F410" i="273"/>
  <c r="F414" i="273"/>
  <c r="D441" i="273"/>
  <c r="F456" i="273"/>
  <c r="F460" i="273"/>
  <c r="F466" i="273"/>
  <c r="F494" i="273"/>
  <c r="D513" i="273"/>
  <c r="D539" i="273"/>
  <c r="D559" i="273"/>
  <c r="D560" i="273"/>
  <c r="D564" i="273"/>
  <c r="D625" i="273"/>
  <c r="D628" i="273"/>
  <c r="F668" i="273"/>
  <c r="F704" i="273"/>
  <c r="F729" i="273"/>
  <c r="D752" i="273"/>
  <c r="F756" i="273"/>
  <c r="D760" i="273"/>
  <c r="D762" i="273"/>
  <c r="D782" i="273"/>
  <c r="D843" i="273"/>
  <c r="D846" i="273"/>
  <c r="F853" i="273"/>
  <c r="F867" i="273"/>
  <c r="D947" i="273"/>
  <c r="F994" i="273"/>
  <c r="F1067" i="273"/>
  <c r="F1078" i="273"/>
  <c r="F1154" i="273"/>
  <c r="D1155" i="273"/>
  <c r="D1211" i="273"/>
  <c r="D1230" i="273"/>
  <c r="D1254" i="273"/>
  <c r="D1257" i="273"/>
  <c r="F1309" i="273"/>
  <c r="F1322" i="273"/>
  <c r="F1350" i="273"/>
  <c r="F1371" i="273"/>
  <c r="D1412" i="273"/>
  <c r="F1416" i="273"/>
  <c r="D1422" i="273"/>
  <c r="D1567" i="273"/>
  <c r="F1601" i="273"/>
  <c r="F1665" i="273"/>
  <c r="F1684" i="273"/>
  <c r="F1710" i="273"/>
  <c r="F1760" i="273"/>
  <c r="D1761" i="273"/>
  <c r="D1764" i="273"/>
  <c r="D1731" i="273"/>
  <c r="D1145" i="273"/>
  <c r="D1270" i="273"/>
  <c r="F1370" i="273"/>
  <c r="F1443" i="273"/>
  <c r="F1463" i="273"/>
  <c r="F1471" i="273"/>
  <c r="F1511" i="273"/>
  <c r="F1563" i="273"/>
  <c r="F1580" i="273"/>
  <c r="F1735" i="273"/>
  <c r="D1594" i="273"/>
  <c r="D1598" i="273"/>
  <c r="D254" i="273"/>
  <c r="D275" i="273"/>
  <c r="F369" i="273"/>
  <c r="D370" i="273"/>
  <c r="D444" i="273"/>
  <c r="F450" i="273"/>
  <c r="F462" i="273"/>
  <c r="F498" i="273"/>
  <c r="D499" i="273"/>
  <c r="D515" i="273"/>
  <c r="F566" i="273"/>
  <c r="F571" i="273"/>
  <c r="D576" i="273"/>
  <c r="D584" i="273"/>
  <c r="D589" i="273"/>
  <c r="F592" i="273"/>
  <c r="D626" i="273"/>
  <c r="F638" i="273"/>
  <c r="F653" i="273"/>
  <c r="D663" i="273"/>
  <c r="F754" i="273"/>
  <c r="D758" i="273"/>
  <c r="D781" i="273"/>
  <c r="D786" i="273"/>
  <c r="F811" i="273"/>
  <c r="D848" i="273"/>
  <c r="F919" i="273"/>
  <c r="D946" i="273"/>
  <c r="F996" i="273"/>
  <c r="F1026" i="273"/>
  <c r="F1029" i="273"/>
  <c r="D1065" i="273"/>
  <c r="D1066" i="273"/>
  <c r="F1130" i="273"/>
  <c r="F1191" i="273"/>
  <c r="D1193" i="273"/>
  <c r="D1206" i="273"/>
  <c r="F1213" i="273"/>
  <c r="F1223" i="273"/>
  <c r="D1225" i="273"/>
  <c r="D1256" i="273"/>
  <c r="F1276" i="273"/>
  <c r="D1278" i="273"/>
  <c r="D1282" i="273"/>
  <c r="F1298" i="273"/>
  <c r="F1342" i="273"/>
  <c r="D1348" i="273"/>
  <c r="F1355" i="273"/>
  <c r="D1388" i="273"/>
  <c r="F1395" i="273"/>
  <c r="F1410" i="273"/>
  <c r="D1415" i="273"/>
  <c r="F1454" i="273"/>
  <c r="D1494" i="273"/>
  <c r="F1545" i="273"/>
  <c r="D1569" i="273"/>
  <c r="F1572" i="273"/>
  <c r="F1587" i="273"/>
  <c r="F1591" i="273"/>
  <c r="F1622" i="273"/>
  <c r="F1708" i="273"/>
  <c r="D1722" i="273"/>
  <c r="F104" i="273"/>
  <c r="F122" i="273"/>
  <c r="F223" i="273"/>
  <c r="F230" i="273"/>
  <c r="D235" i="273"/>
  <c r="F246" i="273"/>
  <c r="F250" i="273"/>
  <c r="F258" i="273"/>
  <c r="D274" i="273"/>
  <c r="D279" i="273"/>
  <c r="D286" i="273"/>
  <c r="F341" i="273"/>
  <c r="F389" i="273"/>
  <c r="F392" i="273"/>
  <c r="F394" i="273"/>
  <c r="F398" i="273"/>
  <c r="F418" i="273"/>
  <c r="F426" i="273"/>
  <c r="F430" i="273"/>
  <c r="F442" i="273"/>
  <c r="D446" i="273"/>
  <c r="D447" i="273"/>
  <c r="D457" i="273"/>
  <c r="D458" i="273"/>
  <c r="D460" i="273"/>
  <c r="F461" i="273"/>
  <c r="F495" i="273"/>
  <c r="D502" i="273"/>
  <c r="F507" i="273"/>
  <c r="F517" i="273"/>
  <c r="F520" i="273"/>
  <c r="D525" i="273"/>
  <c r="D526" i="273"/>
  <c r="D531" i="273"/>
  <c r="F533" i="273"/>
  <c r="F535" i="273"/>
  <c r="F536" i="273"/>
  <c r="D543" i="273"/>
  <c r="F546" i="273"/>
  <c r="D556" i="273"/>
  <c r="F564" i="273"/>
  <c r="F568" i="273"/>
  <c r="F615" i="273"/>
  <c r="D618" i="273"/>
  <c r="D623" i="273"/>
  <c r="F86" i="273"/>
  <c r="F90" i="273"/>
  <c r="D12" i="273"/>
  <c r="D18" i="273"/>
  <c r="D19" i="273"/>
  <c r="F21" i="273"/>
  <c r="D22" i="273"/>
  <c r="D29" i="273"/>
  <c r="F30" i="273"/>
  <c r="D41" i="273"/>
  <c r="F45" i="273"/>
  <c r="F51" i="273"/>
  <c r="D62" i="273"/>
  <c r="F74" i="273"/>
  <c r="D78" i="273"/>
  <c r="F94" i="273"/>
  <c r="F99" i="273"/>
  <c r="F114" i="273"/>
  <c r="F115" i="273"/>
  <c r="F130" i="273"/>
  <c r="F139" i="273"/>
  <c r="D148" i="273"/>
  <c r="D150" i="273"/>
  <c r="F162" i="273"/>
  <c r="F167" i="273"/>
  <c r="F180" i="273"/>
  <c r="D182" i="273"/>
  <c r="F183" i="273"/>
  <c r="F195" i="273"/>
  <c r="D223" i="273"/>
  <c r="D262" i="273"/>
  <c r="D294" i="273"/>
  <c r="F299" i="273"/>
  <c r="D312" i="273"/>
  <c r="D316" i="273"/>
  <c r="D318" i="273"/>
  <c r="F324" i="273"/>
  <c r="D336" i="273"/>
  <c r="F339" i="273"/>
  <c r="D348" i="273"/>
  <c r="F351" i="273"/>
  <c r="F355" i="273"/>
  <c r="D364" i="273"/>
  <c r="F367" i="273"/>
  <c r="F371" i="273"/>
  <c r="D380" i="273"/>
  <c r="F383" i="273"/>
  <c r="F387" i="273"/>
  <c r="D392" i="273"/>
  <c r="D395" i="273"/>
  <c r="D396" i="273"/>
  <c r="F399" i="273"/>
  <c r="D407" i="273"/>
  <c r="D414" i="273"/>
  <c r="D419" i="273"/>
  <c r="D427" i="273"/>
  <c r="D428" i="273"/>
  <c r="F431" i="273"/>
  <c r="D466" i="273"/>
  <c r="F474" i="273"/>
  <c r="D482" i="273"/>
  <c r="F490" i="273"/>
  <c r="F505" i="273"/>
  <c r="D511" i="273"/>
  <c r="F514" i="273"/>
  <c r="D520" i="273"/>
  <c r="D521" i="273"/>
  <c r="D536" i="273"/>
  <c r="D537" i="273"/>
  <c r="D547" i="273"/>
  <c r="F548" i="273"/>
  <c r="F560" i="273"/>
  <c r="D570" i="273"/>
  <c r="F574" i="273"/>
  <c r="F579" i="273"/>
  <c r="F582" i="273"/>
  <c r="D597" i="273"/>
  <c r="F637" i="273"/>
  <c r="F77" i="273"/>
  <c r="D26" i="273"/>
  <c r="D34" i="273"/>
  <c r="F52" i="273"/>
  <c r="D61" i="273"/>
  <c r="F65" i="273"/>
  <c r="D70" i="273"/>
  <c r="D74" i="273"/>
  <c r="F82" i="273"/>
  <c r="F87" i="273"/>
  <c r="D100" i="273"/>
  <c r="D103" i="273"/>
  <c r="D115" i="273"/>
  <c r="F116" i="273"/>
  <c r="D119" i="273"/>
  <c r="F140" i="273"/>
  <c r="F155" i="273"/>
  <c r="F166" i="273"/>
  <c r="D167" i="273"/>
  <c r="D168" i="273"/>
  <c r="F170" i="273"/>
  <c r="D171" i="273"/>
  <c r="D183" i="273"/>
  <c r="D184" i="273"/>
  <c r="D195" i="273"/>
  <c r="F196" i="273"/>
  <c r="D210" i="273"/>
  <c r="D214" i="273"/>
  <c r="F275" i="273"/>
  <c r="F287" i="273"/>
  <c r="D299" i="273"/>
  <c r="F300" i="273"/>
  <c r="D320" i="273"/>
  <c r="D327" i="273"/>
  <c r="F346" i="273"/>
  <c r="D347" i="273"/>
  <c r="F362" i="273"/>
  <c r="D363" i="273"/>
  <c r="F378" i="273"/>
  <c r="D379" i="273"/>
  <c r="F458" i="273"/>
  <c r="D465" i="273"/>
  <c r="F472" i="273"/>
  <c r="D481" i="273"/>
  <c r="F485" i="273"/>
  <c r="F488" i="273"/>
  <c r="D497" i="273"/>
  <c r="F501" i="273"/>
  <c r="D549" i="273"/>
  <c r="F587" i="273"/>
  <c r="F588" i="273"/>
  <c r="F624" i="273"/>
  <c r="F630" i="273"/>
  <c r="F787" i="273"/>
  <c r="D787" i="273"/>
  <c r="D155" i="273"/>
  <c r="F212" i="273"/>
  <c r="F235" i="273"/>
  <c r="F562" i="273"/>
  <c r="D595" i="273"/>
  <c r="F597" i="273"/>
  <c r="D599" i="273"/>
  <c r="F601" i="273"/>
  <c r="D604" i="273"/>
  <c r="F606" i="273"/>
  <c r="D619" i="273"/>
  <c r="D620" i="273"/>
  <c r="F622" i="273"/>
  <c r="F635" i="273"/>
  <c r="F640" i="273"/>
  <c r="D642" i="273"/>
  <c r="D644" i="273"/>
  <c r="F646" i="273"/>
  <c r="D653" i="273"/>
  <c r="F669" i="273"/>
  <c r="F680" i="273"/>
  <c r="D697" i="273"/>
  <c r="D700" i="273"/>
  <c r="D712" i="273"/>
  <c r="D731" i="273"/>
  <c r="D732" i="273"/>
  <c r="F744" i="273"/>
  <c r="D745" i="273"/>
  <c r="D755" i="273"/>
  <c r="D771" i="273"/>
  <c r="D772" i="273"/>
  <c r="F794" i="273"/>
  <c r="D801" i="273"/>
  <c r="D814" i="273"/>
  <c r="D816" i="273"/>
  <c r="D840" i="273"/>
  <c r="D864" i="273"/>
  <c r="F866" i="273"/>
  <c r="F868" i="273"/>
  <c r="F882" i="273"/>
  <c r="F885" i="273"/>
  <c r="D914" i="273"/>
  <c r="D917" i="273"/>
  <c r="D918" i="273"/>
  <c r="F922" i="273"/>
  <c r="F923" i="273"/>
  <c r="D933" i="273"/>
  <c r="F943" i="273"/>
  <c r="F949" i="273"/>
  <c r="D961" i="273"/>
  <c r="F964" i="273"/>
  <c r="D977" i="273"/>
  <c r="D992" i="273"/>
  <c r="F993" i="273"/>
  <c r="D1003" i="273"/>
  <c r="D1006" i="273"/>
  <c r="D1008" i="273"/>
  <c r="D1009" i="273"/>
  <c r="F1010" i="273"/>
  <c r="F1015" i="273"/>
  <c r="D1081" i="273"/>
  <c r="F1116" i="273"/>
  <c r="F1118" i="273"/>
  <c r="F683" i="273"/>
  <c r="F685" i="273"/>
  <c r="F692" i="273"/>
  <c r="F701" i="273"/>
  <c r="D715" i="273"/>
  <c r="F780" i="273"/>
  <c r="F781" i="273"/>
  <c r="F795" i="273"/>
  <c r="D798" i="273"/>
  <c r="D817" i="273"/>
  <c r="F835" i="273"/>
  <c r="F851" i="273"/>
  <c r="F859" i="273"/>
  <c r="D862" i="273"/>
  <c r="D869" i="273"/>
  <c r="D883" i="273"/>
  <c r="D923" i="273"/>
  <c r="D949" i="273"/>
  <c r="D965" i="273"/>
  <c r="F981" i="273"/>
  <c r="D993" i="273"/>
  <c r="F1013" i="273"/>
  <c r="F793" i="273"/>
  <c r="F929" i="273"/>
  <c r="D939" i="273"/>
  <c r="D955" i="273"/>
  <c r="D981" i="273"/>
  <c r="F987" i="273"/>
  <c r="D608" i="273"/>
  <c r="D610" i="273"/>
  <c r="F621" i="273"/>
  <c r="D631" i="273"/>
  <c r="D650" i="273"/>
  <c r="D658" i="273"/>
  <c r="D660" i="273"/>
  <c r="F670" i="273"/>
  <c r="D684" i="273"/>
  <c r="D689" i="273"/>
  <c r="D692" i="273"/>
  <c r="F696" i="273"/>
  <c r="D709" i="273"/>
  <c r="D736" i="273"/>
  <c r="D746" i="273"/>
  <c r="D747" i="273"/>
  <c r="F752" i="273"/>
  <c r="D776" i="273"/>
  <c r="D785" i="273"/>
  <c r="D793" i="273"/>
  <c r="D795" i="273"/>
  <c r="D797" i="273"/>
  <c r="F826" i="273"/>
  <c r="D832" i="273"/>
  <c r="D835" i="273"/>
  <c r="D849" i="273"/>
  <c r="D854" i="273"/>
  <c r="D875" i="273"/>
  <c r="D878" i="273"/>
  <c r="D880" i="273"/>
  <c r="D901" i="273"/>
  <c r="D902" i="273"/>
  <c r="F911" i="273"/>
  <c r="F917" i="273"/>
  <c r="D929" i="273"/>
  <c r="F930" i="273"/>
  <c r="F932" i="273"/>
  <c r="F946" i="273"/>
  <c r="F951" i="273"/>
  <c r="D960" i="273"/>
  <c r="F961" i="273"/>
  <c r="D971" i="273"/>
  <c r="D974" i="273"/>
  <c r="D976" i="273"/>
  <c r="D987" i="273"/>
  <c r="F988" i="273"/>
  <c r="F1009" i="273"/>
  <c r="F1023" i="273"/>
  <c r="D1027" i="273"/>
  <c r="D1029" i="273"/>
  <c r="F1052" i="273"/>
  <c r="F1054" i="273"/>
  <c r="D1055" i="273"/>
  <c r="F1142" i="273"/>
  <c r="F1192" i="273"/>
  <c r="F1224" i="273"/>
  <c r="F1277" i="273"/>
  <c r="F1293" i="273"/>
  <c r="F1359" i="273"/>
  <c r="F1504" i="273"/>
  <c r="D1034" i="273"/>
  <c r="D1059" i="273"/>
  <c r="D1062" i="273"/>
  <c r="D1063" i="273"/>
  <c r="D1073" i="273"/>
  <c r="D1074" i="273"/>
  <c r="F1096" i="273"/>
  <c r="F1112" i="273"/>
  <c r="F1114" i="273"/>
  <c r="D1116" i="273"/>
  <c r="D1137" i="273"/>
  <c r="D1138" i="273"/>
  <c r="D1143" i="273"/>
  <c r="D1174" i="273"/>
  <c r="F1204" i="273"/>
  <c r="D1221" i="273"/>
  <c r="F1226" i="273"/>
  <c r="F1239" i="273"/>
  <c r="F1244" i="273"/>
  <c r="D1250" i="273"/>
  <c r="F1255" i="273"/>
  <c r="D1260" i="273"/>
  <c r="D1274" i="273"/>
  <c r="F1279" i="273"/>
  <c r="D1283" i="273"/>
  <c r="D1287" i="273"/>
  <c r="D1288" i="273"/>
  <c r="F1295" i="273"/>
  <c r="D1300" i="273"/>
  <c r="F1308" i="273"/>
  <c r="F1310" i="273"/>
  <c r="F1311" i="273"/>
  <c r="D1323" i="273"/>
  <c r="D1326" i="273"/>
  <c r="F1331" i="273"/>
  <c r="D1342" i="273"/>
  <c r="F1351" i="273"/>
  <c r="F1358" i="273"/>
  <c r="F1364" i="273"/>
  <c r="F1368" i="273"/>
  <c r="D1371" i="273"/>
  <c r="F1373" i="273"/>
  <c r="F1382" i="273"/>
  <c r="D1383" i="273"/>
  <c r="F1435" i="273"/>
  <c r="D1442" i="273"/>
  <c r="F1484" i="273"/>
  <c r="F1508" i="273"/>
  <c r="F1517" i="273"/>
  <c r="D1527" i="273"/>
  <c r="F1612" i="273"/>
  <c r="F1644" i="273"/>
  <c r="D1660" i="273"/>
  <c r="D1685" i="273"/>
  <c r="F1034" i="273"/>
  <c r="F1040" i="273"/>
  <c r="D1044" i="273"/>
  <c r="D1046" i="273"/>
  <c r="F1066" i="273"/>
  <c r="F1086" i="273"/>
  <c r="D1087" i="273"/>
  <c r="F1093" i="273"/>
  <c r="D1110" i="273"/>
  <c r="F1122" i="273"/>
  <c r="D1123" i="273"/>
  <c r="D1126" i="273"/>
  <c r="F1135" i="273"/>
  <c r="F1147" i="273"/>
  <c r="F1155" i="273"/>
  <c r="D1159" i="273"/>
  <c r="D1163" i="273"/>
  <c r="D1170" i="273"/>
  <c r="F1171" i="273"/>
  <c r="F1178" i="273"/>
  <c r="D1186" i="273"/>
  <c r="D1187" i="273"/>
  <c r="D1194" i="273"/>
  <c r="F1211" i="273"/>
  <c r="D1217" i="273"/>
  <c r="F1218" i="273"/>
  <c r="D1226" i="273"/>
  <c r="D1228" i="273"/>
  <c r="F1229" i="273"/>
  <c r="D1238" i="273"/>
  <c r="F1249" i="273"/>
  <c r="D1251" i="273"/>
  <c r="D1255" i="273"/>
  <c r="F1259" i="273"/>
  <c r="D1267" i="273"/>
  <c r="D1272" i="273"/>
  <c r="D1275" i="273"/>
  <c r="D1279" i="273"/>
  <c r="D1295" i="273"/>
  <c r="F1299" i="273"/>
  <c r="F1307" i="273"/>
  <c r="D1308" i="273"/>
  <c r="D1330" i="273"/>
  <c r="D1331" i="273"/>
  <c r="D1350" i="273"/>
  <c r="D1351" i="273"/>
  <c r="D1358" i="273"/>
  <c r="D1366" i="273"/>
  <c r="F1376" i="273"/>
  <c r="F1385" i="273"/>
  <c r="F1394" i="273"/>
  <c r="F1402" i="273"/>
  <c r="D1403" i="273"/>
  <c r="F1422" i="273"/>
  <c r="D1435" i="273"/>
  <c r="D1460" i="273"/>
  <c r="F1464" i="273"/>
  <c r="F1477" i="273"/>
  <c r="D1482" i="273"/>
  <c r="D1489" i="273"/>
  <c r="F1639" i="273"/>
  <c r="D1148" i="273"/>
  <c r="D1169" i="273"/>
  <c r="D1185" i="273"/>
  <c r="F1193" i="273"/>
  <c r="F1197" i="273"/>
  <c r="F1207" i="273"/>
  <c r="F1225" i="273"/>
  <c r="F1241" i="273"/>
  <c r="F1247" i="273"/>
  <c r="D1249" i="273"/>
  <c r="F1254" i="273"/>
  <c r="D1259" i="273"/>
  <c r="F1260" i="273"/>
  <c r="F1270" i="273"/>
  <c r="F1278" i="273"/>
  <c r="F1284" i="273"/>
  <c r="F1285" i="273"/>
  <c r="F1291" i="273"/>
  <c r="D1299" i="273"/>
  <c r="F1300" i="273"/>
  <c r="D1304" i="273"/>
  <c r="D1307" i="273"/>
  <c r="F1319" i="273"/>
  <c r="F1346" i="273"/>
  <c r="D1372" i="273"/>
  <c r="F1386" i="273"/>
  <c r="F1390" i="273"/>
  <c r="D1420" i="273"/>
  <c r="F1448" i="273"/>
  <c r="F1450" i="273"/>
  <c r="D1502" i="273"/>
  <c r="F1632" i="273"/>
  <c r="F1548" i="273"/>
  <c r="D1549" i="273"/>
  <c r="F1557" i="273"/>
  <c r="F1561" i="273"/>
  <c r="F1577" i="273"/>
  <c r="F1582" i="273"/>
  <c r="F1593" i="273"/>
  <c r="D1629" i="273"/>
  <c r="F1631" i="273"/>
  <c r="D1632" i="273"/>
  <c r="D1639" i="273"/>
  <c r="F1648" i="273"/>
  <c r="F1667" i="273"/>
  <c r="F1683" i="273"/>
  <c r="D1684" i="273"/>
  <c r="F1687" i="273"/>
  <c r="D1690" i="273"/>
  <c r="F1699" i="273"/>
  <c r="D1700" i="273"/>
  <c r="F1715" i="273"/>
  <c r="F1721" i="273"/>
  <c r="F1736" i="273"/>
  <c r="D1749" i="273"/>
  <c r="D1558" i="273"/>
  <c r="D1562" i="273"/>
  <c r="D1593" i="273"/>
  <c r="F1595" i="273"/>
  <c r="D1612" i="273"/>
  <c r="F1618" i="273"/>
  <c r="F1630" i="273"/>
  <c r="D1638" i="273"/>
  <c r="D1643" i="273"/>
  <c r="D1664" i="273"/>
  <c r="F1672" i="273"/>
  <c r="F1675" i="273"/>
  <c r="D1676" i="273"/>
  <c r="D1677" i="273"/>
  <c r="F1691" i="273"/>
  <c r="D1692" i="273"/>
  <c r="D1693" i="273"/>
  <c r="D1709" i="273"/>
  <c r="F1719" i="273"/>
  <c r="D1725" i="273"/>
  <c r="F1733" i="273"/>
  <c r="F1743" i="273"/>
  <c r="F1745" i="273"/>
  <c r="F1387" i="273"/>
  <c r="D1396" i="273"/>
  <c r="F1403" i="273"/>
  <c r="F1405" i="273"/>
  <c r="F1414" i="273"/>
  <c r="D1447" i="273"/>
  <c r="D1468" i="273"/>
  <c r="D1471" i="273"/>
  <c r="D1478" i="273"/>
  <c r="F1483" i="273"/>
  <c r="D1488" i="273"/>
  <c r="D1496" i="273"/>
  <c r="D1500" i="273"/>
  <c r="F1505" i="273"/>
  <c r="F1507" i="273"/>
  <c r="F1516" i="273"/>
  <c r="D1517" i="273"/>
  <c r="F1526" i="273"/>
  <c r="D1529" i="273"/>
  <c r="F1530" i="273"/>
  <c r="D1534" i="273"/>
  <c r="D1537" i="273"/>
  <c r="D1544" i="273"/>
  <c r="D1546" i="273"/>
  <c r="F1554" i="273"/>
  <c r="D1579" i="273"/>
  <c r="D1597" i="273"/>
  <c r="F1598" i="273"/>
  <c r="D1601" i="273"/>
  <c r="F1607" i="273"/>
  <c r="D1615" i="273"/>
  <c r="F1617" i="273"/>
  <c r="D1618" i="273"/>
  <c r="D1622" i="273"/>
  <c r="F1623" i="273"/>
  <c r="D1624" i="273"/>
  <c r="D1627" i="273"/>
  <c r="D1630" i="273"/>
  <c r="D1633" i="273"/>
  <c r="F1634" i="273"/>
  <c r="D1635" i="273"/>
  <c r="F1636" i="273"/>
  <c r="F1641" i="273"/>
  <c r="D1650" i="273"/>
  <c r="D1653" i="273"/>
  <c r="F1670" i="273"/>
  <c r="D1672" i="273"/>
  <c r="F1682" i="273"/>
  <c r="F1697" i="273"/>
  <c r="F1702" i="273"/>
  <c r="F1703" i="273"/>
  <c r="F1707" i="273"/>
  <c r="D1712" i="273"/>
  <c r="F1713" i="273"/>
  <c r="F1723" i="273"/>
  <c r="F1729" i="273"/>
  <c r="F1730" i="273"/>
  <c r="D1733" i="273"/>
  <c r="F1756" i="273"/>
  <c r="D1765" i="273"/>
  <c r="D1682" i="273"/>
  <c r="F1690" i="273"/>
  <c r="F1695" i="273"/>
  <c r="D1698" i="273"/>
  <c r="F1711" i="273"/>
  <c r="D1714" i="273"/>
  <c r="D1741" i="273"/>
  <c r="D1744" i="273"/>
  <c r="D1745" i="273"/>
  <c r="F1748" i="273"/>
  <c r="F1751" i="273"/>
  <c r="D72" i="273"/>
  <c r="D159" i="273"/>
  <c r="F14" i="273"/>
  <c r="F24" i="273"/>
  <c r="D131" i="273"/>
  <c r="D28" i="273"/>
  <c r="F28" i="273"/>
  <c r="D47" i="273"/>
  <c r="F127" i="273"/>
  <c r="F76" i="273"/>
  <c r="D188" i="273"/>
  <c r="D216" i="273"/>
  <c r="D303" i="273"/>
  <c r="F360" i="273"/>
  <c r="F26" i="273"/>
  <c r="F35" i="273"/>
  <c r="D54" i="273"/>
  <c r="F123" i="273"/>
  <c r="D55" i="273"/>
  <c r="D67" i="273"/>
  <c r="F100" i="273"/>
  <c r="F111" i="273"/>
  <c r="D114" i="273"/>
  <c r="D118" i="273"/>
  <c r="D132" i="273"/>
  <c r="D143" i="273"/>
  <c r="F150" i="273"/>
  <c r="D158" i="273"/>
  <c r="D172" i="273"/>
  <c r="F179" i="273"/>
  <c r="D211" i="273"/>
  <c r="F219" i="273"/>
  <c r="F231" i="273"/>
  <c r="D238" i="273"/>
  <c r="F247" i="273"/>
  <c r="D251" i="273"/>
  <c r="F271" i="273"/>
  <c r="D278" i="273"/>
  <c r="D292" i="273"/>
  <c r="F295" i="273"/>
  <c r="D302" i="273"/>
  <c r="F311" i="273"/>
  <c r="D315" i="273"/>
  <c r="F335" i="273"/>
  <c r="F340" i="273"/>
  <c r="F356" i="273"/>
  <c r="F372" i="273"/>
  <c r="D438" i="273"/>
  <c r="D440" i="273"/>
  <c r="F446" i="273"/>
  <c r="F451" i="273"/>
  <c r="D486" i="273"/>
  <c r="D553" i="273"/>
  <c r="D567" i="273"/>
  <c r="D572" i="273"/>
  <c r="D594" i="273"/>
  <c r="D263" i="273"/>
  <c r="D71" i="273"/>
  <c r="D79" i="273"/>
  <c r="F106" i="273"/>
  <c r="D147" i="273"/>
  <c r="D187" i="273"/>
  <c r="D199" i="273"/>
  <c r="D215" i="273"/>
  <c r="D227" i="273"/>
  <c r="F242" i="273"/>
  <c r="D244" i="273"/>
  <c r="F266" i="273"/>
  <c r="D268" i="273"/>
  <c r="D291" i="273"/>
  <c r="F306" i="273"/>
  <c r="D308" i="273"/>
  <c r="F330" i="273"/>
  <c r="D332" i="273"/>
  <c r="F403" i="273"/>
  <c r="F408" i="273"/>
  <c r="F419" i="273"/>
  <c r="F424" i="273"/>
  <c r="D581" i="273"/>
  <c r="D239" i="273"/>
  <c r="F344" i="273"/>
  <c r="F376" i="273"/>
  <c r="D27" i="273"/>
  <c r="D42" i="273"/>
  <c r="D63" i="273"/>
  <c r="F67" i="273"/>
  <c r="D95" i="273"/>
  <c r="D107" i="273"/>
  <c r="F120" i="273"/>
  <c r="D124" i="273"/>
  <c r="F143" i="273"/>
  <c r="D146" i="273"/>
  <c r="D175" i="273"/>
  <c r="F211" i="273"/>
  <c r="D243" i="273"/>
  <c r="F251" i="273"/>
  <c r="D255" i="273"/>
  <c r="D267" i="273"/>
  <c r="D307" i="273"/>
  <c r="F315" i="273"/>
  <c r="D319" i="273"/>
  <c r="D331" i="273"/>
  <c r="D346" i="273"/>
  <c r="D351" i="273"/>
  <c r="D362" i="273"/>
  <c r="D367" i="273"/>
  <c r="D378" i="273"/>
  <c r="D383" i="273"/>
  <c r="D399" i="273"/>
  <c r="D415" i="273"/>
  <c r="D431" i="273"/>
  <c r="F435" i="273"/>
  <c r="F440" i="273"/>
  <c r="D479" i="273"/>
  <c r="F479" i="273"/>
  <c r="D528" i="273"/>
  <c r="D580" i="273"/>
  <c r="F718" i="273"/>
  <c r="F819" i="273"/>
  <c r="D819" i="273"/>
  <c r="F207" i="273"/>
  <c r="D228" i="273"/>
  <c r="F323" i="273"/>
  <c r="F15" i="273"/>
  <c r="D21" i="273"/>
  <c r="D31" i="273"/>
  <c r="D35" i="273"/>
  <c r="F47" i="273"/>
  <c r="F66" i="273"/>
  <c r="D83" i="273"/>
  <c r="F91" i="273"/>
  <c r="F103" i="273"/>
  <c r="D110" i="273"/>
  <c r="F119" i="273"/>
  <c r="D123" i="273"/>
  <c r="F131" i="273"/>
  <c r="D135" i="273"/>
  <c r="D151" i="273"/>
  <c r="F159" i="273"/>
  <c r="D163" i="273"/>
  <c r="F171" i="273"/>
  <c r="F178" i="273"/>
  <c r="D180" i="273"/>
  <c r="D191" i="273"/>
  <c r="D203" i="273"/>
  <c r="F239" i="273"/>
  <c r="D242" i="273"/>
  <c r="D246" i="273"/>
  <c r="F263" i="273"/>
  <c r="D270" i="273"/>
  <c r="F279" i="273"/>
  <c r="D282" i="273"/>
  <c r="D283" i="273"/>
  <c r="F303" i="273"/>
  <c r="D306" i="273"/>
  <c r="D310" i="273"/>
  <c r="F327" i="273"/>
  <c r="D334" i="273"/>
  <c r="F348" i="273"/>
  <c r="F364" i="273"/>
  <c r="F380" i="273"/>
  <c r="D394" i="273"/>
  <c r="F396" i="273"/>
  <c r="D410" i="273"/>
  <c r="F412" i="273"/>
  <c r="D426" i="273"/>
  <c r="F428" i="273"/>
  <c r="F444" i="273"/>
  <c r="D541" i="273"/>
  <c r="D545" i="273"/>
  <c r="F631" i="273"/>
  <c r="D634" i="273"/>
  <c r="F682" i="273"/>
  <c r="F259" i="273"/>
  <c r="F11" i="273"/>
  <c r="F18" i="273"/>
  <c r="F31" i="273"/>
  <c r="D33" i="273"/>
  <c r="D38" i="273"/>
  <c r="D58" i="273"/>
  <c r="F79" i="273"/>
  <c r="D82" i="273"/>
  <c r="D86" i="273"/>
  <c r="F108" i="273"/>
  <c r="D111" i="273"/>
  <c r="D126" i="273"/>
  <c r="F138" i="273"/>
  <c r="D140" i="273"/>
  <c r="F147" i="273"/>
  <c r="D179" i="273"/>
  <c r="F187" i="273"/>
  <c r="F199" i="273"/>
  <c r="D206" i="273"/>
  <c r="F215" i="273"/>
  <c r="D219" i="273"/>
  <c r="F227" i="273"/>
  <c r="D231" i="273"/>
  <c r="D247" i="273"/>
  <c r="F262" i="273"/>
  <c r="D271" i="273"/>
  <c r="F278" i="273"/>
  <c r="F291" i="273"/>
  <c r="D295" i="273"/>
  <c r="D311" i="273"/>
  <c r="F320" i="273"/>
  <c r="D324" i="273"/>
  <c r="F326" i="273"/>
  <c r="D335" i="273"/>
  <c r="D340" i="273"/>
  <c r="F343" i="273"/>
  <c r="F349" i="273"/>
  <c r="D356" i="273"/>
  <c r="F359" i="273"/>
  <c r="D372" i="273"/>
  <c r="F375" i="273"/>
  <c r="F381" i="273"/>
  <c r="D388" i="273"/>
  <c r="F391" i="273"/>
  <c r="F407" i="273"/>
  <c r="F423" i="273"/>
  <c r="D442" i="273"/>
  <c r="F445" i="273"/>
  <c r="D455" i="273"/>
  <c r="F556" i="273"/>
  <c r="F769" i="273"/>
  <c r="F16" i="273"/>
  <c r="D23" i="273"/>
  <c r="F27" i="273"/>
  <c r="D39" i="273"/>
  <c r="D51" i="273"/>
  <c r="F63" i="273"/>
  <c r="D76" i="273"/>
  <c r="D87" i="273"/>
  <c r="F95" i="273"/>
  <c r="D99" i="273"/>
  <c r="F107" i="273"/>
  <c r="D116" i="273"/>
  <c r="D127" i="273"/>
  <c r="D139" i="273"/>
  <c r="F152" i="273"/>
  <c r="F175" i="273"/>
  <c r="D196" i="273"/>
  <c r="F204" i="273"/>
  <c r="D207" i="273"/>
  <c r="D212" i="273"/>
  <c r="F214" i="273"/>
  <c r="F234" i="273"/>
  <c r="F243" i="273"/>
  <c r="D252" i="273"/>
  <c r="F255" i="273"/>
  <c r="D259" i="273"/>
  <c r="F267" i="273"/>
  <c r="F274" i="273"/>
  <c r="F298" i="273"/>
  <c r="D300" i="273"/>
  <c r="F307" i="273"/>
  <c r="F316" i="273"/>
  <c r="F319" i="273"/>
  <c r="D323" i="273"/>
  <c r="F331" i="273"/>
  <c r="F338" i="273"/>
  <c r="D339" i="273"/>
  <c r="D344" i="273"/>
  <c r="F347" i="273"/>
  <c r="D355" i="273"/>
  <c r="D360" i="273"/>
  <c r="F363" i="273"/>
  <c r="D371" i="273"/>
  <c r="D376" i="273"/>
  <c r="F379" i="273"/>
  <c r="D387" i="273"/>
  <c r="F427" i="273"/>
  <c r="F439" i="273"/>
  <c r="D449" i="273"/>
  <c r="D463" i="273"/>
  <c r="F537" i="273"/>
  <c r="F626" i="273"/>
  <c r="D37" i="273"/>
  <c r="F83" i="273"/>
  <c r="F135" i="273"/>
  <c r="D142" i="273"/>
  <c r="F151" i="273"/>
  <c r="F163" i="273"/>
  <c r="F191" i="273"/>
  <c r="F203" i="273"/>
  <c r="F283" i="273"/>
  <c r="F312" i="273"/>
  <c r="F318" i="273"/>
  <c r="D342" i="273"/>
  <c r="D358" i="273"/>
  <c r="D374" i="273"/>
  <c r="D390" i="273"/>
  <c r="D406" i="273"/>
  <c r="D408" i="273"/>
  <c r="D422" i="273"/>
  <c r="D424" i="273"/>
  <c r="D708" i="273"/>
  <c r="F708" i="273"/>
  <c r="D518" i="273"/>
  <c r="D529" i="273"/>
  <c r="D534" i="273"/>
  <c r="F539" i="273"/>
  <c r="F544" i="273"/>
  <c r="F545" i="273"/>
  <c r="F565" i="273"/>
  <c r="F572" i="273"/>
  <c r="D575" i="273"/>
  <c r="F578" i="273"/>
  <c r="F599" i="273"/>
  <c r="D607" i="273"/>
  <c r="F610" i="273"/>
  <c r="D629" i="273"/>
  <c r="D645" i="273"/>
  <c r="D661" i="273"/>
  <c r="F713" i="273"/>
  <c r="D720" i="273"/>
  <c r="F730" i="273"/>
  <c r="D739" i="273"/>
  <c r="F742" i="273"/>
  <c r="F776" i="273"/>
  <c r="D784" i="273"/>
  <c r="F789" i="273"/>
  <c r="D806" i="273"/>
  <c r="F642" i="273"/>
  <c r="F647" i="273"/>
  <c r="F658" i="273"/>
  <c r="F663" i="273"/>
  <c r="D673" i="273"/>
  <c r="F681" i="273"/>
  <c r="F690" i="273"/>
  <c r="F705" i="273"/>
  <c r="D721" i="273"/>
  <c r="D738" i="273"/>
  <c r="D750" i="273"/>
  <c r="D761" i="273"/>
  <c r="D811" i="273"/>
  <c r="D913" i="273"/>
  <c r="F1098" i="273"/>
  <c r="D1098" i="273"/>
  <c r="F465" i="273"/>
  <c r="D480" i="273"/>
  <c r="F492" i="273"/>
  <c r="F504" i="273"/>
  <c r="F506" i="273"/>
  <c r="D512" i="273"/>
  <c r="F524" i="273"/>
  <c r="F538" i="273"/>
  <c r="D540" i="273"/>
  <c r="F542" i="273"/>
  <c r="D546" i="273"/>
  <c r="F561" i="273"/>
  <c r="F584" i="273"/>
  <c r="D593" i="273"/>
  <c r="D600" i="273"/>
  <c r="F609" i="273"/>
  <c r="D622" i="273"/>
  <c r="F627" i="273"/>
  <c r="F632" i="273"/>
  <c r="F636" i="273"/>
  <c r="F643" i="273"/>
  <c r="F648" i="273"/>
  <c r="F652" i="273"/>
  <c r="F659" i="273"/>
  <c r="F664" i="273"/>
  <c r="D666" i="273"/>
  <c r="F671" i="273"/>
  <c r="D672" i="273"/>
  <c r="F676" i="273"/>
  <c r="F689" i="273"/>
  <c r="F697" i="273"/>
  <c r="D737" i="273"/>
  <c r="F746" i="273"/>
  <c r="F748" i="273"/>
  <c r="F774" i="273"/>
  <c r="D778" i="273"/>
  <c r="F786" i="273"/>
  <c r="F804" i="273"/>
  <c r="F818" i="273"/>
  <c r="F821" i="273"/>
  <c r="F827" i="273"/>
  <c r="D837" i="273"/>
  <c r="D851" i="273"/>
  <c r="F858" i="273"/>
  <c r="D859" i="273"/>
  <c r="F865" i="273"/>
  <c r="D931" i="273"/>
  <c r="D945" i="273"/>
  <c r="D1019" i="273"/>
  <c r="D1039" i="273"/>
  <c r="D454" i="273"/>
  <c r="F483" i="273"/>
  <c r="D485" i="273"/>
  <c r="D496" i="273"/>
  <c r="F508" i="273"/>
  <c r="D510" i="273"/>
  <c r="F515" i="273"/>
  <c r="D517" i="273"/>
  <c r="F529" i="273"/>
  <c r="D533" i="273"/>
  <c r="F543" i="273"/>
  <c r="D550" i="273"/>
  <c r="D573" i="273"/>
  <c r="F589" i="273"/>
  <c r="D592" i="273"/>
  <c r="F602" i="273"/>
  <c r="D616" i="273"/>
  <c r="D665" i="273"/>
  <c r="F710" i="273"/>
  <c r="D714" i="273"/>
  <c r="F722" i="273"/>
  <c r="F724" i="273"/>
  <c r="F733" i="273"/>
  <c r="F745" i="273"/>
  <c r="F764" i="273"/>
  <c r="F773" i="273"/>
  <c r="D777" i="273"/>
  <c r="F785" i="273"/>
  <c r="F788" i="273"/>
  <c r="D805" i="273"/>
  <c r="D809" i="273"/>
  <c r="D850" i="273"/>
  <c r="D867" i="273"/>
  <c r="D881" i="273"/>
  <c r="F891" i="273"/>
  <c r="D934" i="273"/>
  <c r="D963" i="273"/>
  <c r="D1005" i="273"/>
  <c r="D1057" i="273"/>
  <c r="D1071" i="273"/>
  <c r="D1079" i="273"/>
  <c r="D1089" i="273"/>
  <c r="D456" i="273"/>
  <c r="D471" i="273"/>
  <c r="F481" i="273"/>
  <c r="F499" i="273"/>
  <c r="D501" i="273"/>
  <c r="D506" i="273"/>
  <c r="F513" i="273"/>
  <c r="F518" i="273"/>
  <c r="F528" i="273"/>
  <c r="F530" i="273"/>
  <c r="F534" i="273"/>
  <c r="D544" i="273"/>
  <c r="F555" i="273"/>
  <c r="D565" i="273"/>
  <c r="F576" i="273"/>
  <c r="F581" i="273"/>
  <c r="F590" i="273"/>
  <c r="F594" i="273"/>
  <c r="F603" i="273"/>
  <c r="F608" i="273"/>
  <c r="F614" i="273"/>
  <c r="F618" i="273"/>
  <c r="F625" i="273"/>
  <c r="D627" i="273"/>
  <c r="F641" i="273"/>
  <c r="F645" i="273"/>
  <c r="D648" i="273"/>
  <c r="F657" i="273"/>
  <c r="F661" i="273"/>
  <c r="D664" i="273"/>
  <c r="D676" i="273"/>
  <c r="D696" i="273"/>
  <c r="F709" i="273"/>
  <c r="D713" i="273"/>
  <c r="F721" i="273"/>
  <c r="D728" i="273"/>
  <c r="D730" i="273"/>
  <c r="F738" i="273"/>
  <c r="F740" i="273"/>
  <c r="D742" i="273"/>
  <c r="F750" i="273"/>
  <c r="D754" i="273"/>
  <c r="F761" i="273"/>
  <c r="D768" i="273"/>
  <c r="D770" i="273"/>
  <c r="D789" i="273"/>
  <c r="F801" i="273"/>
  <c r="D818" i="273"/>
  <c r="D827" i="273"/>
  <c r="F833" i="273"/>
  <c r="D870" i="273"/>
  <c r="D907" i="273"/>
  <c r="D966" i="273"/>
  <c r="D995" i="273"/>
  <c r="F477" i="273"/>
  <c r="F480" i="273"/>
  <c r="D487" i="273"/>
  <c r="F493" i="273"/>
  <c r="D505" i="273"/>
  <c r="F512" i="273"/>
  <c r="F525" i="273"/>
  <c r="F540" i="273"/>
  <c r="D542" i="273"/>
  <c r="F547" i="273"/>
  <c r="F552" i="273"/>
  <c r="F553" i="273"/>
  <c r="D557" i="273"/>
  <c r="D562" i="273"/>
  <c r="D583" i="273"/>
  <c r="F586" i="273"/>
  <c r="D596" i="273"/>
  <c r="F623" i="273"/>
  <c r="F634" i="273"/>
  <c r="F639" i="273"/>
  <c r="F650" i="273"/>
  <c r="F655" i="273"/>
  <c r="F679" i="273"/>
  <c r="D682" i="273"/>
  <c r="F694" i="273"/>
  <c r="F720" i="273"/>
  <c r="D729" i="273"/>
  <c r="F737" i="273"/>
  <c r="D741" i="273"/>
  <c r="D753" i="273"/>
  <c r="D769" i="273"/>
  <c r="F778" i="273"/>
  <c r="D792" i="273"/>
  <c r="D794" i="273"/>
  <c r="F810" i="273"/>
  <c r="D998" i="273"/>
  <c r="F1019" i="273"/>
  <c r="F1039" i="273"/>
  <c r="F496" i="273"/>
  <c r="F573" i="273"/>
  <c r="F628" i="273"/>
  <c r="D636" i="273"/>
  <c r="F644" i="273"/>
  <c r="D652" i="273"/>
  <c r="F660" i="273"/>
  <c r="D681" i="273"/>
  <c r="F684" i="273"/>
  <c r="D690" i="273"/>
  <c r="D705" i="273"/>
  <c r="F714" i="273"/>
  <c r="D723" i="273"/>
  <c r="D744" i="273"/>
  <c r="D763" i="273"/>
  <c r="F765" i="273"/>
  <c r="D774" i="273"/>
  <c r="F777" i="273"/>
  <c r="D838" i="273"/>
  <c r="F1071" i="273"/>
  <c r="D997" i="273"/>
  <c r="D1056" i="273"/>
  <c r="F1064" i="273"/>
  <c r="D1068" i="273"/>
  <c r="D1088" i="273"/>
  <c r="D1479" i="273"/>
  <c r="F1479" i="273"/>
  <c r="F796" i="273"/>
  <c r="D810" i="273"/>
  <c r="F813" i="273"/>
  <c r="F825" i="273"/>
  <c r="F828" i="273"/>
  <c r="D842" i="273"/>
  <c r="F845" i="273"/>
  <c r="F857" i="273"/>
  <c r="F860" i="273"/>
  <c r="D874" i="273"/>
  <c r="F877" i="273"/>
  <c r="F889" i="273"/>
  <c r="D904" i="273"/>
  <c r="D906" i="273"/>
  <c r="F909" i="273"/>
  <c r="F921" i="273"/>
  <c r="F924" i="273"/>
  <c r="D936" i="273"/>
  <c r="D938" i="273"/>
  <c r="F941" i="273"/>
  <c r="F953" i="273"/>
  <c r="D968" i="273"/>
  <c r="D970" i="273"/>
  <c r="F973" i="273"/>
  <c r="F985" i="273"/>
  <c r="D1000" i="273"/>
  <c r="D1002" i="273"/>
  <c r="D1021" i="273"/>
  <c r="D1026" i="273"/>
  <c r="D1035" i="273"/>
  <c r="F1044" i="273"/>
  <c r="D1048" i="273"/>
  <c r="F1059" i="273"/>
  <c r="F1063" i="273"/>
  <c r="F1091" i="273"/>
  <c r="F1094" i="273"/>
  <c r="D1119" i="273"/>
  <c r="D1227" i="273"/>
  <c r="D1246" i="273"/>
  <c r="F1275" i="273"/>
  <c r="F1286" i="273"/>
  <c r="D1305" i="273"/>
  <c r="F1338" i="273"/>
  <c r="D1438" i="273"/>
  <c r="F1438" i="273"/>
  <c r="F1510" i="273"/>
  <c r="D829" i="273"/>
  <c r="D841" i="273"/>
  <c r="D861" i="273"/>
  <c r="D873" i="273"/>
  <c r="D893" i="273"/>
  <c r="D905" i="273"/>
  <c r="F915" i="273"/>
  <c r="D925" i="273"/>
  <c r="D937" i="273"/>
  <c r="F947" i="273"/>
  <c r="D957" i="273"/>
  <c r="D969" i="273"/>
  <c r="F978" i="273"/>
  <c r="D989" i="273"/>
  <c r="D1001" i="273"/>
  <c r="F1005" i="273"/>
  <c r="F1007" i="273"/>
  <c r="F1011" i="273"/>
  <c r="F1038" i="273"/>
  <c r="D1080" i="273"/>
  <c r="D1195" i="273"/>
  <c r="D1361" i="273"/>
  <c r="D1375" i="273"/>
  <c r="D1578" i="273"/>
  <c r="F1578" i="273"/>
  <c r="D800" i="273"/>
  <c r="D802" i="273"/>
  <c r="F805" i="273"/>
  <c r="F817" i="273"/>
  <c r="F820" i="273"/>
  <c r="D834" i="273"/>
  <c r="F837" i="273"/>
  <c r="F849" i="273"/>
  <c r="F852" i="273"/>
  <c r="D866" i="273"/>
  <c r="F869" i="273"/>
  <c r="F881" i="273"/>
  <c r="F884" i="273"/>
  <c r="D898" i="273"/>
  <c r="F901" i="273"/>
  <c r="F903" i="273"/>
  <c r="F913" i="273"/>
  <c r="F916" i="273"/>
  <c r="D930" i="273"/>
  <c r="F933" i="273"/>
  <c r="F935" i="273"/>
  <c r="F945" i="273"/>
  <c r="F948" i="273"/>
  <c r="F955" i="273"/>
  <c r="D962" i="273"/>
  <c r="F965" i="273"/>
  <c r="F977" i="273"/>
  <c r="F980" i="273"/>
  <c r="D994" i="273"/>
  <c r="F997" i="273"/>
  <c r="F999" i="273"/>
  <c r="F1018" i="273"/>
  <c r="F1022" i="273"/>
  <c r="F1036" i="273"/>
  <c r="D1040" i="273"/>
  <c r="F1051" i="273"/>
  <c r="F1056" i="273"/>
  <c r="F1058" i="273"/>
  <c r="F1068" i="273"/>
  <c r="D1072" i="273"/>
  <c r="F1083" i="273"/>
  <c r="F1088" i="273"/>
  <c r="F1090" i="273"/>
  <c r="D1097" i="273"/>
  <c r="D1127" i="273"/>
  <c r="F1131" i="273"/>
  <c r="D1151" i="273"/>
  <c r="D1209" i="273"/>
  <c r="D1294" i="273"/>
  <c r="D1406" i="273"/>
  <c r="F1406" i="273"/>
  <c r="D821" i="273"/>
  <c r="D833" i="273"/>
  <c r="F842" i="273"/>
  <c r="D853" i="273"/>
  <c r="D865" i="273"/>
  <c r="D885" i="273"/>
  <c r="D897" i="273"/>
  <c r="F907" i="273"/>
  <c r="F939" i="273"/>
  <c r="F970" i="273"/>
  <c r="F1003" i="273"/>
  <c r="D1007" i="273"/>
  <c r="D1013" i="273"/>
  <c r="D1018" i="273"/>
  <c r="F1021" i="273"/>
  <c r="F1027" i="273"/>
  <c r="F1035" i="273"/>
  <c r="F1048" i="273"/>
  <c r="F1050" i="273"/>
  <c r="F1055" i="273"/>
  <c r="D1084" i="273"/>
  <c r="F1087" i="273"/>
  <c r="F1119" i="273"/>
  <c r="D1158" i="273"/>
  <c r="F1158" i="273"/>
  <c r="D1188" i="273"/>
  <c r="D1219" i="273"/>
  <c r="F1267" i="273"/>
  <c r="D1280" i="273"/>
  <c r="F797" i="273"/>
  <c r="F809" i="273"/>
  <c r="F812" i="273"/>
  <c r="D824" i="273"/>
  <c r="D826" i="273"/>
  <c r="F829" i="273"/>
  <c r="F841" i="273"/>
  <c r="F844" i="273"/>
  <c r="D856" i="273"/>
  <c r="D858" i="273"/>
  <c r="F861" i="273"/>
  <c r="F873" i="273"/>
  <c r="F876" i="273"/>
  <c r="D888" i="273"/>
  <c r="D890" i="273"/>
  <c r="F893" i="273"/>
  <c r="F895" i="273"/>
  <c r="F905" i="273"/>
  <c r="F908" i="273"/>
  <c r="D920" i="273"/>
  <c r="D922" i="273"/>
  <c r="F925" i="273"/>
  <c r="F927" i="273"/>
  <c r="F937" i="273"/>
  <c r="F940" i="273"/>
  <c r="D952" i="273"/>
  <c r="D954" i="273"/>
  <c r="F957" i="273"/>
  <c r="F969" i="273"/>
  <c r="F972" i="273"/>
  <c r="D984" i="273"/>
  <c r="D986" i="273"/>
  <c r="F989" i="273"/>
  <c r="F991" i="273"/>
  <c r="D999" i="273"/>
  <c r="F1001" i="273"/>
  <c r="F1004" i="273"/>
  <c r="D1017" i="273"/>
  <c r="D1032" i="273"/>
  <c r="F1043" i="273"/>
  <c r="F1047" i="273"/>
  <c r="D1051" i="273"/>
  <c r="D1064" i="273"/>
  <c r="F1075" i="273"/>
  <c r="F1080" i="273"/>
  <c r="F1082" i="273"/>
  <c r="F1092" i="273"/>
  <c r="D1095" i="273"/>
  <c r="F1103" i="273"/>
  <c r="F1283" i="273"/>
  <c r="D1296" i="273"/>
  <c r="D1332" i="273"/>
  <c r="F1399" i="273"/>
  <c r="D1418" i="273"/>
  <c r="F1418" i="273"/>
  <c r="F1459" i="273"/>
  <c r="D1459" i="273"/>
  <c r="F1470" i="273"/>
  <c r="D813" i="273"/>
  <c r="D825" i="273"/>
  <c r="F834" i="273"/>
  <c r="D845" i="273"/>
  <c r="D857" i="273"/>
  <c r="D877" i="273"/>
  <c r="D889" i="273"/>
  <c r="F899" i="273"/>
  <c r="D909" i="273"/>
  <c r="D921" i="273"/>
  <c r="F931" i="273"/>
  <c r="D941" i="273"/>
  <c r="D953" i="273"/>
  <c r="F962" i="273"/>
  <c r="D973" i="273"/>
  <c r="D985" i="273"/>
  <c r="F995" i="273"/>
  <c r="F1014" i="273"/>
  <c r="D1031" i="273"/>
  <c r="F1042" i="273"/>
  <c r="D1054" i="273"/>
  <c r="F1072" i="273"/>
  <c r="F1074" i="273"/>
  <c r="F1079" i="273"/>
  <c r="D1086" i="273"/>
  <c r="D1093" i="273"/>
  <c r="F1099" i="273"/>
  <c r="F1151" i="273"/>
  <c r="D1153" i="273"/>
  <c r="D1233" i="273"/>
  <c r="F1251" i="273"/>
  <c r="D1286" i="273"/>
  <c r="F1294" i="273"/>
  <c r="F1330" i="273"/>
  <c r="D1481" i="273"/>
  <c r="D1096" i="273"/>
  <c r="F1107" i="273"/>
  <c r="F1111" i="273"/>
  <c r="D1115" i="273"/>
  <c r="D1128" i="273"/>
  <c r="F1139" i="273"/>
  <c r="F1144" i="273"/>
  <c r="F1146" i="273"/>
  <c r="F1156" i="273"/>
  <c r="F1168" i="273"/>
  <c r="F1170" i="273"/>
  <c r="D1175" i="273"/>
  <c r="F1184" i="273"/>
  <c r="F1186" i="273"/>
  <c r="F1203" i="273"/>
  <c r="F1214" i="273"/>
  <c r="D1220" i="273"/>
  <c r="F1235" i="273"/>
  <c r="D1239" i="273"/>
  <c r="D1240" i="273"/>
  <c r="F1262" i="273"/>
  <c r="F1271" i="273"/>
  <c r="D1273" i="273"/>
  <c r="F1301" i="273"/>
  <c r="F1302" i="273"/>
  <c r="F1321" i="273"/>
  <c r="D1327" i="273"/>
  <c r="F1335" i="273"/>
  <c r="F1343" i="273"/>
  <c r="F1365" i="273"/>
  <c r="D1374" i="273"/>
  <c r="D1384" i="273"/>
  <c r="D1391" i="273"/>
  <c r="F1393" i="273"/>
  <c r="F1404" i="273"/>
  <c r="D1413" i="273"/>
  <c r="F1424" i="273"/>
  <c r="F1428" i="273"/>
  <c r="D1526" i="273"/>
  <c r="F1620" i="273"/>
  <c r="D1620" i="273"/>
  <c r="F1628" i="273"/>
  <c r="D1656" i="273"/>
  <c r="F1104" i="273"/>
  <c r="F1106" i="273"/>
  <c r="D1118" i="273"/>
  <c r="F1138" i="273"/>
  <c r="F1143" i="273"/>
  <c r="D1150" i="273"/>
  <c r="D1160" i="273"/>
  <c r="D1171" i="273"/>
  <c r="D1176" i="273"/>
  <c r="D1197" i="273"/>
  <c r="F1200" i="273"/>
  <c r="F1201" i="273"/>
  <c r="D1207" i="273"/>
  <c r="D1208" i="273"/>
  <c r="F1212" i="273"/>
  <c r="D1229" i="273"/>
  <c r="F1233" i="273"/>
  <c r="F1243" i="273"/>
  <c r="F1263" i="273"/>
  <c r="D1265" i="273"/>
  <c r="D1297" i="273"/>
  <c r="F1329" i="273"/>
  <c r="D1339" i="273"/>
  <c r="F1341" i="273"/>
  <c r="F1366" i="273"/>
  <c r="F1372" i="273"/>
  <c r="D1390" i="273"/>
  <c r="D1402" i="273"/>
  <c r="D1407" i="273"/>
  <c r="F1411" i="273"/>
  <c r="F1437" i="273"/>
  <c r="D1441" i="273"/>
  <c r="F1465" i="273"/>
  <c r="F1590" i="273"/>
  <c r="D1606" i="273"/>
  <c r="D1661" i="273"/>
  <c r="D1704" i="273"/>
  <c r="D1757" i="273"/>
  <c r="D1120" i="273"/>
  <c r="F1128" i="273"/>
  <c r="D1152" i="273"/>
  <c r="D1180" i="273"/>
  <c r="D1205" i="273"/>
  <c r="D1216" i="273"/>
  <c r="F1220" i="273"/>
  <c r="D1245" i="273"/>
  <c r="F1248" i="273"/>
  <c r="F1253" i="273"/>
  <c r="F1273" i="273"/>
  <c r="F1327" i="273"/>
  <c r="F1333" i="273"/>
  <c r="F1336" i="273"/>
  <c r="F1340" i="273"/>
  <c r="F1344" i="273"/>
  <c r="D1352" i="273"/>
  <c r="F1363" i="273"/>
  <c r="D1367" i="273"/>
  <c r="D1386" i="273"/>
  <c r="F1391" i="273"/>
  <c r="F1398" i="273"/>
  <c r="D1404" i="273"/>
  <c r="F1413" i="273"/>
  <c r="D1417" i="273"/>
  <c r="F1436" i="273"/>
  <c r="D1439" i="273"/>
  <c r="D1462" i="273"/>
  <c r="D1573" i="273"/>
  <c r="D1605" i="273"/>
  <c r="D1688" i="273"/>
  <c r="D1092" i="273"/>
  <c r="F1095" i="273"/>
  <c r="D1099" i="273"/>
  <c r="F1101" i="273"/>
  <c r="F1108" i="273"/>
  <c r="D1112" i="273"/>
  <c r="F1127" i="273"/>
  <c r="F1160" i="273"/>
  <c r="F1162" i="273"/>
  <c r="D1167" i="273"/>
  <c r="F1176" i="273"/>
  <c r="D1183" i="273"/>
  <c r="F1188" i="273"/>
  <c r="F1198" i="273"/>
  <c r="D1202" i="273"/>
  <c r="D1204" i="273"/>
  <c r="F1208" i="273"/>
  <c r="F1209" i="273"/>
  <c r="F1219" i="273"/>
  <c r="D1224" i="273"/>
  <c r="F1230" i="273"/>
  <c r="D1234" i="273"/>
  <c r="D1244" i="273"/>
  <c r="F1265" i="273"/>
  <c r="F1297" i="273"/>
  <c r="D1311" i="273"/>
  <c r="F1334" i="273"/>
  <c r="D1336" i="273"/>
  <c r="F1339" i="273"/>
  <c r="D1344" i="273"/>
  <c r="D1349" i="273"/>
  <c r="D1359" i="273"/>
  <c r="F1378" i="273"/>
  <c r="F1383" i="273"/>
  <c r="D1399" i="273"/>
  <c r="D1423" i="273"/>
  <c r="F1425" i="273"/>
  <c r="D1434" i="273"/>
  <c r="F1472" i="273"/>
  <c r="F1535" i="273"/>
  <c r="D1555" i="273"/>
  <c r="F1584" i="273"/>
  <c r="D1720" i="273"/>
  <c r="D1102" i="273"/>
  <c r="D1105" i="273"/>
  <c r="D1109" i="273"/>
  <c r="D1134" i="273"/>
  <c r="D1144" i="273"/>
  <c r="D1156" i="273"/>
  <c r="F1159" i="273"/>
  <c r="D1168" i="273"/>
  <c r="D1182" i="273"/>
  <c r="D1184" i="273"/>
  <c r="F1189" i="273"/>
  <c r="F1196" i="273"/>
  <c r="F1199" i="273"/>
  <c r="F1210" i="273"/>
  <c r="F1228" i="273"/>
  <c r="F1231" i="273"/>
  <c r="F1238" i="273"/>
  <c r="F1256" i="273"/>
  <c r="F1257" i="273"/>
  <c r="D1261" i="273"/>
  <c r="F1266" i="273"/>
  <c r="D1276" i="273"/>
  <c r="F1305" i="273"/>
  <c r="F1332" i="273"/>
  <c r="D1335" i="273"/>
  <c r="D1343" i="273"/>
  <c r="F1353" i="273"/>
  <c r="F1361" i="273"/>
  <c r="F1375" i="273"/>
  <c r="D1416" i="273"/>
  <c r="D1455" i="273"/>
  <c r="F1460" i="273"/>
  <c r="D1706" i="273"/>
  <c r="D1104" i="273"/>
  <c r="F1115" i="273"/>
  <c r="F1120" i="273"/>
  <c r="D1129" i="273"/>
  <c r="D1130" i="273"/>
  <c r="F1132" i="273"/>
  <c r="D1136" i="273"/>
  <c r="F1152" i="273"/>
  <c r="F1195" i="273"/>
  <c r="F1206" i="273"/>
  <c r="D1212" i="273"/>
  <c r="F1217" i="273"/>
  <c r="F1221" i="273"/>
  <c r="F1227" i="273"/>
  <c r="F1246" i="273"/>
  <c r="F1258" i="273"/>
  <c r="F1306" i="273"/>
  <c r="F1328" i="273"/>
  <c r="D1329" i="273"/>
  <c r="D1356" i="273"/>
  <c r="D1364" i="273"/>
  <c r="F1367" i="273"/>
  <c r="F1392" i="273"/>
  <c r="D1436" i="273"/>
  <c r="D1456" i="273"/>
  <c r="D1512" i="273"/>
  <c r="F1522" i="273"/>
  <c r="F1553" i="273"/>
  <c r="D1557" i="273"/>
  <c r="F1583" i="273"/>
  <c r="F1614" i="273"/>
  <c r="D1669" i="273"/>
  <c r="D1680" i="273"/>
  <c r="D1696" i="273"/>
  <c r="F1661" i="273"/>
  <c r="F1669" i="273"/>
  <c r="F1677" i="273"/>
  <c r="F1685" i="273"/>
  <c r="D1689" i="273"/>
  <c r="F1693" i="273"/>
  <c r="D1697" i="273"/>
  <c r="F1701" i="273"/>
  <c r="D1705" i="273"/>
  <c r="F1709" i="273"/>
  <c r="D1713" i="273"/>
  <c r="F1717" i="273"/>
  <c r="D1721" i="273"/>
  <c r="F1725" i="273"/>
  <c r="F1732" i="273"/>
  <c r="D1735" i="273"/>
  <c r="F1742" i="273"/>
  <c r="D1751" i="273"/>
  <c r="F1758" i="273"/>
  <c r="D1767" i="273"/>
  <c r="F1457" i="273"/>
  <c r="F1502" i="273"/>
  <c r="D1506" i="273"/>
  <c r="D1516" i="273"/>
  <c r="D1536" i="273"/>
  <c r="F1564" i="273"/>
  <c r="D1566" i="273"/>
  <c r="F1596" i="273"/>
  <c r="D1613" i="273"/>
  <c r="F1662" i="273"/>
  <c r="D1734" i="273"/>
  <c r="F1741" i="273"/>
  <c r="D1750" i="273"/>
  <c r="F1757" i="273"/>
  <c r="F1762" i="273"/>
  <c r="D1766" i="273"/>
  <c r="F1768" i="273"/>
  <c r="F1396" i="273"/>
  <c r="D1400" i="273"/>
  <c r="F1415" i="273"/>
  <c r="D1419" i="273"/>
  <c r="F1430" i="273"/>
  <c r="D1432" i="273"/>
  <c r="F1442" i="273"/>
  <c r="F1456" i="273"/>
  <c r="F1458" i="273"/>
  <c r="D1472" i="273"/>
  <c r="F1503" i="273"/>
  <c r="D1505" i="273"/>
  <c r="F1512" i="273"/>
  <c r="F1524" i="273"/>
  <c r="F1532" i="273"/>
  <c r="D1565" i="273"/>
  <c r="D1571" i="273"/>
  <c r="F1586" i="273"/>
  <c r="D1607" i="273"/>
  <c r="F1615" i="273"/>
  <c r="F1616" i="273"/>
  <c r="D1619" i="273"/>
  <c r="F1627" i="273"/>
  <c r="F1629" i="273"/>
  <c r="D1641" i="273"/>
  <c r="F1645" i="273"/>
  <c r="F1649" i="273"/>
  <c r="F1650" i="273"/>
  <c r="D1654" i="273"/>
  <c r="D1655" i="273"/>
  <c r="D1663" i="273"/>
  <c r="D1671" i="273"/>
  <c r="D1679" i="273"/>
  <c r="D1687" i="273"/>
  <c r="D1695" i="273"/>
  <c r="D1703" i="273"/>
  <c r="D1711" i="273"/>
  <c r="D1719" i="273"/>
  <c r="D1727" i="273"/>
  <c r="D1732" i="273"/>
  <c r="F1737" i="273"/>
  <c r="D1738" i="273"/>
  <c r="D1748" i="273"/>
  <c r="F1753" i="273"/>
  <c r="D1754" i="273"/>
  <c r="D1760" i="273"/>
  <c r="D1431" i="273"/>
  <c r="F1439" i="273"/>
  <c r="D1443" i="273"/>
  <c r="F1445" i="273"/>
  <c r="D1453" i="273"/>
  <c r="F1455" i="273"/>
  <c r="F1461" i="273"/>
  <c r="F1468" i="273"/>
  <c r="F1481" i="273"/>
  <c r="D1483" i="273"/>
  <c r="F1496" i="273"/>
  <c r="F1500" i="273"/>
  <c r="D1504" i="273"/>
  <c r="F1518" i="273"/>
  <c r="F1537" i="273"/>
  <c r="D1539" i="273"/>
  <c r="F1542" i="273"/>
  <c r="D1547" i="273"/>
  <c r="F1555" i="273"/>
  <c r="F1567" i="273"/>
  <c r="F1575" i="273"/>
  <c r="D1587" i="273"/>
  <c r="D1610" i="273"/>
  <c r="D1611" i="273"/>
  <c r="D1621" i="273"/>
  <c r="F1626" i="273"/>
  <c r="F1638" i="273"/>
  <c r="F1643" i="273"/>
  <c r="F1646" i="273"/>
  <c r="F1658" i="273"/>
  <c r="F1666" i="273"/>
  <c r="F1698" i="273"/>
  <c r="F1706" i="273"/>
  <c r="F1714" i="273"/>
  <c r="F1722" i="273"/>
  <c r="F1767" i="273"/>
  <c r="F1407" i="273"/>
  <c r="D1414" i="273"/>
  <c r="D1425" i="273"/>
  <c r="F1427" i="273"/>
  <c r="F1451" i="273"/>
  <c r="D1465" i="273"/>
  <c r="F1495" i="273"/>
  <c r="F1514" i="273"/>
  <c r="F1536" i="273"/>
  <c r="F1541" i="273"/>
  <c r="F1543" i="273"/>
  <c r="F1551" i="273"/>
  <c r="F1556" i="273"/>
  <c r="D1604" i="273"/>
  <c r="F1613" i="273"/>
  <c r="F1624" i="273"/>
  <c r="D1652" i="273"/>
  <c r="F1660" i="273"/>
  <c r="F1668" i="273"/>
  <c r="F1676" i="273"/>
  <c r="F1728" i="273"/>
  <c r="F1734" i="273"/>
  <c r="D1736" i="273"/>
  <c r="F1740" i="273"/>
  <c r="D1743" i="273"/>
  <c r="F1750" i="273"/>
  <c r="D1752" i="273"/>
  <c r="D1756" i="273"/>
  <c r="D1759" i="273"/>
  <c r="F1766" i="273"/>
  <c r="F1655" i="273"/>
  <c r="F1656" i="273"/>
  <c r="F1663" i="273"/>
  <c r="F1664" i="273"/>
  <c r="D1668" i="273"/>
  <c r="F1671" i="273"/>
  <c r="F1679" i="273"/>
  <c r="F1680" i="273"/>
  <c r="F1688" i="273"/>
  <c r="F1696" i="273"/>
  <c r="F1704" i="273"/>
  <c r="D1708" i="273"/>
  <c r="F1712" i="273"/>
  <c r="D1716" i="273"/>
  <c r="F1720" i="273"/>
  <c r="D1724" i="273"/>
  <c r="F1727" i="273"/>
  <c r="D1742" i="273"/>
  <c r="F1749" i="273"/>
  <c r="D1758" i="273"/>
  <c r="F1765" i="273"/>
  <c r="F1478" i="273"/>
  <c r="D1480" i="273"/>
  <c r="F1486" i="273"/>
  <c r="D1511" i="273"/>
  <c r="D1554" i="273"/>
  <c r="F1574" i="273"/>
  <c r="F1585" i="273"/>
  <c r="D1586" i="273"/>
  <c r="D1592" i="273"/>
  <c r="F1599" i="273"/>
  <c r="D1608" i="273"/>
  <c r="F1673" i="273"/>
  <c r="F1681" i="273"/>
  <c r="F1689" i="273"/>
  <c r="D1730" i="273"/>
  <c r="D1739" i="273"/>
  <c r="D1755" i="273"/>
  <c r="D1524" i="273"/>
  <c r="F1534" i="273"/>
  <c r="F1546" i="273"/>
  <c r="F1581" i="273"/>
  <c r="D1644" i="273"/>
  <c r="D1645" i="273"/>
  <c r="D1648" i="273"/>
  <c r="F1653" i="273"/>
  <c r="D20" i="273"/>
  <c r="F20" i="273"/>
  <c r="F25" i="273"/>
  <c r="D25" i="273"/>
  <c r="D17" i="273"/>
  <c r="F17" i="273"/>
  <c r="F13" i="273"/>
  <c r="D13" i="273"/>
  <c r="D15" i="273"/>
  <c r="D24" i="273"/>
  <c r="F37" i="273"/>
  <c r="F38" i="273"/>
  <c r="D44" i="273"/>
  <c r="F44" i="273"/>
  <c r="F53" i="273"/>
  <c r="F54" i="273"/>
  <c r="D60" i="273"/>
  <c r="F60" i="273"/>
  <c r="F69" i="273"/>
  <c r="F70" i="273"/>
  <c r="F101" i="273"/>
  <c r="D101" i="273"/>
  <c r="F133" i="273"/>
  <c r="D133" i="273"/>
  <c r="F160" i="273"/>
  <c r="D160" i="273"/>
  <c r="F165" i="273"/>
  <c r="D165" i="273"/>
  <c r="F176" i="273"/>
  <c r="F197" i="273"/>
  <c r="D197" i="273"/>
  <c r="F224" i="273"/>
  <c r="D224" i="273"/>
  <c r="F229" i="273"/>
  <c r="D229" i="273"/>
  <c r="F256" i="273"/>
  <c r="D256" i="273"/>
  <c r="F261" i="273"/>
  <c r="D261" i="273"/>
  <c r="F272" i="273"/>
  <c r="F288" i="273"/>
  <c r="D288" i="273"/>
  <c r="F293" i="273"/>
  <c r="D293" i="273"/>
  <c r="F304" i="273"/>
  <c r="F325" i="273"/>
  <c r="D325" i="273"/>
  <c r="F336" i="273"/>
  <c r="F395" i="273"/>
  <c r="F411" i="273"/>
  <c r="D81" i="273"/>
  <c r="F81" i="273"/>
  <c r="D113" i="273"/>
  <c r="F113" i="273"/>
  <c r="D145" i="273"/>
  <c r="F145" i="273"/>
  <c r="D177" i="273"/>
  <c r="F177" i="273"/>
  <c r="D209" i="273"/>
  <c r="F209" i="273"/>
  <c r="D241" i="273"/>
  <c r="F241" i="273"/>
  <c r="D273" i="273"/>
  <c r="F273" i="273"/>
  <c r="D305" i="273"/>
  <c r="F305" i="273"/>
  <c r="D337" i="273"/>
  <c r="F337" i="273"/>
  <c r="F33" i="273"/>
  <c r="F40" i="273"/>
  <c r="D40" i="273"/>
  <c r="D43" i="273"/>
  <c r="F48" i="273"/>
  <c r="F56" i="273"/>
  <c r="D56" i="273"/>
  <c r="D59" i="273"/>
  <c r="F64" i="273"/>
  <c r="D75" i="273"/>
  <c r="F78" i="273"/>
  <c r="F88" i="273"/>
  <c r="D88" i="273"/>
  <c r="F93" i="273"/>
  <c r="D93" i="273"/>
  <c r="F110" i="273"/>
  <c r="F125" i="273"/>
  <c r="D125" i="273"/>
  <c r="F136" i="273"/>
  <c r="F142" i="273"/>
  <c r="F157" i="273"/>
  <c r="D157" i="273"/>
  <c r="F168" i="273"/>
  <c r="F174" i="273"/>
  <c r="F189" i="273"/>
  <c r="D189" i="273"/>
  <c r="F200" i="273"/>
  <c r="F206" i="273"/>
  <c r="F221" i="273"/>
  <c r="D221" i="273"/>
  <c r="F238" i="273"/>
  <c r="F253" i="273"/>
  <c r="D253" i="273"/>
  <c r="F270" i="273"/>
  <c r="F280" i="273"/>
  <c r="D280" i="273"/>
  <c r="F285" i="273"/>
  <c r="D285" i="273"/>
  <c r="F302" i="273"/>
  <c r="F317" i="273"/>
  <c r="D317" i="273"/>
  <c r="F328" i="273"/>
  <c r="F334" i="273"/>
  <c r="F23" i="273"/>
  <c r="D105" i="273"/>
  <c r="F105" i="273"/>
  <c r="D106" i="273"/>
  <c r="D137" i="273"/>
  <c r="F137" i="273"/>
  <c r="D138" i="273"/>
  <c r="D169" i="273"/>
  <c r="F169" i="273"/>
  <c r="D170" i="273"/>
  <c r="D201" i="273"/>
  <c r="F201" i="273"/>
  <c r="D202" i="273"/>
  <c r="D233" i="273"/>
  <c r="F233" i="273"/>
  <c r="D234" i="273"/>
  <c r="D265" i="273"/>
  <c r="F265" i="273"/>
  <c r="D266" i="273"/>
  <c r="D297" i="273"/>
  <c r="F297" i="273"/>
  <c r="D298" i="273"/>
  <c r="D329" i="273"/>
  <c r="F329" i="273"/>
  <c r="D330" i="273"/>
  <c r="D357" i="273"/>
  <c r="F357" i="273"/>
  <c r="D373" i="273"/>
  <c r="F373" i="273"/>
  <c r="D405" i="273"/>
  <c r="F405" i="273"/>
  <c r="D421" i="273"/>
  <c r="F421" i="273"/>
  <c r="F443" i="273"/>
  <c r="D443" i="273"/>
  <c r="D36" i="273"/>
  <c r="F36" i="273"/>
  <c r="D68" i="273"/>
  <c r="F68" i="273"/>
  <c r="F80" i="273"/>
  <c r="D80" i="273"/>
  <c r="F85" i="273"/>
  <c r="D85" i="273"/>
  <c r="F96" i="273"/>
  <c r="F102" i="273"/>
  <c r="F112" i="273"/>
  <c r="D112" i="273"/>
  <c r="F117" i="273"/>
  <c r="D117" i="273"/>
  <c r="F128" i="273"/>
  <c r="F134" i="273"/>
  <c r="F144" i="273"/>
  <c r="D144" i="273"/>
  <c r="F149" i="273"/>
  <c r="D149" i="273"/>
  <c r="F181" i="273"/>
  <c r="D181" i="273"/>
  <c r="F192" i="273"/>
  <c r="F213" i="273"/>
  <c r="D213" i="273"/>
  <c r="F240" i="273"/>
  <c r="D240" i="273"/>
  <c r="F245" i="273"/>
  <c r="D245" i="273"/>
  <c r="F277" i="273"/>
  <c r="D277" i="273"/>
  <c r="F309" i="273"/>
  <c r="D309" i="273"/>
  <c r="D437" i="273"/>
  <c r="F437" i="273"/>
  <c r="F459" i="273"/>
  <c r="D459" i="273"/>
  <c r="F43" i="273"/>
  <c r="D52" i="273"/>
  <c r="F59" i="273"/>
  <c r="F75" i="273"/>
  <c r="D97" i="273"/>
  <c r="F97" i="273"/>
  <c r="D98" i="273"/>
  <c r="D129" i="273"/>
  <c r="F129" i="273"/>
  <c r="D130" i="273"/>
  <c r="D161" i="273"/>
  <c r="F161" i="273"/>
  <c r="D162" i="273"/>
  <c r="D193" i="273"/>
  <c r="F193" i="273"/>
  <c r="D194" i="273"/>
  <c r="D208" i="273"/>
  <c r="D225" i="273"/>
  <c r="F225" i="273"/>
  <c r="D226" i="273"/>
  <c r="D257" i="273"/>
  <c r="F257" i="273"/>
  <c r="D258" i="273"/>
  <c r="D289" i="273"/>
  <c r="F289" i="273"/>
  <c r="D290" i="273"/>
  <c r="D321" i="273"/>
  <c r="F321" i="273"/>
  <c r="D322" i="273"/>
  <c r="D503" i="273"/>
  <c r="F503" i="273"/>
  <c r="F32" i="273"/>
  <c r="D32" i="273"/>
  <c r="F72" i="273"/>
  <c r="F109" i="273"/>
  <c r="D109" i="273"/>
  <c r="F126" i="273"/>
  <c r="F141" i="273"/>
  <c r="D141" i="273"/>
  <c r="F158" i="273"/>
  <c r="F173" i="273"/>
  <c r="D173" i="273"/>
  <c r="F184" i="273"/>
  <c r="F190" i="273"/>
  <c r="F205" i="273"/>
  <c r="D205" i="273"/>
  <c r="F216" i="273"/>
  <c r="F222" i="273"/>
  <c r="F232" i="273"/>
  <c r="D232" i="273"/>
  <c r="F237" i="273"/>
  <c r="D237" i="273"/>
  <c r="F248" i="273"/>
  <c r="F254" i="273"/>
  <c r="F264" i="273"/>
  <c r="D264" i="273"/>
  <c r="F269" i="273"/>
  <c r="D269" i="273"/>
  <c r="F286" i="273"/>
  <c r="F296" i="273"/>
  <c r="D296" i="273"/>
  <c r="F301" i="273"/>
  <c r="D301" i="273"/>
  <c r="F333" i="273"/>
  <c r="D333" i="273"/>
  <c r="F345" i="273"/>
  <c r="D345" i="273"/>
  <c r="F361" i="273"/>
  <c r="D361" i="273"/>
  <c r="F377" i="273"/>
  <c r="D377" i="273"/>
  <c r="F467" i="273"/>
  <c r="D475" i="273"/>
  <c r="F475" i="273"/>
  <c r="F39" i="273"/>
  <c r="F55" i="273"/>
  <c r="F71" i="273"/>
  <c r="D89" i="273"/>
  <c r="F89" i="273"/>
  <c r="D90" i="273"/>
  <c r="D104" i="273"/>
  <c r="D121" i="273"/>
  <c r="F121" i="273"/>
  <c r="D122" i="273"/>
  <c r="D153" i="273"/>
  <c r="F153" i="273"/>
  <c r="D154" i="273"/>
  <c r="D185" i="273"/>
  <c r="F185" i="273"/>
  <c r="D186" i="273"/>
  <c r="D217" i="273"/>
  <c r="F217" i="273"/>
  <c r="D218" i="273"/>
  <c r="D249" i="273"/>
  <c r="F249" i="273"/>
  <c r="D250" i="273"/>
  <c r="D281" i="273"/>
  <c r="F281" i="273"/>
  <c r="D313" i="273"/>
  <c r="F313" i="273"/>
  <c r="D365" i="273"/>
  <c r="F365" i="273"/>
  <c r="F393" i="273"/>
  <c r="D393" i="273"/>
  <c r="D397" i="273"/>
  <c r="F397" i="273"/>
  <c r="F409" i="273"/>
  <c r="D409" i="273"/>
  <c r="D413" i="273"/>
  <c r="F413" i="273"/>
  <c r="F425" i="273"/>
  <c r="D425" i="273"/>
  <c r="D429" i="273"/>
  <c r="F429" i="273"/>
  <c r="F469" i="273"/>
  <c r="D469" i="273"/>
  <c r="D349" i="273"/>
  <c r="D381" i="273"/>
  <c r="F388" i="273"/>
  <c r="F404" i="273"/>
  <c r="F420" i="273"/>
  <c r="F436" i="273"/>
  <c r="D445" i="273"/>
  <c r="F452" i="273"/>
  <c r="D461" i="273"/>
  <c r="F489" i="273"/>
  <c r="D493" i="273"/>
  <c r="D500" i="273"/>
  <c r="F502" i="273"/>
  <c r="D507" i="273"/>
  <c r="F569" i="273"/>
  <c r="F352" i="273"/>
  <c r="F368" i="273"/>
  <c r="F384" i="273"/>
  <c r="F400" i="273"/>
  <c r="F416" i="273"/>
  <c r="F432" i="273"/>
  <c r="F448" i="273"/>
  <c r="F449" i="273"/>
  <c r="F464" i="273"/>
  <c r="F473" i="273"/>
  <c r="D477" i="273"/>
  <c r="D484" i="273"/>
  <c r="F486" i="273"/>
  <c r="F487" i="273"/>
  <c r="D491" i="273"/>
  <c r="D498" i="273"/>
  <c r="D522" i="273"/>
  <c r="D551" i="273"/>
  <c r="F84" i="273"/>
  <c r="F92" i="273"/>
  <c r="F148" i="273"/>
  <c r="F156" i="273"/>
  <c r="F164" i="273"/>
  <c r="F188" i="273"/>
  <c r="F220" i="273"/>
  <c r="F236" i="273"/>
  <c r="F252" i="273"/>
  <c r="F260" i="273"/>
  <c r="F276" i="273"/>
  <c r="F284" i="273"/>
  <c r="F292" i="273"/>
  <c r="D343" i="273"/>
  <c r="F350" i="273"/>
  <c r="D359" i="273"/>
  <c r="F366" i="273"/>
  <c r="D375" i="273"/>
  <c r="F382" i="273"/>
  <c r="D468" i="273"/>
  <c r="D476" i="273"/>
  <c r="D490" i="273"/>
  <c r="D516" i="273"/>
  <c r="D532" i="273"/>
  <c r="D538" i="273"/>
  <c r="D341" i="273"/>
  <c r="D389" i="273"/>
  <c r="D453" i="273"/>
  <c r="F470" i="273"/>
  <c r="F519" i="273"/>
  <c r="D519" i="273"/>
  <c r="D402" i="273"/>
  <c r="D404" i="273"/>
  <c r="D418" i="273"/>
  <c r="D420" i="273"/>
  <c r="D434" i="273"/>
  <c r="D436" i="273"/>
  <c r="D450" i="273"/>
  <c r="D452" i="273"/>
  <c r="D474" i="273"/>
  <c r="D509" i="273"/>
  <c r="F511" i="273"/>
  <c r="D530" i="273"/>
  <c r="D555" i="273"/>
  <c r="F585" i="273"/>
  <c r="F441" i="273"/>
  <c r="F457" i="273"/>
  <c r="F468" i="273"/>
  <c r="F476" i="273"/>
  <c r="D508" i="273"/>
  <c r="F510" i="273"/>
  <c r="D514" i="273"/>
  <c r="F516" i="273"/>
  <c r="D523" i="273"/>
  <c r="F523" i="273"/>
  <c r="D524" i="273"/>
  <c r="F526" i="273"/>
  <c r="F532" i="273"/>
  <c r="D535" i="273"/>
  <c r="F342" i="273"/>
  <c r="D352" i="273"/>
  <c r="D353" i="273"/>
  <c r="F358" i="273"/>
  <c r="D368" i="273"/>
  <c r="D369" i="273"/>
  <c r="F374" i="273"/>
  <c r="D384" i="273"/>
  <c r="D385" i="273"/>
  <c r="F390" i="273"/>
  <c r="D400" i="273"/>
  <c r="D401" i="273"/>
  <c r="F406" i="273"/>
  <c r="D416" i="273"/>
  <c r="D417" i="273"/>
  <c r="F422" i="273"/>
  <c r="D432" i="273"/>
  <c r="D433" i="273"/>
  <c r="F438" i="273"/>
  <c r="D448" i="273"/>
  <c r="F454" i="273"/>
  <c r="D464" i="273"/>
  <c r="F497" i="273"/>
  <c r="F527" i="273"/>
  <c r="D527" i="273"/>
  <c r="D548" i="273"/>
  <c r="D554" i="273"/>
  <c r="F577" i="273"/>
  <c r="F554" i="273"/>
  <c r="F605" i="273"/>
  <c r="F612" i="273"/>
  <c r="F591" i="273"/>
  <c r="D598" i="273"/>
  <c r="F604" i="273"/>
  <c r="D633" i="273"/>
  <c r="D649" i="273"/>
  <c r="F557" i="273"/>
  <c r="F559" i="273"/>
  <c r="F567" i="273"/>
  <c r="F575" i="273"/>
  <c r="F583" i="273"/>
  <c r="D614" i="273"/>
  <c r="F629" i="273"/>
  <c r="D638" i="273"/>
  <c r="D654" i="273"/>
  <c r="D632" i="273"/>
  <c r="D643" i="273"/>
  <c r="D659" i="273"/>
  <c r="F675" i="273"/>
  <c r="D675" i="273"/>
  <c r="D563" i="273"/>
  <c r="D571" i="273"/>
  <c r="D579" i="273"/>
  <c r="D587" i="273"/>
  <c r="D590" i="273"/>
  <c r="D630" i="273"/>
  <c r="D641" i="273"/>
  <c r="D657" i="273"/>
  <c r="F667" i="273"/>
  <c r="D667" i="273"/>
  <c r="D558" i="273"/>
  <c r="D561" i="273"/>
  <c r="D566" i="273"/>
  <c r="D569" i="273"/>
  <c r="D574" i="273"/>
  <c r="D577" i="273"/>
  <c r="D582" i="273"/>
  <c r="D585" i="273"/>
  <c r="F596" i="273"/>
  <c r="D603" i="273"/>
  <c r="F607" i="273"/>
  <c r="D611" i="273"/>
  <c r="D617" i="273"/>
  <c r="D624" i="273"/>
  <c r="D646" i="273"/>
  <c r="D662" i="273"/>
  <c r="D601" i="273"/>
  <c r="D609" i="273"/>
  <c r="F613" i="273"/>
  <c r="F620" i="273"/>
  <c r="D635" i="273"/>
  <c r="D640" i="273"/>
  <c r="D651" i="273"/>
  <c r="D656" i="273"/>
  <c r="D683" i="273"/>
  <c r="F703" i="273"/>
  <c r="D703" i="273"/>
  <c r="D733" i="273"/>
  <c r="D765" i="273"/>
  <c r="F783" i="273"/>
  <c r="D783" i="273"/>
  <c r="F791" i="273"/>
  <c r="D791" i="273"/>
  <c r="F799" i="273"/>
  <c r="D799" i="273"/>
  <c r="F807" i="273"/>
  <c r="D807" i="273"/>
  <c r="F815" i="273"/>
  <c r="D815" i="273"/>
  <c r="F823" i="273"/>
  <c r="D823" i="273"/>
  <c r="F831" i="273"/>
  <c r="D831" i="273"/>
  <c r="F839" i="273"/>
  <c r="D839" i="273"/>
  <c r="F847" i="273"/>
  <c r="D847" i="273"/>
  <c r="F855" i="273"/>
  <c r="D855" i="273"/>
  <c r="F863" i="273"/>
  <c r="D863" i="273"/>
  <c r="F871" i="273"/>
  <c r="D871" i="273"/>
  <c r="F879" i="273"/>
  <c r="D879" i="273"/>
  <c r="F887" i="273"/>
  <c r="D887" i="273"/>
  <c r="F959" i="273"/>
  <c r="D959" i="273"/>
  <c r="F967" i="273"/>
  <c r="D967" i="273"/>
  <c r="F975" i="273"/>
  <c r="D975" i="273"/>
  <c r="F983" i="273"/>
  <c r="D983" i="273"/>
  <c r="D1015" i="273"/>
  <c r="D671" i="273"/>
  <c r="D674" i="273"/>
  <c r="D677" i="273"/>
  <c r="D678" i="273"/>
  <c r="D704" i="273"/>
  <c r="D706" i="273"/>
  <c r="F711" i="273"/>
  <c r="D711" i="273"/>
  <c r="D726" i="273"/>
  <c r="F728" i="273"/>
  <c r="F743" i="273"/>
  <c r="D743" i="273"/>
  <c r="F760" i="273"/>
  <c r="F775" i="273"/>
  <c r="D775" i="273"/>
  <c r="D1024" i="273"/>
  <c r="F1024" i="273"/>
  <c r="D1025" i="273"/>
  <c r="D669" i="273"/>
  <c r="D670" i="273"/>
  <c r="F686" i="273"/>
  <c r="D693" i="273"/>
  <c r="D694" i="273"/>
  <c r="F698" i="273"/>
  <c r="D725" i="273"/>
  <c r="F734" i="273"/>
  <c r="D757" i="273"/>
  <c r="D764" i="273"/>
  <c r="F766" i="273"/>
  <c r="D895" i="273"/>
  <c r="D903" i="273"/>
  <c r="D911" i="273"/>
  <c r="D919" i="273"/>
  <c r="D927" i="273"/>
  <c r="D935" i="273"/>
  <c r="D943" i="273"/>
  <c r="D951" i="273"/>
  <c r="D991" i="273"/>
  <c r="F1012" i="273"/>
  <c r="D1012" i="273"/>
  <c r="D691" i="273"/>
  <c r="F691" i="273"/>
  <c r="F735" i="273"/>
  <c r="D735" i="273"/>
  <c r="F767" i="273"/>
  <c r="D767" i="273"/>
  <c r="F674" i="273"/>
  <c r="F678" i="273"/>
  <c r="D701" i="273"/>
  <c r="D702" i="273"/>
  <c r="F706" i="273"/>
  <c r="D717" i="273"/>
  <c r="D724" i="273"/>
  <c r="F726" i="273"/>
  <c r="D749" i="273"/>
  <c r="D756" i="273"/>
  <c r="F758" i="273"/>
  <c r="F784" i="273"/>
  <c r="F792" i="273"/>
  <c r="F800" i="273"/>
  <c r="F808" i="273"/>
  <c r="F816" i="273"/>
  <c r="F824" i="273"/>
  <c r="D830" i="273"/>
  <c r="F832" i="273"/>
  <c r="F840" i="273"/>
  <c r="F848" i="273"/>
  <c r="F856" i="273"/>
  <c r="F864" i="273"/>
  <c r="F872" i="273"/>
  <c r="F880" i="273"/>
  <c r="F888" i="273"/>
  <c r="F896" i="273"/>
  <c r="F904" i="273"/>
  <c r="F912" i="273"/>
  <c r="F920" i="273"/>
  <c r="F928" i="273"/>
  <c r="F936" i="273"/>
  <c r="F944" i="273"/>
  <c r="F952" i="273"/>
  <c r="F960" i="273"/>
  <c r="F968" i="273"/>
  <c r="F976" i="273"/>
  <c r="D982" i="273"/>
  <c r="F984" i="273"/>
  <c r="F992" i="273"/>
  <c r="F1000" i="273"/>
  <c r="F1008" i="273"/>
  <c r="D1016" i="273"/>
  <c r="F1016" i="273"/>
  <c r="F1025" i="273"/>
  <c r="F1028" i="273"/>
  <c r="D1028" i="273"/>
  <c r="F665" i="273"/>
  <c r="F673" i="273"/>
  <c r="D699" i="273"/>
  <c r="F699" i="273"/>
  <c r="F725" i="273"/>
  <c r="F727" i="273"/>
  <c r="D727" i="273"/>
  <c r="F757" i="273"/>
  <c r="F759" i="273"/>
  <c r="D759" i="273"/>
  <c r="D1023" i="273"/>
  <c r="D687" i="273"/>
  <c r="F695" i="273"/>
  <c r="D695" i="273"/>
  <c r="D716" i="273"/>
  <c r="D748" i="273"/>
  <c r="D780" i="273"/>
  <c r="D788" i="273"/>
  <c r="D796" i="273"/>
  <c r="D804" i="273"/>
  <c r="D812" i="273"/>
  <c r="D820" i="273"/>
  <c r="D828" i="273"/>
  <c r="D836" i="273"/>
  <c r="D844" i="273"/>
  <c r="D852" i="273"/>
  <c r="D860" i="273"/>
  <c r="D868" i="273"/>
  <c r="D876" i="273"/>
  <c r="D884" i="273"/>
  <c r="D892" i="273"/>
  <c r="D900" i="273"/>
  <c r="D908" i="273"/>
  <c r="D916" i="273"/>
  <c r="D924" i="273"/>
  <c r="D932" i="273"/>
  <c r="D940" i="273"/>
  <c r="D948" i="273"/>
  <c r="D956" i="273"/>
  <c r="D964" i="273"/>
  <c r="D972" i="273"/>
  <c r="D980" i="273"/>
  <c r="D988" i="273"/>
  <c r="D996" i="273"/>
  <c r="D685" i="273"/>
  <c r="D686" i="273"/>
  <c r="D698" i="273"/>
  <c r="F702" i="273"/>
  <c r="F717" i="273"/>
  <c r="F719" i="273"/>
  <c r="D719" i="273"/>
  <c r="D734" i="273"/>
  <c r="F736" i="273"/>
  <c r="F749" i="273"/>
  <c r="F751" i="273"/>
  <c r="D751" i="273"/>
  <c r="F768" i="273"/>
  <c r="F782" i="273"/>
  <c r="F790" i="273"/>
  <c r="F798" i="273"/>
  <c r="F806" i="273"/>
  <c r="F814" i="273"/>
  <c r="F822" i="273"/>
  <c r="F830" i="273"/>
  <c r="F838" i="273"/>
  <c r="F846" i="273"/>
  <c r="F854" i="273"/>
  <c r="F862" i="273"/>
  <c r="F870" i="273"/>
  <c r="F878" i="273"/>
  <c r="F886" i="273"/>
  <c r="F894" i="273"/>
  <c r="F902" i="273"/>
  <c r="F910" i="273"/>
  <c r="F918" i="273"/>
  <c r="F926" i="273"/>
  <c r="F934" i="273"/>
  <c r="F942" i="273"/>
  <c r="F950" i="273"/>
  <c r="F958" i="273"/>
  <c r="F966" i="273"/>
  <c r="F974" i="273"/>
  <c r="F982" i="273"/>
  <c r="F990" i="273"/>
  <c r="F998" i="273"/>
  <c r="F1006" i="273"/>
  <c r="F1020" i="273"/>
  <c r="D1020" i="273"/>
  <c r="D1041" i="273"/>
  <c r="F1041" i="273"/>
  <c r="F1053" i="273"/>
  <c r="D1053" i="273"/>
  <c r="F1117" i="273"/>
  <c r="D1117" i="273"/>
  <c r="F1037" i="273"/>
  <c r="D1037" i="273"/>
  <c r="F1045" i="273"/>
  <c r="D1045" i="273"/>
  <c r="D1076" i="273"/>
  <c r="D1083" i="273"/>
  <c r="F1085" i="273"/>
  <c r="F1100" i="273"/>
  <c r="D1147" i="273"/>
  <c r="F1164" i="273"/>
  <c r="F1175" i="273"/>
  <c r="D1179" i="273"/>
  <c r="D1467" i="273"/>
  <c r="F1467" i="273"/>
  <c r="D1038" i="273"/>
  <c r="F1070" i="273"/>
  <c r="D1075" i="273"/>
  <c r="D1090" i="273"/>
  <c r="D1132" i="273"/>
  <c r="F1134" i="273"/>
  <c r="D1139" i="273"/>
  <c r="D1154" i="273"/>
  <c r="F1165" i="273"/>
  <c r="D1165" i="273"/>
  <c r="F707" i="273"/>
  <c r="F715" i="273"/>
  <c r="F723" i="273"/>
  <c r="F731" i="273"/>
  <c r="F739" i="273"/>
  <c r="F747" i="273"/>
  <c r="F755" i="273"/>
  <c r="F763" i="273"/>
  <c r="F771" i="273"/>
  <c r="F779" i="273"/>
  <c r="D1060" i="273"/>
  <c r="F1062" i="273"/>
  <c r="D1067" i="273"/>
  <c r="D1082" i="273"/>
  <c r="F1084" i="273"/>
  <c r="D1124" i="273"/>
  <c r="F1126" i="273"/>
  <c r="D1131" i="273"/>
  <c r="D1146" i="273"/>
  <c r="F1148" i="273"/>
  <c r="F1157" i="273"/>
  <c r="D1157" i="273"/>
  <c r="D1172" i="273"/>
  <c r="F1174" i="273"/>
  <c r="D1178" i="273"/>
  <c r="F1180" i="273"/>
  <c r="F1031" i="273"/>
  <c r="F1076" i="273"/>
  <c r="F1140" i="273"/>
  <c r="F1149" i="273"/>
  <c r="D1149" i="273"/>
  <c r="F1167" i="273"/>
  <c r="F1181" i="273"/>
  <c r="D1181" i="273"/>
  <c r="D1036" i="273"/>
  <c r="F1046" i="273"/>
  <c r="F1077" i="273"/>
  <c r="D1077" i="273"/>
  <c r="D1108" i="273"/>
  <c r="F1110" i="273"/>
  <c r="F1141" i="273"/>
  <c r="D1141" i="273"/>
  <c r="D1033" i="273"/>
  <c r="F1033" i="273"/>
  <c r="D1043" i="273"/>
  <c r="D1058" i="273"/>
  <c r="F1060" i="273"/>
  <c r="F1069" i="273"/>
  <c r="D1069" i="273"/>
  <c r="D1100" i="273"/>
  <c r="F1102" i="273"/>
  <c r="D1107" i="273"/>
  <c r="F1109" i="273"/>
  <c r="D1122" i="273"/>
  <c r="F1124" i="273"/>
  <c r="F1133" i="273"/>
  <c r="D1133" i="273"/>
  <c r="D1164" i="273"/>
  <c r="F1166" i="273"/>
  <c r="F1172" i="273"/>
  <c r="F1183" i="273"/>
  <c r="F1061" i="273"/>
  <c r="D1061" i="273"/>
  <c r="F1125" i="273"/>
  <c r="D1125" i="273"/>
  <c r="F1173" i="273"/>
  <c r="D1173" i="273"/>
  <c r="F1232" i="273"/>
  <c r="F1264" i="273"/>
  <c r="D1269" i="273"/>
  <c r="F1281" i="273"/>
  <c r="F1289" i="273"/>
  <c r="F1379" i="273"/>
  <c r="D1576" i="273"/>
  <c r="F1576" i="273"/>
  <c r="F1185" i="273"/>
  <c r="D1199" i="273"/>
  <c r="D1200" i="273"/>
  <c r="D1213" i="273"/>
  <c r="D1237" i="273"/>
  <c r="D1247" i="273"/>
  <c r="D1248" i="273"/>
  <c r="F1252" i="273"/>
  <c r="D1258" i="273"/>
  <c r="D1268" i="273"/>
  <c r="F1272" i="273"/>
  <c r="D1277" i="273"/>
  <c r="D1285" i="273"/>
  <c r="D1293" i="273"/>
  <c r="D1312" i="273"/>
  <c r="D1346" i="273"/>
  <c r="D1410" i="273"/>
  <c r="D1430" i="273"/>
  <c r="D1446" i="273"/>
  <c r="F1446" i="273"/>
  <c r="F1049" i="273"/>
  <c r="F1057" i="273"/>
  <c r="F1065" i="273"/>
  <c r="F1073" i="273"/>
  <c r="F1081" i="273"/>
  <c r="F1113" i="273"/>
  <c r="F1121" i="273"/>
  <c r="F1129" i="273"/>
  <c r="F1137" i="273"/>
  <c r="F1145" i="273"/>
  <c r="F1153" i="273"/>
  <c r="F1161" i="273"/>
  <c r="F1169" i="273"/>
  <c r="F1177" i="273"/>
  <c r="F1187" i="273"/>
  <c r="D1210" i="273"/>
  <c r="F1216" i="273"/>
  <c r="D1223" i="273"/>
  <c r="D1236" i="273"/>
  <c r="F1240" i="273"/>
  <c r="F1261" i="273"/>
  <c r="D1266" i="273"/>
  <c r="F1280" i="273"/>
  <c r="D1284" i="273"/>
  <c r="F1288" i="273"/>
  <c r="D1292" i="273"/>
  <c r="F1296" i="273"/>
  <c r="D1301" i="273"/>
  <c r="F1347" i="273"/>
  <c r="F1269" i="273"/>
  <c r="F1304" i="273"/>
  <c r="F1314" i="273"/>
  <c r="D1314" i="273"/>
  <c r="D1318" i="273"/>
  <c r="F1318" i="273"/>
  <c r="D1191" i="273"/>
  <c r="D1192" i="273"/>
  <c r="D1218" i="273"/>
  <c r="D1231" i="273"/>
  <c r="D1232" i="273"/>
  <c r="F1236" i="273"/>
  <c r="D1242" i="273"/>
  <c r="D1253" i="273"/>
  <c r="D1263" i="273"/>
  <c r="D1281" i="273"/>
  <c r="D1289" i="273"/>
  <c r="D1306" i="273"/>
  <c r="F1316" i="273"/>
  <c r="D1334" i="273"/>
  <c r="F1487" i="273"/>
  <c r="D1487" i="273"/>
  <c r="D1189" i="273"/>
  <c r="D1252" i="273"/>
  <c r="D1271" i="273"/>
  <c r="D1450" i="273"/>
  <c r="D1507" i="273"/>
  <c r="D1313" i="273"/>
  <c r="D1328" i="273"/>
  <c r="D1360" i="273"/>
  <c r="D1392" i="273"/>
  <c r="D1424" i="273"/>
  <c r="F1447" i="273"/>
  <c r="D1521" i="273"/>
  <c r="D1552" i="273"/>
  <c r="F1552" i="273"/>
  <c r="F1317" i="273"/>
  <c r="D1325" i="273"/>
  <c r="D1337" i="273"/>
  <c r="D1347" i="273"/>
  <c r="D1357" i="273"/>
  <c r="D1369" i="273"/>
  <c r="D1379" i="273"/>
  <c r="D1389" i="273"/>
  <c r="D1401" i="273"/>
  <c r="D1411" i="273"/>
  <c r="D1421" i="273"/>
  <c r="D1433" i="273"/>
  <c r="D1451" i="273"/>
  <c r="F1499" i="273"/>
  <c r="D1499" i="273"/>
  <c r="F1519" i="273"/>
  <c r="D1519" i="273"/>
  <c r="D1520" i="273"/>
  <c r="F1570" i="273"/>
  <c r="D1570" i="273"/>
  <c r="F1313" i="273"/>
  <c r="D1333" i="273"/>
  <c r="D1345" i="273"/>
  <c r="D1365" i="273"/>
  <c r="D1377" i="273"/>
  <c r="D1387" i="273"/>
  <c r="D1397" i="273"/>
  <c r="D1409" i="273"/>
  <c r="D1429" i="273"/>
  <c r="D1440" i="273"/>
  <c r="F1444" i="273"/>
  <c r="D1449" i="273"/>
  <c r="F1462" i="273"/>
  <c r="D1473" i="273"/>
  <c r="D1485" i="273"/>
  <c r="D1492" i="273"/>
  <c r="F1515" i="273"/>
  <c r="D1525" i="273"/>
  <c r="F1325" i="273"/>
  <c r="F1337" i="273"/>
  <c r="F1348" i="273"/>
  <c r="F1357" i="273"/>
  <c r="F1369" i="273"/>
  <c r="D1376" i="273"/>
  <c r="F1380" i="273"/>
  <c r="F1389" i="273"/>
  <c r="F1401" i="273"/>
  <c r="D1408" i="273"/>
  <c r="F1412" i="273"/>
  <c r="F1421" i="273"/>
  <c r="F1433" i="273"/>
  <c r="D1448" i="273"/>
  <c r="F1452" i="273"/>
  <c r="D1457" i="273"/>
  <c r="F1475" i="273"/>
  <c r="F1491" i="273"/>
  <c r="D1491" i="273"/>
  <c r="D1497" i="273"/>
  <c r="D1531" i="273"/>
  <c r="F1531" i="273"/>
  <c r="F1540" i="273"/>
  <c r="D1560" i="273"/>
  <c r="F1560" i="273"/>
  <c r="D1321" i="273"/>
  <c r="D1341" i="273"/>
  <c r="D1353" i="273"/>
  <c r="D1363" i="273"/>
  <c r="D1373" i="273"/>
  <c r="D1385" i="273"/>
  <c r="D1395" i="273"/>
  <c r="D1405" i="273"/>
  <c r="D1427" i="273"/>
  <c r="D1437" i="273"/>
  <c r="F1441" i="273"/>
  <c r="F1513" i="273"/>
  <c r="F1523" i="273"/>
  <c r="D1523" i="273"/>
  <c r="F1533" i="273"/>
  <c r="D1317" i="273"/>
  <c r="D1320" i="273"/>
  <c r="F1324" i="273"/>
  <c r="F1345" i="273"/>
  <c r="F1356" i="273"/>
  <c r="F1377" i="273"/>
  <c r="F1388" i="273"/>
  <c r="F1397" i="273"/>
  <c r="F1409" i="273"/>
  <c r="F1420" i="273"/>
  <c r="F1429" i="273"/>
  <c r="F1449" i="273"/>
  <c r="D1464" i="273"/>
  <c r="F1473" i="273"/>
  <c r="F1492" i="273"/>
  <c r="F1525" i="273"/>
  <c r="F1539" i="273"/>
  <c r="D1498" i="273"/>
  <c r="D1501" i="273"/>
  <c r="D1522" i="273"/>
  <c r="D1553" i="273"/>
  <c r="D1577" i="273"/>
  <c r="F1602" i="273"/>
  <c r="D1602" i="273"/>
  <c r="D1458" i="273"/>
  <c r="D1490" i="273"/>
  <c r="D1493" i="273"/>
  <c r="F1529" i="273"/>
  <c r="D1540" i="273"/>
  <c r="D1541" i="273"/>
  <c r="D1609" i="273"/>
  <c r="F1568" i="273"/>
  <c r="D1568" i="273"/>
  <c r="D1582" i="273"/>
  <c r="D1474" i="273"/>
  <c r="D1477" i="273"/>
  <c r="D1514" i="273"/>
  <c r="D1551" i="273"/>
  <c r="D1575" i="273"/>
  <c r="D1580" i="273"/>
  <c r="D1581" i="273"/>
  <c r="F1594" i="273"/>
  <c r="F1600" i="273"/>
  <c r="D1600" i="273"/>
  <c r="F1610" i="273"/>
  <c r="D1614" i="273"/>
  <c r="D1466" i="273"/>
  <c r="D1469" i="273"/>
  <c r="F1494" i="273"/>
  <c r="F1497" i="273"/>
  <c r="F1520" i="273"/>
  <c r="F1521" i="273"/>
  <c r="D1532" i="273"/>
  <c r="D1533" i="273"/>
  <c r="F1609" i="273"/>
  <c r="F1619" i="273"/>
  <c r="F1489" i="273"/>
  <c r="D1508" i="273"/>
  <c r="D1509" i="273"/>
  <c r="D1530" i="273"/>
  <c r="D1548" i="273"/>
  <c r="D1550" i="273"/>
  <c r="D1556" i="273"/>
  <c r="F1559" i="273"/>
  <c r="D1564" i="273"/>
  <c r="D1572" i="273"/>
  <c r="D1574" i="273"/>
  <c r="F1592" i="273"/>
  <c r="D1599" i="273"/>
  <c r="F1579" i="273"/>
  <c r="D1591" i="273"/>
  <c r="F1611" i="273"/>
  <c r="D1623" i="273"/>
  <c r="D1625" i="273"/>
  <c r="D1628" i="273"/>
  <c r="D1631" i="273"/>
  <c r="D1634" i="273"/>
  <c r="D1657" i="273"/>
  <c r="D1665" i="273"/>
  <c r="D1673" i="273"/>
  <c r="D1681" i="273"/>
  <c r="F1558" i="273"/>
  <c r="F1588" i="273"/>
  <c r="F1589" i="273"/>
  <c r="F1621" i="273"/>
  <c r="F1635" i="273"/>
  <c r="F1637" i="273"/>
  <c r="F1640" i="273"/>
  <c r="F1642" i="273"/>
  <c r="D1647" i="273"/>
  <c r="D1662" i="273"/>
  <c r="D1670" i="273"/>
  <c r="D1678" i="273"/>
  <c r="D1686" i="273"/>
  <c r="D1694" i="273"/>
  <c r="D1702" i="273"/>
  <c r="D1710" i="273"/>
  <c r="D1718" i="273"/>
  <c r="D1726" i="273"/>
  <c r="F1739" i="273"/>
  <c r="F1755" i="273"/>
  <c r="D1646" i="273"/>
  <c r="D1737" i="273"/>
  <c r="D1753" i="273"/>
  <c r="D1763" i="273"/>
  <c r="D1769" i="273"/>
  <c r="F1565" i="273"/>
  <c r="F1597" i="273"/>
  <c r="F1738" i="273"/>
  <c r="F1744" i="273"/>
  <c r="F1754" i="273"/>
  <c r="F1764" i="273"/>
  <c r="F1547" i="273"/>
  <c r="F1571" i="273"/>
  <c r="D1583" i="273"/>
  <c r="D1585" i="273"/>
  <c r="F1603" i="273"/>
  <c r="D1617" i="273"/>
  <c r="F1647" i="273"/>
  <c r="D1659" i="273"/>
  <c r="D1667" i="273"/>
  <c r="D1675" i="273"/>
  <c r="D1683" i="273"/>
  <c r="D1691" i="273"/>
  <c r="D1699" i="273"/>
  <c r="D1707" i="273"/>
  <c r="D1715" i="273"/>
  <c r="D1723" i="273"/>
  <c r="D1740" i="273"/>
  <c r="D1746" i="273"/>
  <c r="D1762" i="273"/>
  <c r="D1768" i="273"/>
  <c r="F1549" i="273"/>
  <c r="D1559" i="273"/>
  <c r="D1561" i="273"/>
  <c r="F1573" i="273"/>
  <c r="F1605" i="273"/>
  <c r="D1649" i="273"/>
  <c r="D1729" i="273"/>
  <c r="F1731" i="273"/>
  <c r="F1747" i="273"/>
  <c r="F1763" i="273"/>
  <c r="F1769" i="273"/>
  <c r="F16" i="261" l="1"/>
  <c r="F14" i="261"/>
  <c r="G14" i="261"/>
  <c r="G15" i="261" s="1"/>
  <c r="D42" i="265" l="1"/>
  <c r="D43" i="265"/>
  <c r="D42" i="187" l="1"/>
  <c r="D43" i="187"/>
  <c r="D41" i="265"/>
  <c r="D40" i="265"/>
  <c r="D39" i="265"/>
  <c r="D38" i="265"/>
  <c r="D37" i="265"/>
  <c r="D36" i="265"/>
  <c r="D35" i="265"/>
  <c r="D34" i="265"/>
  <c r="D33" i="265"/>
  <c r="D32" i="265"/>
  <c r="D31" i="265"/>
  <c r="D30" i="265"/>
  <c r="D29" i="265"/>
  <c r="D28" i="265"/>
  <c r="D27" i="265"/>
  <c r="D26" i="265"/>
  <c r="D25" i="265"/>
  <c r="D24" i="265"/>
  <c r="D23" i="265"/>
  <c r="D22" i="265"/>
  <c r="D21" i="265"/>
  <c r="D20" i="265"/>
  <c r="D19" i="265"/>
  <c r="D18" i="265"/>
  <c r="D17" i="265"/>
  <c r="D16" i="265"/>
  <c r="D15" i="265"/>
  <c r="D14" i="265"/>
  <c r="D13" i="265"/>
  <c r="D12" i="265"/>
  <c r="E45" i="265" l="1"/>
  <c r="I34" i="201" s="1"/>
  <c r="G13" i="261" s="1"/>
  <c r="F34" i="231"/>
  <c r="F33" i="231"/>
  <c r="F28" i="231"/>
  <c r="F27" i="231"/>
  <c r="E20" i="241" l="1"/>
  <c r="C10" i="175"/>
  <c r="C11" i="175"/>
  <c r="C12" i="175"/>
  <c r="C13" i="175"/>
  <c r="C14" i="175"/>
  <c r="C15" i="175"/>
  <c r="C16" i="175"/>
  <c r="C17" i="175"/>
  <c r="C18" i="175"/>
  <c r="C19" i="175"/>
  <c r="C20" i="175"/>
  <c r="C21" i="175"/>
  <c r="C22" i="175"/>
  <c r="C23" i="175"/>
  <c r="C24" i="175"/>
  <c r="C25" i="175"/>
  <c r="C26" i="175"/>
  <c r="C27" i="175"/>
  <c r="C28" i="175"/>
  <c r="C29" i="175"/>
  <c r="C30" i="175"/>
  <c r="C31" i="175"/>
  <c r="C32" i="175"/>
  <c r="C33" i="175"/>
  <c r="C34" i="175"/>
  <c r="C35" i="175"/>
  <c r="C36" i="175"/>
  <c r="C37" i="175"/>
  <c r="C38" i="175"/>
  <c r="C39" i="175"/>
  <c r="C40" i="175"/>
  <c r="C41" i="175"/>
  <c r="C42" i="175"/>
  <c r="C43" i="175"/>
  <c r="C44" i="175"/>
  <c r="C45" i="175"/>
  <c r="C46" i="175"/>
  <c r="C47" i="175"/>
  <c r="C48" i="175"/>
  <c r="C49" i="175"/>
  <c r="C50" i="175"/>
  <c r="C51" i="175"/>
  <c r="C52" i="175"/>
  <c r="C53" i="175"/>
  <c r="C54" i="175"/>
  <c r="C55" i="175"/>
  <c r="C9" i="175"/>
  <c r="E13" i="260" l="1"/>
  <c r="D13" i="260"/>
  <c r="C19" i="259"/>
  <c r="B19" i="259"/>
  <c r="F15" i="242" l="1"/>
  <c r="G15" i="242" s="1"/>
  <c r="H15" i="242" s="1"/>
  <c r="I15" i="242" s="1"/>
  <c r="G14" i="242"/>
  <c r="H14" i="242" s="1"/>
  <c r="I14" i="242" s="1"/>
  <c r="F14" i="242"/>
  <c r="F13" i="242"/>
  <c r="G13" i="242" s="1"/>
  <c r="H13" i="242" s="1"/>
  <c r="I13" i="242" s="1"/>
  <c r="F46" i="206" l="1"/>
  <c r="E12" i="260" l="1"/>
  <c r="G16" i="261" l="1"/>
  <c r="G17" i="261" s="1"/>
  <c r="D40" i="187" l="1"/>
  <c r="D41" i="187"/>
  <c r="D12" i="187"/>
  <c r="D12" i="260" l="1"/>
  <c r="D20" i="241" l="1"/>
  <c r="D39" i="187" l="1"/>
  <c r="D38" i="187"/>
  <c r="F19" i="231" l="1"/>
  <c r="F18" i="231"/>
  <c r="F13" i="231"/>
  <c r="F12" i="231"/>
  <c r="D37" i="187" l="1"/>
  <c r="D36" i="187"/>
  <c r="D35" i="187"/>
  <c r="D34" i="187"/>
  <c r="D33" i="187"/>
  <c r="D32" i="187"/>
  <c r="D31" i="187"/>
  <c r="D30" i="187"/>
  <c r="D29" i="187"/>
  <c r="D28" i="187"/>
  <c r="D27" i="187"/>
  <c r="D26" i="187"/>
  <c r="D25" i="187"/>
  <c r="D24" i="187"/>
  <c r="D23" i="187"/>
  <c r="D22" i="187"/>
  <c r="D21" i="187"/>
  <c r="D20" i="187"/>
  <c r="D19" i="187"/>
  <c r="D18" i="187"/>
  <c r="D17" i="187"/>
  <c r="D16" i="187"/>
  <c r="D15" i="187"/>
  <c r="D14" i="187"/>
  <c r="D13" i="187"/>
  <c r="E45" i="187" l="1"/>
  <c r="G34" i="201" s="1"/>
  <c r="F13" i="261" s="1"/>
  <c r="F15" i="261" s="1"/>
  <c r="F17" i="261" s="1"/>
  <c r="F18" i="261" s="1"/>
  <c r="F20" i="261" s="1"/>
  <c r="F49" i="206" l="1"/>
  <c r="G18" i="261" l="1"/>
  <c r="G20" i="261" s="1"/>
</calcChain>
</file>

<file path=xl/sharedStrings.xml><?xml version="1.0" encoding="utf-8"?>
<sst xmlns="http://schemas.openxmlformats.org/spreadsheetml/2006/main" count="3877" uniqueCount="2775">
  <si>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</si>
  <si>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</si>
  <si>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</si>
  <si>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</si>
  <si>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</si>
  <si>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</si>
  <si>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</si>
  <si>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</si>
  <si>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</si>
  <si>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</si>
  <si>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</si>
  <si>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</si>
  <si>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</si>
  <si>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</si>
  <si>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</si>
  <si>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</si>
  <si>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</si>
  <si>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</si>
  <si>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</si>
  <si>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</si>
  <si>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</si>
  <si>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</si>
  <si>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</si>
  <si>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</si>
  <si>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</si>
  <si>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</si>
  <si>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</si>
  <si>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</si>
  <si>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</si>
  <si>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</si>
  <si>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21</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</si>
  <si>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</si>
  <si>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</si>
  <si>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</si>
  <si>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</si>
  <si>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</si>
  <si>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</si>
  <si>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</si>
  <si>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</si>
  <si>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</si>
  <si>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</si>
  <si>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</si>
  <si>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</si>
  <si>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</si>
  <si>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</si>
  <si>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</si>
  <si>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</si>
  <si>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</si>
  <si>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</si>
  <si>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</si>
  <si>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</si>
  <si>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</si>
  <si>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</si>
  <si>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</si>
  <si>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</si>
  <si>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</si>
  <si>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</si>
  <si>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</si>
  <si>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</si>
  <si>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</si>
  <si>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</si>
  <si>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Exhibit 15</t>
  </si>
  <si>
    <t>Rate Classification Relativities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</si>
  <si>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</si>
  <si>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</si>
  <si>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</si>
  <si>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</si>
  <si>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</si>
  <si>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</si>
  <si>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</si>
  <si>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</si>
  <si>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</si>
  <si>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</si>
  <si>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</si>
  <si>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</si>
  <si>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</si>
  <si>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</si>
  <si>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</si>
  <si>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</si>
  <si>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</si>
  <si>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</si>
  <si>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</si>
  <si>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</si>
  <si>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</si>
  <si>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</si>
  <si>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</si>
  <si>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</si>
  <si>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</si>
  <si>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</si>
  <si>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</si>
  <si>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</si>
  <si>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</si>
  <si>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</si>
  <si>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</si>
  <si>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</si>
  <si>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</si>
  <si>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</si>
  <si>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</si>
  <si>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</si>
  <si>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</si>
  <si>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</si>
  <si>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</si>
  <si>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</si>
  <si>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</si>
  <si>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</si>
  <si>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</si>
  <si>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</si>
  <si>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</si>
  <si>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</si>
  <si>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</si>
  <si>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</si>
  <si>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</si>
  <si>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</si>
  <si>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</si>
  <si>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</si>
  <si>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</si>
  <si>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</si>
  <si>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</si>
  <si>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</si>
  <si>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</si>
  <si>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</si>
  <si>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</si>
  <si>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</si>
  <si>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</si>
  <si>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</si>
  <si>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</si>
  <si>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</si>
  <si>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</si>
  <si>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</si>
  <si>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</si>
  <si>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</si>
  <si>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</si>
  <si>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</si>
  <si>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</si>
  <si>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</si>
  <si>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</si>
  <si>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</si>
  <si>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</si>
  <si>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</si>
  <si>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</si>
  <si>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</si>
  <si>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</si>
  <si>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</si>
  <si>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</si>
  <si>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</si>
  <si>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</si>
  <si>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</si>
  <si>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</si>
  <si>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</si>
  <si>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</si>
  <si>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</si>
  <si>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</si>
  <si>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Non-Tenant</t>
  </si>
  <si>
    <t>Homeowners</t>
  </si>
  <si>
    <t>Program</t>
  </si>
  <si>
    <t>Non-Tenant Homeowners</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</si>
  <si>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</si>
  <si>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</si>
  <si>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</si>
  <si>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</si>
  <si>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</si>
  <si>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</si>
  <si>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</si>
  <si>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</si>
  <si>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</si>
  <si>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</si>
  <si>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Program: Non-Tenant Homeowners</t>
  </si>
  <si>
    <t>State Farm's Homeowners Catastrophe Provision calculation described in the preceding pages is based on a statistical</t>
  </si>
  <si>
    <t>appropriately recognize the Homeowners exposure due to fire following an earthquake.</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</si>
  <si>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</si>
  <si>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</si>
  <si>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</si>
  <si>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</si>
  <si>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</si>
  <si>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</si>
  <si>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</si>
  <si>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</si>
  <si>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</si>
  <si>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</si>
  <si>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</si>
  <si>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</si>
  <si>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</si>
  <si>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</si>
  <si>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</si>
  <si>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California for all Fire lines.</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</si>
  <si>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</si>
  <si>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</si>
  <si>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</si>
  <si>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</si>
  <si>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</si>
  <si>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</si>
  <si>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</si>
  <si>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</si>
  <si>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Exhibit 12 is not applicable to Homeowners rate filings.</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</si>
  <si>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</si>
  <si>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</si>
  <si>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</si>
  <si>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</si>
  <si>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</si>
  <si>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</si>
  <si>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</si>
  <si>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</si>
  <si>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</si>
  <si>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</si>
  <si>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and proposed rate structure.</t>
  </si>
  <si>
    <t>20% to 25%</t>
  </si>
  <si>
    <t>Insurer's Ratemaking Calculations for Specialty Filings</t>
  </si>
  <si>
    <t>Exhibit 21 is not applicable to this filing since it is not a Specialty Filing.</t>
  </si>
  <si>
    <t>(1906 and 1923 events had predominantly wooden construction).</t>
  </si>
  <si>
    <t>Years Trended</t>
  </si>
  <si>
    <t>Projected Annual AIY Trend</t>
  </si>
  <si>
    <t>(5)  See calculation below</t>
  </si>
  <si>
    <t>Incurred</t>
  </si>
  <si>
    <t>(5)  Projected AIY</t>
  </si>
  <si>
    <t>Projected AIY</t>
  </si>
  <si>
    <t>Exhibit 14A</t>
  </si>
  <si>
    <t>Overall Impact of Proposed Changes</t>
  </si>
  <si>
    <t>Base Premium</t>
  </si>
  <si>
    <t>-5% to 0%</t>
  </si>
  <si>
    <t>25% to 30%</t>
  </si>
  <si>
    <t>30% to 35%</t>
  </si>
  <si>
    <t>35% to 40%</t>
  </si>
  <si>
    <t>Note:  All impacts were measured using our procedure in which each policy is re-rated using the current</t>
  </si>
  <si>
    <t>Please refer to the Filing Memorandum and the following exhibits for a detailed discussion of any changes.</t>
  </si>
  <si>
    <t>Overall Proposed</t>
  </si>
  <si>
    <t>Exhibit 2</t>
  </si>
  <si>
    <t>Rate Level History</t>
  </si>
  <si>
    <t>The following are the CDI file numbers, effective dates, and the overall effects of the rate filings submitted</t>
  </si>
  <si>
    <t>Overall Effect (%)</t>
  </si>
  <si>
    <t>CDI File #</t>
  </si>
  <si>
    <t>Effective Date</t>
  </si>
  <si>
    <t>18-4896</t>
  </si>
  <si>
    <t>18-1196</t>
  </si>
  <si>
    <t>14-8381</t>
  </si>
  <si>
    <t>12/08/2016*</t>
  </si>
  <si>
    <t/>
  </si>
  <si>
    <t>* This change was originally implemented 02/13/2017.  Policies were refunded back to the 12/08/2016</t>
  </si>
  <si>
    <t xml:space="preserve">  effective date.  Refunds were sent April-May, 2017.</t>
  </si>
  <si>
    <t>Exhibit 3</t>
  </si>
  <si>
    <t>Policy Term Distribution</t>
  </si>
  <si>
    <t>All Homeowners Program policies are written on an annual term basis in California.</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</si>
  <si>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</si>
  <si>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</si>
  <si>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</si>
  <si>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</si>
  <si>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</si>
  <si>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</si>
  <si>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</si>
  <si>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</si>
  <si>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</si>
  <si>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</si>
  <si>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</si>
  <si>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</si>
  <si>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</si>
  <si>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</si>
  <si>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</si>
  <si>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</si>
  <si>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</si>
  <si>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</si>
  <si>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</si>
  <si>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</si>
  <si>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</si>
  <si>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</si>
  <si>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</si>
  <si>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</si>
  <si>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</si>
  <si>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</si>
  <si>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</si>
  <si>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</si>
  <si>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</si>
  <si>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</si>
  <si>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</si>
  <si>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</si>
  <si>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</si>
  <si>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</si>
  <si>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</si>
  <si>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</si>
  <si>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</si>
  <si>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</si>
  <si>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</si>
  <si>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</si>
  <si>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</si>
  <si>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</si>
  <si>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</si>
  <si>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</si>
  <si>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</si>
  <si>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California Non-Tenant Homeowners</t>
  </si>
  <si>
    <t>Catastrophe Subrogation Recoveries</t>
  </si>
  <si>
    <t>Calendar Year</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</si>
  <si>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</si>
  <si>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</si>
  <si>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</si>
  <si>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</si>
  <si>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</si>
  <si>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</si>
  <si>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</si>
  <si>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</si>
  <si>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</si>
  <si>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</si>
  <si>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</si>
  <si>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</si>
  <si>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</si>
  <si>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</si>
  <si>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Exhibit 16 is not applicable to this filing.</t>
  </si>
  <si>
    <t>New Program</t>
  </si>
  <si>
    <t>Exhibit 16</t>
  </si>
  <si>
    <t>Exhibit 17 is not applicable to Homeowners rate filings.</t>
  </si>
  <si>
    <t>Super Group - Corporate Structure Verification Exhibit</t>
  </si>
  <si>
    <t>Exhibit 17</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</si>
  <si>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</si>
  <si>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</si>
  <si>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</si>
  <si>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</si>
  <si>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</si>
  <si>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</si>
  <si>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Location Rating</t>
  </si>
  <si>
    <t>19-2063</t>
  </si>
  <si>
    <t>Projection Date</t>
  </si>
  <si>
    <t>Trend Date</t>
  </si>
  <si>
    <t>* Subrogation data prior to 2004 is not readily available</t>
  </si>
  <si>
    <t>Plan fees. As a result, the projected ancillary income as a % of Direct WP is 0.0%.</t>
  </si>
  <si>
    <t>The amounts in Column (2) are expected to be $0 for future years as a result of our recent filing (CDI # 19-3699) that removes the State Farm Payment</t>
  </si>
  <si>
    <t>Please refer to the attached documentation from RMS regarding RiskLink 18.1, from CoreLogic</t>
  </si>
  <si>
    <t>fire following earthquake relativities used in the Location Rating methodology relies on</t>
  </si>
  <si>
    <t xml:space="preserve">vendor applies to both model versions. </t>
  </si>
  <si>
    <t>24pt</t>
  </si>
  <si>
    <t>Customer Dislocation by ZIP Code</t>
  </si>
  <si>
    <t>40% to 45%</t>
  </si>
  <si>
    <t>45% to 50%</t>
  </si>
  <si>
    <t>50% to 55%</t>
  </si>
  <si>
    <t>August 2020 Wildfires</t>
  </si>
  <si>
    <t>Exhibit 20</t>
  </si>
  <si>
    <t>ZIP Code</t>
  </si>
  <si>
    <t>Average
Percent Change</t>
  </si>
  <si>
    <t>Average
Dollar Change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</si>
  <si>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</si>
  <si>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</si>
  <si>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</si>
  <si>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</si>
  <si>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</si>
  <si>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</si>
  <si>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</si>
  <si>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</si>
  <si>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</si>
  <si>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</si>
  <si>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</si>
  <si>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</si>
  <si>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</si>
  <si>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</si>
  <si>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</si>
  <si>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</si>
  <si>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</si>
  <si>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</si>
  <si>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</si>
  <si>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</si>
  <si>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</si>
  <si>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</si>
  <si>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</si>
  <si>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</si>
  <si>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</si>
  <si>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</si>
  <si>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</si>
  <si>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</si>
  <si>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</si>
  <si>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</si>
  <si>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</si>
  <si>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</si>
  <si>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</si>
  <si>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</si>
  <si>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</si>
  <si>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</si>
  <si>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</si>
  <si>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NOC</t>
  </si>
  <si>
    <t>Page 49</t>
  </si>
  <si>
    <t xml:space="preserve">There are no changes to rate classification relativities with this filing. </t>
  </si>
  <si>
    <t>development of the statewide fire following earthquake provision. The development of</t>
  </si>
  <si>
    <t>State Farm General Insurance Company's fire exposure as of 9/30/2020 is used for the simulations to</t>
  </si>
  <si>
    <t>NCAT Loss</t>
  </si>
  <si>
    <t>(6) Non-Catastrophe Loss and DCCE net of subrogation. Adjustments have been made as needed to incorporate</t>
  </si>
  <si>
    <t xml:space="preserve">     any significant changes in our contract and in the distribution of our book of business.</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</si>
  <si>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</si>
  <si>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</si>
  <si>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</si>
  <si>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</si>
  <si>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</si>
  <si>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 xml:space="preserve">Data adjustments from Variance 7 will continue to apply to the paid development data, but will not apply </t>
  </si>
  <si>
    <t>because the more granular data required for those triangles is not available on the table used for paid claims.</t>
  </si>
  <si>
    <t xml:space="preserve">to the closed with payment and closed without payment data due to the different intended uses of the data </t>
  </si>
  <si>
    <t>when comparing the results of the paid claim count development triangles and the triangles developed for</t>
  </si>
  <si>
    <t>closed with payment claim counts and closed without payment claim counts. The closed without payment</t>
  </si>
  <si>
    <t>and closed with payment development triangle data is not used in the calculation of the indication.</t>
  </si>
  <si>
    <t>sources. Additionally, Closed with Payment claim counts are not explicitly collected. Rather, an</t>
  </si>
  <si>
    <t>(3) Non-Hurricane Catastrophe Loss and DCCE net of subrogation. Adjustments have been made as needed to</t>
  </si>
  <si>
    <t>not included in the models' results.  The DCCE provision of 4.4% is selected, resulting in the final</t>
  </si>
  <si>
    <t xml:space="preserve">assumption-based approach is used to develop these claim counts. As such, some discrepancies may exist </t>
  </si>
  <si>
    <t>21-1404</t>
  </si>
  <si>
    <t>California Non-Tenant Homeowners and Condominium Unitowners</t>
  </si>
  <si>
    <t>Condominium</t>
  </si>
  <si>
    <t>Unitowners</t>
  </si>
  <si>
    <t>N/A</t>
  </si>
  <si>
    <t>The chart below shows the impact of all proposed changes by policy form.</t>
  </si>
  <si>
    <t>Introduction of Wildfire Mitigation Discount - Community Level</t>
  </si>
  <si>
    <t>ZIP Code Rating</t>
  </si>
  <si>
    <t>Introduction of Increased Limits Endorsement</t>
  </si>
  <si>
    <t>Condominium Unitowners</t>
  </si>
  <si>
    <t>Policy Form</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</si>
  <si>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</si>
  <si>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-25% to 20%</t>
  </si>
  <si>
    <t>-20% to -15%</t>
  </si>
  <si>
    <t>-15% to -10%</t>
  </si>
  <si>
    <t>-10% to -5%</t>
  </si>
  <si>
    <t>55% to 60%</t>
  </si>
  <si>
    <t>60% to 65%</t>
  </si>
  <si>
    <t>65% to 70%</t>
  </si>
  <si>
    <t>70% to 75%</t>
  </si>
  <si>
    <t>75% to 80%</t>
  </si>
  <si>
    <t>80% to 85%</t>
  </si>
  <si>
    <t>85% to 90%</t>
  </si>
  <si>
    <t>90% to 95%</t>
  </si>
  <si>
    <t>95% to 100%</t>
  </si>
  <si>
    <t>100% to 105%</t>
  </si>
  <si>
    <t>105% to 110%</t>
  </si>
  <si>
    <t>110% to 115%</t>
  </si>
  <si>
    <t>115% to 120%</t>
  </si>
  <si>
    <t>120% to 125%</t>
  </si>
  <si>
    <t>125% to 130%</t>
  </si>
  <si>
    <t>130% to 135%</t>
  </si>
  <si>
    <t>135% to 140%</t>
  </si>
  <si>
    <t>140% to 145%</t>
  </si>
  <si>
    <t>145% to 150%</t>
  </si>
  <si>
    <t>150% to 155%</t>
  </si>
  <si>
    <t>155% to 160%</t>
  </si>
  <si>
    <t>160% to 165%</t>
  </si>
  <si>
    <t>165% to 170%</t>
  </si>
  <si>
    <t>170% to 175%</t>
  </si>
  <si>
    <t>175% to 180%</t>
  </si>
  <si>
    <t>180% to 185%</t>
  </si>
  <si>
    <t>185% to 190%</t>
  </si>
  <si>
    <t>190% to 195%</t>
  </si>
  <si>
    <t>195% to 200%</t>
  </si>
  <si>
    <t>200% to 205%</t>
  </si>
  <si>
    <t>205% to 210%</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</si>
  <si>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</si>
  <si>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</si>
  <si>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</si>
  <si>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</si>
  <si>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</si>
  <si>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</si>
  <si>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</si>
  <si>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</si>
  <si>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</si>
  <si>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</si>
  <si>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</si>
  <si>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</si>
  <si>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</si>
  <si>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</si>
  <si>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</si>
  <si>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</si>
  <si>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</si>
  <si>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</si>
  <si>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</si>
  <si>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</si>
  <si>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</si>
  <si>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</si>
  <si>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</si>
  <si>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</si>
  <si>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</si>
  <si>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</si>
  <si>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</si>
  <si>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</si>
  <si>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</si>
  <si>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</si>
  <si>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</si>
  <si>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</si>
  <si>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</si>
  <si>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</si>
  <si>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</si>
  <si>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</si>
  <si>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</si>
  <si>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</si>
  <si>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</si>
  <si>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</si>
  <si>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</si>
  <si>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</si>
  <si>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</si>
  <si>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</si>
  <si>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</si>
  <si>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</si>
  <si>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</si>
  <si>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</si>
  <si>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</si>
  <si>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</si>
  <si>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</si>
  <si>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</si>
  <si>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</si>
  <si>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</si>
  <si>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</si>
  <si>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</si>
  <si>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</si>
  <si>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</si>
  <si>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</si>
  <si>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</si>
  <si>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</si>
  <si>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</si>
  <si>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</si>
  <si>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</si>
  <si>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</si>
  <si>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</si>
  <si>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</si>
  <si>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</si>
  <si>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</si>
  <si>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</si>
  <si>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</si>
  <si>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</si>
  <si>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</si>
  <si>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</si>
  <si>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</si>
  <si>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90084</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</si>
  <si>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</si>
  <si>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</si>
  <si>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</si>
  <si>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</si>
  <si>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</si>
  <si>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</si>
  <si>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</si>
  <si>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</si>
  <si>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</si>
  <si>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</si>
  <si>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</si>
  <si>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</si>
  <si>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</si>
  <si>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</si>
  <si>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</si>
  <si>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</si>
  <si>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</si>
  <si>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</si>
  <si>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</si>
  <si>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</si>
  <si>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</si>
  <si>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</si>
  <si>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</si>
  <si>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</si>
  <si>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</si>
  <si>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</si>
  <si>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</si>
  <si>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</si>
  <si>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</si>
  <si>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</si>
  <si>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</si>
  <si>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</si>
  <si>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</si>
  <si>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</si>
  <si>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</si>
  <si>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</si>
  <si>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</si>
  <si>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</si>
  <si>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</si>
  <si>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</si>
  <si>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</si>
  <si>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</si>
  <si>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</si>
  <si>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</si>
  <si>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</si>
  <si>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</si>
  <si>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</si>
  <si>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</si>
  <si>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</si>
  <si>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</si>
  <si>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</si>
  <si>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</si>
  <si>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</si>
  <si>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</si>
  <si>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</si>
  <si>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</si>
  <si>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</si>
  <si>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</si>
  <si>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</si>
  <si>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</si>
  <si>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</si>
  <si>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</si>
  <si>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</si>
  <si>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</si>
  <si>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</si>
  <si>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</si>
  <si>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</si>
  <si>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</si>
  <si>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</si>
  <si>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</si>
  <si>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</si>
  <si>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</si>
  <si>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</si>
  <si>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</si>
  <si>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</si>
  <si>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</si>
  <si>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</si>
  <si>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</si>
  <si>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</si>
  <si>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</si>
  <si>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</si>
  <si>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</si>
  <si>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</si>
  <si>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</si>
  <si>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</si>
  <si>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</si>
  <si>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</si>
  <si>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</si>
  <si>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</si>
  <si>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</si>
  <si>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</si>
  <si>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</si>
  <si>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</si>
  <si>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</si>
  <si>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</si>
  <si>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</si>
  <si>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</si>
  <si>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</si>
  <si>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</si>
  <si>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</si>
  <si>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</si>
  <si>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</si>
  <si>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</si>
  <si>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</si>
  <si>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</si>
  <si>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</si>
  <si>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</si>
  <si>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</si>
  <si>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</si>
  <si>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</si>
  <si>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</si>
  <si>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</si>
  <si>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</si>
  <si>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</si>
  <si>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</si>
  <si>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</si>
  <si>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</si>
  <si>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</si>
  <si>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</si>
  <si>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</si>
  <si>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</si>
  <si>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</si>
  <si>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</si>
  <si>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</si>
  <si>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</si>
  <si>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</si>
  <si>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</si>
  <si>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</si>
  <si>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</si>
  <si>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</si>
  <si>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</si>
  <si>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</si>
  <si>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</si>
  <si>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</si>
  <si>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</si>
  <si>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</si>
  <si>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</si>
  <si>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</si>
  <si>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</si>
  <si>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</si>
  <si>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</si>
  <si>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</si>
  <si>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</si>
  <si>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</si>
  <si>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</si>
  <si>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</si>
  <si>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</si>
  <si>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</si>
  <si>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</si>
  <si>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</si>
  <si>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</si>
  <si>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</si>
  <si>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</si>
  <si>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</si>
  <si>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</si>
  <si>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</si>
  <si>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</si>
  <si>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</si>
  <si>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</si>
  <si>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</si>
  <si>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</si>
  <si>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</si>
  <si>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</si>
  <si>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</si>
  <si>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</si>
  <si>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</si>
  <si>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</si>
  <si>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</si>
  <si>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</si>
  <si>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</si>
  <si>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</si>
  <si>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</si>
  <si>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</si>
  <si>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</si>
  <si>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</si>
  <si>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</si>
  <si>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</si>
  <si>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</si>
  <si>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</si>
  <si>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</si>
  <si>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</si>
  <si>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</si>
  <si>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</si>
  <si>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</si>
  <si>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91126</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</si>
  <si>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</si>
  <si>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</si>
  <si>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</si>
  <si>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</si>
  <si>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</si>
  <si>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</si>
  <si>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</si>
  <si>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</si>
  <si>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</si>
  <si>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</si>
  <si>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</si>
  <si>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</si>
  <si>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</si>
  <si>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</si>
  <si>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</si>
  <si>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</si>
  <si>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</si>
  <si>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</si>
  <si>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</si>
  <si>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</si>
  <si>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</si>
  <si>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</si>
  <si>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</si>
  <si>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</si>
  <si>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</si>
  <si>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</si>
  <si>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</si>
  <si>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</si>
  <si>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</si>
  <si>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</si>
  <si>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</si>
  <si>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</si>
  <si>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</si>
  <si>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</si>
  <si>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</si>
  <si>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</si>
  <si>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</si>
  <si>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</si>
  <si>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</si>
  <si>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</si>
  <si>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</si>
  <si>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</si>
  <si>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</si>
  <si>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</si>
  <si>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</si>
  <si>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</si>
  <si>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</si>
  <si>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</si>
  <si>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</si>
  <si>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</si>
  <si>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</si>
  <si>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</si>
  <si>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</si>
  <si>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</si>
  <si>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</si>
  <si>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</si>
  <si>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</si>
  <si>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</si>
  <si>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</si>
  <si>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</si>
  <si>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</si>
  <si>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</si>
  <si>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</si>
  <si>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</si>
  <si>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</si>
  <si>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</si>
  <si>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</si>
  <si>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</si>
  <si>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</si>
  <si>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</si>
  <si>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</si>
  <si>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</si>
  <si>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</si>
  <si>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</si>
  <si>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</si>
  <si>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</si>
  <si>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</si>
  <si>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</si>
  <si>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</si>
  <si>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</si>
  <si>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</si>
  <si>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</si>
  <si>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</si>
  <si>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</si>
  <si>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</si>
  <si>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</si>
  <si>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</si>
  <si>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</si>
  <si>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</si>
  <si>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</si>
  <si>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</si>
  <si>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</si>
  <si>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</si>
  <si>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</si>
  <si>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</si>
  <si>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</si>
  <si>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</si>
  <si>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</si>
  <si>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</si>
  <si>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</si>
  <si>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</si>
  <si>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</si>
  <si>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</si>
  <si>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</si>
  <si>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</si>
  <si>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</si>
  <si>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</si>
  <si>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</si>
  <si>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</si>
  <si>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</si>
  <si>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91718</t>
  </si>
  <si>
    <t>91720</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</si>
  <si>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</si>
  <si>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</si>
  <si>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</si>
  <si>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</si>
  <si>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</si>
  <si>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</si>
  <si>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</si>
  <si>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</si>
  <si>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</si>
  <si>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</si>
  <si>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</si>
  <si>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</si>
  <si>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</si>
  <si>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</si>
  <si>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</si>
  <si>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</si>
  <si>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</si>
  <si>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</si>
  <si>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</si>
  <si>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</si>
  <si>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</si>
  <si>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</si>
  <si>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</si>
  <si>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</si>
  <si>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91760</t>
  </si>
  <si>
    <t>91761</t>
  </si>
  <si>
    <t>91762</t>
  </si>
  <si>
    <t>91763</t>
  </si>
  <si>
    <t>91764</t>
  </si>
  <si>
    <t>91765</t>
  </si>
  <si>
    <t>91766</t>
  </si>
  <si>
    <t>91767</t>
  </si>
  <si>
    <t>91768</t>
  </si>
  <si>
    <t>91769</t>
  </si>
  <si>
    <t>91770</t>
  </si>
  <si>
    <t>91773</t>
  </si>
  <si>
    <t>91775</t>
  </si>
  <si>
    <t>91776</t>
  </si>
  <si>
    <t>91778</t>
  </si>
  <si>
    <t>91780</t>
  </si>
  <si>
    <t>91784</t>
  </si>
  <si>
    <t>91785</t>
  </si>
  <si>
    <t>91786</t>
  </si>
  <si>
    <t>91788</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</si>
  <si>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</si>
  <si>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</si>
  <si>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</si>
  <si>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</si>
  <si>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</si>
  <si>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</si>
  <si>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</si>
  <si>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</si>
  <si>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</si>
  <si>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</si>
  <si>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</si>
  <si>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</si>
  <si>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</si>
  <si>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</si>
  <si>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</si>
  <si>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</si>
  <si>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</si>
  <si>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</si>
  <si>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</si>
  <si>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</si>
  <si>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</si>
  <si>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</si>
  <si>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</si>
  <si>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</si>
  <si>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</si>
  <si>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</si>
  <si>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</si>
  <si>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</si>
  <si>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</si>
  <si>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</si>
  <si>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</si>
  <si>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</si>
  <si>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</si>
  <si>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</si>
  <si>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</si>
  <si>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</si>
  <si>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</si>
  <si>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</si>
  <si>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</si>
  <si>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</si>
  <si>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</si>
  <si>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</si>
  <si>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</si>
  <si>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</si>
  <si>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</si>
  <si>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</si>
  <si>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</si>
  <si>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</si>
  <si>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</si>
  <si>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</si>
  <si>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</si>
  <si>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</si>
  <si>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</si>
  <si>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</si>
  <si>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</si>
  <si>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</si>
  <si>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</si>
  <si>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</si>
  <si>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</si>
  <si>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</si>
  <si>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</si>
  <si>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</si>
  <si>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</si>
  <si>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</si>
  <si>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</si>
  <si>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</si>
  <si>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</si>
  <si>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</si>
  <si>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</si>
  <si>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</si>
  <si>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</si>
  <si>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</si>
  <si>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</si>
  <si>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</si>
  <si>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</si>
  <si>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</si>
  <si>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</si>
  <si>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</si>
  <si>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</si>
  <si>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</si>
  <si>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</si>
  <si>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</si>
  <si>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</si>
  <si>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</si>
  <si>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</si>
  <si>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</si>
  <si>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</si>
  <si>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</si>
  <si>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</si>
  <si>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</si>
  <si>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</si>
  <si>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</si>
  <si>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</si>
  <si>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</si>
  <si>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</si>
  <si>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</si>
  <si>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</si>
  <si>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</si>
  <si>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</si>
  <si>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</si>
  <si>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</si>
  <si>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</si>
  <si>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</si>
  <si>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</si>
  <si>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</si>
  <si>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</si>
  <si>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</si>
  <si>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</si>
  <si>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</si>
  <si>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</si>
  <si>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</si>
  <si>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</si>
  <si>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</si>
  <si>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</si>
  <si>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</si>
  <si>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</si>
  <si>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</si>
  <si>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</si>
  <si>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</si>
  <si>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</si>
  <si>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</si>
  <si>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</si>
  <si>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</si>
  <si>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</si>
  <si>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</si>
  <si>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</si>
  <si>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</si>
  <si>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</si>
  <si>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</si>
  <si>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</si>
  <si>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</si>
  <si>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</si>
  <si>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</si>
  <si>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</si>
  <si>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</si>
  <si>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</si>
  <si>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</si>
  <si>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</si>
  <si>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</si>
  <si>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</si>
  <si>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</si>
  <si>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</si>
  <si>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</si>
  <si>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</si>
  <si>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</si>
  <si>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</si>
  <si>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</si>
  <si>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</si>
  <si>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</si>
  <si>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</si>
  <si>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</si>
  <si>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</si>
  <si>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</si>
  <si>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</si>
  <si>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</si>
  <si>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</si>
  <si>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</si>
  <si>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</si>
  <si>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</si>
  <si>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</si>
  <si>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</si>
  <si>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</si>
  <si>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</si>
  <si>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</si>
  <si>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</si>
  <si>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</si>
  <si>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</si>
  <si>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</si>
  <si>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</si>
  <si>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</si>
  <si>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</si>
  <si>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</si>
  <si>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</si>
  <si>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</si>
  <si>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</si>
  <si>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</si>
  <si>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</si>
  <si>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</si>
  <si>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</si>
  <si>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</si>
  <si>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</si>
  <si>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</si>
  <si>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</si>
  <si>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</si>
  <si>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</si>
  <si>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</si>
  <si>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</si>
  <si>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</si>
  <si>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</si>
  <si>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</si>
  <si>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</si>
  <si>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</si>
  <si>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</si>
  <si>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</si>
  <si>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</si>
  <si>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</si>
  <si>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</si>
  <si>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</si>
  <si>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</si>
  <si>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</si>
  <si>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</si>
  <si>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</si>
  <si>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</si>
  <si>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</si>
  <si>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</si>
  <si>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</si>
  <si>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</si>
  <si>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</si>
  <si>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</si>
  <si>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</si>
  <si>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</si>
  <si>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</si>
  <si>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</si>
  <si>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</si>
  <si>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</si>
  <si>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</si>
  <si>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</si>
  <si>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</si>
  <si>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</si>
  <si>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</si>
  <si>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</si>
  <si>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</si>
  <si>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</si>
  <si>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</si>
  <si>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</si>
  <si>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</si>
  <si>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</si>
  <si>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</si>
  <si>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</si>
  <si>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</si>
  <si>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</si>
  <si>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</si>
  <si>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</si>
  <si>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</si>
  <si>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</si>
  <si>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</si>
  <si>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</si>
  <si>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</si>
  <si>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</si>
  <si>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</si>
  <si>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</si>
  <si>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</si>
  <si>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</si>
  <si>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</si>
  <si>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</si>
  <si>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</si>
  <si>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</si>
  <si>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</si>
  <si>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</si>
  <si>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</si>
  <si>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</si>
  <si>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</si>
  <si>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</si>
  <si>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</si>
  <si>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</si>
  <si>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</si>
  <si>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</si>
  <si>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</si>
  <si>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</si>
  <si>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</si>
  <si>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</si>
  <si>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</si>
  <si>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</si>
  <si>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</si>
  <si>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</si>
  <si>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</si>
  <si>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</si>
  <si>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</si>
  <si>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</si>
  <si>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</si>
  <si>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</si>
  <si>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</si>
  <si>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</si>
  <si>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</si>
  <si>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</si>
  <si>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</si>
  <si>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</si>
  <si>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</si>
  <si>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</si>
  <si>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</si>
  <si>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</si>
  <si>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</si>
  <si>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</si>
  <si>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</si>
  <si>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</si>
  <si>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</si>
  <si>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</si>
  <si>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</si>
  <si>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</si>
  <si>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</si>
  <si>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</si>
  <si>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</si>
  <si>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</si>
  <si>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</si>
  <si>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</si>
  <si>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</si>
  <si>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</si>
  <si>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</si>
  <si>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</si>
  <si>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</si>
  <si>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</si>
  <si>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</si>
  <si>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</si>
  <si>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</si>
  <si>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</si>
  <si>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</si>
  <si>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</si>
  <si>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</si>
  <si>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</si>
  <si>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</si>
  <si>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</si>
  <si>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</si>
  <si>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</si>
  <si>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</si>
  <si>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</si>
  <si>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</si>
  <si>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</si>
  <si>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</si>
  <si>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</si>
  <si>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</si>
  <si>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</si>
  <si>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</si>
  <si>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</si>
  <si>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</si>
  <si>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</si>
  <si>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</si>
  <si>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</si>
  <si>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</si>
  <si>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</si>
  <si>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</si>
  <si>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</si>
  <si>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</si>
  <si>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</si>
  <si>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</si>
  <si>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</si>
  <si>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</si>
  <si>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</si>
  <si>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</si>
  <si>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</si>
  <si>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</si>
  <si>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</si>
  <si>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</si>
  <si>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</si>
  <si>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</si>
  <si>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</si>
  <si>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</si>
  <si>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</si>
  <si>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</si>
  <si>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</si>
  <si>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</si>
  <si>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</si>
  <si>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</si>
  <si>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</si>
  <si>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</si>
  <si>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</si>
  <si>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</si>
  <si>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</si>
  <si>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</si>
  <si>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</si>
  <si>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</si>
  <si>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</si>
  <si>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</si>
  <si>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</si>
  <si>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</si>
  <si>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</si>
  <si>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</si>
  <si>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</si>
  <si>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</si>
  <si>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</si>
  <si>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</si>
  <si>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</si>
  <si>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</si>
  <si>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</si>
  <si>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</si>
  <si>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</si>
  <si>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</si>
  <si>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</si>
  <si>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</si>
  <si>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92628</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</si>
  <si>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</si>
  <si>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</si>
  <si>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</si>
  <si>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</si>
  <si>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</si>
  <si>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</si>
  <si>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</si>
  <si>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</si>
  <si>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</si>
  <si>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</si>
  <si>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</si>
  <si>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</si>
  <si>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</si>
  <si>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</si>
  <si>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</si>
  <si>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</si>
  <si>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</si>
  <si>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</si>
  <si>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</si>
  <si>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</si>
  <si>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</si>
  <si>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</si>
  <si>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</si>
  <si>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</si>
  <si>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</si>
  <si>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</si>
  <si>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</si>
  <si>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</si>
  <si>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</si>
  <si>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</si>
  <si>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</si>
  <si>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</si>
  <si>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</si>
  <si>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</si>
  <si>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</si>
  <si>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</si>
  <si>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</si>
  <si>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</si>
  <si>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</si>
  <si>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</si>
  <si>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</si>
  <si>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</si>
  <si>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</si>
  <si>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</si>
  <si>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</si>
  <si>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</si>
  <si>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</si>
  <si>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</si>
  <si>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</si>
  <si>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</si>
  <si>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</si>
  <si>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</si>
  <si>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</si>
  <si>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</si>
  <si>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</si>
  <si>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</si>
  <si>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</si>
  <si>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</si>
  <si>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</si>
  <si>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</si>
  <si>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</si>
  <si>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</si>
  <si>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</si>
  <si>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</si>
  <si>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</si>
  <si>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</si>
  <si>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</si>
  <si>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</si>
  <si>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</si>
  <si>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92834</t>
  </si>
  <si>
    <t>92835</t>
  </si>
  <si>
    <t>92836</t>
  </si>
  <si>
    <t>92837</t>
  </si>
  <si>
    <t>92838</t>
  </si>
  <si>
    <t>92840</t>
  </si>
  <si>
    <t>92841</t>
  </si>
  <si>
    <t>92842</t>
  </si>
  <si>
    <t>92843</t>
  </si>
  <si>
    <t>92844</t>
  </si>
  <si>
    <t>92845</t>
  </si>
  <si>
    <t>92846</t>
  </si>
  <si>
    <t>92857</t>
  </si>
  <si>
    <t>92860</t>
  </si>
  <si>
    <t>92861</t>
  </si>
  <si>
    <t>92862</t>
  </si>
  <si>
    <t>92863</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</si>
  <si>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</si>
  <si>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</si>
  <si>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</si>
  <si>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</si>
  <si>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</si>
  <si>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</si>
  <si>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</si>
  <si>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</si>
  <si>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</si>
  <si>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</si>
  <si>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</si>
  <si>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</si>
  <si>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</si>
  <si>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</si>
  <si>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</si>
  <si>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</si>
  <si>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</si>
  <si>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</si>
  <si>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</si>
  <si>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</si>
  <si>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</si>
  <si>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</si>
  <si>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</si>
  <si>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</si>
  <si>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</si>
  <si>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</si>
  <si>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</si>
  <si>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</si>
  <si>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</si>
  <si>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</si>
  <si>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</si>
  <si>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</si>
  <si>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</si>
  <si>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</si>
  <si>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</si>
  <si>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</si>
  <si>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</si>
  <si>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</si>
  <si>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</si>
  <si>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</si>
  <si>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</si>
  <si>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</si>
  <si>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</si>
  <si>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</si>
  <si>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</si>
  <si>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</si>
  <si>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</si>
  <si>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</si>
  <si>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</si>
  <si>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</si>
  <si>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</si>
  <si>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</si>
  <si>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</si>
  <si>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</si>
  <si>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</si>
  <si>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</si>
  <si>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</si>
  <si>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</si>
  <si>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</si>
  <si>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</si>
  <si>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</si>
  <si>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</si>
  <si>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</si>
  <si>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</si>
  <si>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</si>
  <si>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</si>
  <si>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</si>
  <si>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</si>
  <si>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</si>
  <si>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</si>
  <si>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</si>
  <si>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</si>
  <si>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</si>
  <si>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</si>
  <si>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</si>
  <si>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</si>
  <si>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</si>
  <si>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</si>
  <si>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</si>
  <si>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</si>
  <si>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</si>
  <si>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</si>
  <si>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</si>
  <si>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</si>
  <si>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</si>
  <si>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</si>
  <si>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</si>
  <si>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</si>
  <si>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</si>
  <si>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</si>
  <si>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</si>
  <si>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</si>
  <si>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</si>
  <si>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</si>
  <si>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</si>
  <si>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</si>
  <si>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</si>
  <si>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</si>
  <si>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</si>
  <si>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</si>
  <si>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</si>
  <si>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</si>
  <si>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</si>
  <si>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</si>
  <si>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</si>
  <si>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</si>
  <si>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</si>
  <si>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</si>
  <si>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</si>
  <si>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</si>
  <si>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</si>
  <si>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</si>
  <si>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</si>
  <si>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</si>
  <si>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</si>
  <si>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</si>
  <si>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</si>
  <si>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</si>
  <si>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</si>
  <si>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</si>
  <si>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</si>
  <si>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</si>
  <si>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</si>
  <si>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</si>
  <si>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</si>
  <si>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</si>
  <si>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</si>
  <si>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</si>
  <si>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</si>
  <si>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</si>
  <si>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</si>
  <si>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</si>
  <si>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</si>
  <si>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</si>
  <si>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</si>
  <si>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</si>
  <si>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</si>
  <si>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</si>
  <si>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</si>
  <si>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</si>
  <si>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</si>
  <si>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</si>
  <si>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</si>
  <si>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</si>
  <si>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</si>
  <si>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</si>
  <si>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</si>
  <si>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</si>
  <si>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</si>
  <si>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</si>
  <si>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</si>
  <si>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</si>
  <si>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</si>
  <si>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</si>
  <si>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</si>
  <si>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</si>
  <si>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</si>
  <si>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</si>
  <si>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</si>
  <si>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</si>
  <si>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</si>
  <si>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</si>
  <si>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</si>
  <si>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</si>
  <si>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</si>
  <si>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</si>
  <si>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</si>
  <si>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</si>
  <si>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</si>
  <si>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</si>
  <si>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</si>
  <si>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</si>
  <si>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</si>
  <si>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</si>
  <si>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</si>
  <si>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</si>
  <si>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</si>
  <si>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</si>
  <si>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</si>
  <si>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</si>
  <si>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</si>
  <si>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</si>
  <si>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</si>
  <si>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</si>
  <si>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</si>
  <si>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</si>
  <si>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</si>
  <si>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</si>
  <si>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</si>
  <si>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</si>
  <si>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</si>
  <si>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</si>
  <si>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</si>
  <si>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</si>
  <si>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</si>
  <si>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</si>
  <si>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</si>
  <si>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</si>
  <si>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</si>
  <si>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</si>
  <si>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</si>
  <si>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</si>
  <si>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</si>
  <si>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</si>
  <si>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</si>
  <si>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</si>
  <si>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</si>
  <si>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</si>
  <si>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</si>
  <si>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</si>
  <si>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</si>
  <si>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</si>
  <si>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</si>
  <si>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</si>
  <si>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</si>
  <si>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</si>
  <si>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</si>
  <si>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</si>
  <si>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</si>
  <si>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</si>
  <si>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</si>
  <si>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</si>
  <si>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</si>
  <si>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</si>
  <si>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</si>
  <si>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</si>
  <si>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</si>
  <si>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</si>
  <si>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</si>
  <si>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</si>
  <si>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</si>
  <si>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</si>
  <si>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</si>
  <si>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</si>
  <si>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</si>
  <si>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</si>
  <si>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</si>
  <si>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</si>
  <si>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</si>
  <si>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</si>
  <si>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</si>
  <si>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</si>
  <si>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</si>
  <si>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</si>
  <si>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</si>
  <si>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</si>
  <si>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</si>
  <si>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</si>
  <si>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</si>
  <si>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</si>
  <si>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</si>
  <si>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</si>
  <si>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</si>
  <si>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</si>
  <si>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</si>
  <si>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</si>
  <si>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</si>
  <si>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</si>
  <si>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93582</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</si>
  <si>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</si>
  <si>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</si>
  <si>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</si>
  <si>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</si>
  <si>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</si>
  <si>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</si>
  <si>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</si>
  <si>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</si>
  <si>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</si>
  <si>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</si>
  <si>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</si>
  <si>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</si>
  <si>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</si>
  <si>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</si>
  <si>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</si>
  <si>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</si>
  <si>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</si>
  <si>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</si>
  <si>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</si>
  <si>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</si>
  <si>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</si>
  <si>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</si>
  <si>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</si>
  <si>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</si>
  <si>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</si>
  <si>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</si>
  <si>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</si>
  <si>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</si>
  <si>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</si>
  <si>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</si>
  <si>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</si>
  <si>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93629</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</si>
  <si>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</si>
  <si>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</si>
  <si>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</si>
  <si>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</si>
  <si>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</si>
  <si>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</si>
  <si>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</si>
  <si>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</si>
  <si>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</si>
  <si>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</si>
  <si>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</si>
  <si>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</si>
  <si>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</si>
  <si>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</si>
  <si>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</si>
  <si>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</si>
  <si>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</si>
  <si>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</si>
  <si>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</si>
  <si>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</si>
  <si>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</si>
  <si>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</si>
  <si>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</si>
  <si>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</si>
  <si>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</si>
  <si>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</si>
  <si>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</si>
  <si>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</si>
  <si>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</si>
  <si>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</si>
  <si>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</si>
  <si>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</si>
  <si>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</si>
  <si>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</si>
  <si>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</si>
  <si>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</si>
  <si>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</si>
  <si>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</si>
  <si>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</si>
  <si>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</si>
  <si>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</si>
  <si>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</si>
  <si>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</si>
  <si>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</si>
  <si>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</si>
  <si>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</si>
  <si>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</si>
  <si>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</si>
  <si>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</si>
  <si>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</si>
  <si>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</si>
  <si>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</si>
  <si>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</si>
  <si>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</si>
  <si>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</si>
  <si>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</si>
  <si>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</si>
  <si>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</si>
  <si>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</si>
  <si>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</si>
  <si>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</si>
  <si>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</si>
  <si>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</si>
  <si>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</si>
  <si>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</si>
  <si>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</si>
  <si>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</si>
  <si>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</si>
  <si>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</si>
  <si>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</si>
  <si>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93762</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</si>
  <si>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</si>
  <si>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</si>
  <si>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</si>
  <si>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</si>
  <si>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</si>
  <si>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</si>
  <si>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</si>
  <si>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</si>
  <si>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</si>
  <si>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</si>
  <si>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</si>
  <si>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</si>
  <si>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</si>
  <si>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</si>
  <si>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</si>
  <si>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</si>
  <si>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</si>
  <si>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</si>
  <si>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</si>
  <si>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</si>
  <si>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</si>
  <si>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</si>
  <si>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</si>
  <si>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</si>
  <si>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</si>
  <si>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</si>
  <si>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</si>
  <si>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</si>
  <si>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</si>
  <si>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</si>
  <si>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</si>
  <si>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</si>
  <si>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</si>
  <si>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</si>
  <si>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</si>
  <si>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</si>
  <si>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</si>
  <si>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</si>
  <si>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</si>
  <si>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</si>
  <si>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</si>
  <si>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</si>
  <si>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</si>
  <si>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</si>
  <si>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</si>
  <si>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</si>
  <si>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</si>
  <si>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</si>
  <si>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</si>
  <si>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</si>
  <si>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</si>
  <si>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</si>
  <si>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</si>
  <si>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</si>
  <si>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</si>
  <si>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</si>
  <si>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</si>
  <si>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</si>
  <si>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</si>
  <si>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</si>
  <si>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</si>
  <si>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</si>
  <si>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</si>
  <si>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</si>
  <si>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</si>
  <si>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</si>
  <si>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</si>
  <si>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</si>
  <si>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</si>
  <si>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94059</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</si>
  <si>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</si>
  <si>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</si>
  <si>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</si>
  <si>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</si>
  <si>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</si>
  <si>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</si>
  <si>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</si>
  <si>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</si>
  <si>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</si>
  <si>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</si>
  <si>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</si>
  <si>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</si>
  <si>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</si>
  <si>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</si>
  <si>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</si>
  <si>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</si>
  <si>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</si>
  <si>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</si>
  <si>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</si>
  <si>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</si>
  <si>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</si>
  <si>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</si>
  <si>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</si>
  <si>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</si>
  <si>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</si>
  <si>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</si>
  <si>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</si>
  <si>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</si>
  <si>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</si>
  <si>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</si>
  <si>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</si>
  <si>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</si>
  <si>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</si>
  <si>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</si>
  <si>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</si>
  <si>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</si>
  <si>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</si>
  <si>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</si>
  <si>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</si>
  <si>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</si>
  <si>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</si>
  <si>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</si>
  <si>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</si>
  <si>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</si>
  <si>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</si>
  <si>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</si>
  <si>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</si>
  <si>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</si>
  <si>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</si>
  <si>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</si>
  <si>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</si>
  <si>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</si>
  <si>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</si>
  <si>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</si>
  <si>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</si>
  <si>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</si>
  <si>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</si>
  <si>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</si>
  <si>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</si>
  <si>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</si>
  <si>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</si>
  <si>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</si>
  <si>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</si>
  <si>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</si>
  <si>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</si>
  <si>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</si>
  <si>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</si>
  <si>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</si>
  <si>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</si>
  <si>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</si>
  <si>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</si>
  <si>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</si>
  <si>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</si>
  <si>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</si>
  <si>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</si>
  <si>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</si>
  <si>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</si>
  <si>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</si>
  <si>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</si>
  <si>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</si>
  <si>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</si>
  <si>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</si>
  <si>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</si>
  <si>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</si>
  <si>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</si>
  <si>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</si>
  <si>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</si>
  <si>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</si>
  <si>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</si>
  <si>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</si>
  <si>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</si>
  <si>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</si>
  <si>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</si>
  <si>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</si>
  <si>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</si>
  <si>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</si>
  <si>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</si>
  <si>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</si>
  <si>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</si>
  <si>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</si>
  <si>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</si>
  <si>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</si>
  <si>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</si>
  <si>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</si>
  <si>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</si>
  <si>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</si>
  <si>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</si>
  <si>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</si>
  <si>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</si>
  <si>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</si>
  <si>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</si>
  <si>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</si>
  <si>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</si>
  <si>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</si>
  <si>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</si>
  <si>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</si>
  <si>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</si>
  <si>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</si>
  <si>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</si>
  <si>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</si>
  <si>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</si>
  <si>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</si>
  <si>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</si>
  <si>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</si>
  <si>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</si>
  <si>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</si>
  <si>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</si>
  <si>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</si>
  <si>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</si>
  <si>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</si>
  <si>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</si>
  <si>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</si>
  <si>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</si>
  <si>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</si>
  <si>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</si>
  <si>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</si>
  <si>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</si>
  <si>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</si>
  <si>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</si>
  <si>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</si>
  <si>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</si>
  <si>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</si>
  <si>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</si>
  <si>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</si>
  <si>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</si>
  <si>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</si>
  <si>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</si>
  <si>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</si>
  <si>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</si>
  <si>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</si>
  <si>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</si>
  <si>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</si>
  <si>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</si>
  <si>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</si>
  <si>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</si>
  <si>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</si>
  <si>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</si>
  <si>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</si>
  <si>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</si>
  <si>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</si>
  <si>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</si>
  <si>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</si>
  <si>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</si>
  <si>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</si>
  <si>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</si>
  <si>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</si>
  <si>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</si>
  <si>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</si>
  <si>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</si>
  <si>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</si>
  <si>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</si>
  <si>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</si>
  <si>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</si>
  <si>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</si>
  <si>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</si>
  <si>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</si>
  <si>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</si>
  <si>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</si>
  <si>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</si>
  <si>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</si>
  <si>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</si>
  <si>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</si>
  <si>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</si>
  <si>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</si>
  <si>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</si>
  <si>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</si>
  <si>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</si>
  <si>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</si>
  <si>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</si>
  <si>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</si>
  <si>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</si>
  <si>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</si>
  <si>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</si>
  <si>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</si>
  <si>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</si>
  <si>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</si>
  <si>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</si>
  <si>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</si>
  <si>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</si>
  <si>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</si>
  <si>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</si>
  <si>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</si>
  <si>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</si>
  <si>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94875</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</si>
  <si>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</si>
  <si>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</si>
  <si>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</si>
  <si>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</si>
  <si>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</si>
  <si>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</si>
  <si>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</si>
  <si>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</si>
  <si>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</si>
  <si>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</si>
  <si>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</si>
  <si>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</si>
  <si>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</si>
  <si>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</si>
  <si>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</si>
  <si>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</si>
  <si>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</si>
  <si>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</si>
  <si>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</si>
  <si>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</si>
  <si>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</si>
  <si>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</si>
  <si>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</si>
  <si>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</si>
  <si>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</si>
  <si>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</si>
  <si>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</si>
  <si>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</si>
  <si>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</si>
  <si>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</si>
  <si>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</si>
  <si>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</si>
  <si>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</si>
  <si>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</si>
  <si>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</si>
  <si>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</si>
  <si>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</si>
  <si>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</si>
  <si>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</si>
  <si>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</si>
  <si>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</si>
  <si>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</si>
  <si>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</si>
  <si>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</si>
  <si>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</si>
  <si>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</si>
  <si>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</si>
  <si>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</si>
  <si>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</si>
  <si>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</si>
  <si>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</si>
  <si>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</si>
  <si>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</si>
  <si>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</si>
  <si>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</si>
  <si>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</si>
  <si>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</si>
  <si>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</si>
  <si>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</si>
  <si>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</si>
  <si>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</si>
  <si>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</si>
  <si>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</si>
  <si>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</si>
  <si>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</si>
  <si>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</si>
  <si>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</si>
  <si>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</si>
  <si>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</si>
  <si>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</si>
  <si>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</si>
  <si>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</si>
  <si>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</si>
  <si>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</si>
  <si>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</si>
  <si>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</si>
  <si>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</si>
  <si>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</si>
  <si>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</si>
  <si>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</si>
  <si>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</si>
  <si>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</si>
  <si>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</si>
  <si>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95053</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</si>
  <si>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</si>
  <si>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</si>
  <si>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</si>
  <si>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</si>
  <si>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</si>
  <si>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</si>
  <si>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</si>
  <si>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</si>
  <si>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</si>
  <si>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</si>
  <si>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</si>
  <si>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</si>
  <si>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</si>
  <si>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</si>
  <si>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</si>
  <si>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</si>
  <si>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</si>
  <si>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</si>
  <si>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</si>
  <si>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</si>
  <si>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</si>
  <si>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</si>
  <si>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</si>
  <si>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</si>
  <si>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</si>
  <si>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</si>
  <si>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</si>
  <si>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</si>
  <si>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</si>
  <si>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</si>
  <si>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</si>
  <si>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</si>
  <si>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</si>
  <si>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</si>
  <si>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</si>
  <si>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</si>
  <si>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</si>
  <si>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</si>
  <si>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</si>
  <si>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</si>
  <si>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</si>
  <si>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</si>
  <si>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</si>
  <si>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</si>
  <si>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</si>
  <si>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</si>
  <si>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</si>
  <si>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</si>
  <si>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</si>
  <si>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</si>
  <si>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</si>
  <si>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</si>
  <si>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</si>
  <si>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</si>
  <si>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</si>
  <si>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</si>
  <si>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</si>
  <si>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</si>
  <si>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</si>
  <si>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</si>
  <si>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</si>
  <si>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</si>
  <si>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</si>
  <si>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</si>
  <si>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</si>
  <si>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</si>
  <si>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</si>
  <si>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</si>
  <si>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</si>
  <si>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</si>
  <si>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</si>
  <si>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</si>
  <si>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</si>
  <si>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</si>
  <si>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</si>
  <si>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</si>
  <si>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</si>
  <si>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</si>
  <si>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</si>
  <si>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</si>
  <si>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</si>
  <si>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</si>
  <si>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</si>
  <si>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</si>
  <si>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</si>
  <si>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</si>
  <si>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</si>
  <si>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</si>
  <si>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</si>
  <si>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</si>
  <si>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</si>
  <si>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</si>
  <si>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</si>
  <si>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</si>
  <si>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</si>
  <si>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</si>
  <si>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</si>
  <si>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</si>
  <si>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</si>
  <si>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</si>
  <si>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</si>
  <si>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</si>
  <si>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</si>
  <si>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</si>
  <si>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</si>
  <si>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</si>
  <si>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</si>
  <si>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</si>
  <si>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</si>
  <si>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</si>
  <si>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</si>
  <si>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</si>
  <si>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</si>
  <si>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</si>
  <si>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</si>
  <si>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</si>
  <si>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</si>
  <si>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</si>
  <si>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</si>
  <si>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</si>
  <si>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</si>
  <si>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</si>
  <si>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</si>
  <si>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</si>
  <si>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</si>
  <si>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</si>
  <si>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</si>
  <si>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</si>
  <si>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</si>
  <si>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</si>
  <si>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</si>
  <si>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</si>
  <si>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</si>
  <si>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</si>
  <si>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</si>
  <si>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</si>
  <si>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</si>
  <si>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</si>
  <si>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</si>
  <si>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</si>
  <si>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</si>
  <si>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</si>
  <si>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</si>
  <si>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</si>
  <si>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</si>
  <si>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</si>
  <si>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</si>
  <si>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</si>
  <si>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</si>
  <si>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</si>
  <si>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</si>
  <si>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</si>
  <si>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</si>
  <si>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</si>
  <si>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</si>
  <si>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</si>
  <si>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</si>
  <si>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</si>
  <si>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</si>
  <si>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</si>
  <si>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</si>
  <si>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</si>
  <si>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</si>
  <si>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</si>
  <si>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</si>
  <si>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</si>
  <si>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</si>
  <si>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</si>
  <si>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</si>
  <si>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</si>
  <si>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</si>
  <si>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</si>
  <si>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</si>
  <si>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</si>
  <si>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</si>
  <si>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</si>
  <si>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</si>
  <si>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</si>
  <si>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</si>
  <si>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</si>
  <si>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</si>
  <si>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</si>
  <si>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</si>
  <si>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</si>
  <si>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</si>
  <si>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</si>
  <si>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</si>
  <si>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</si>
  <si>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</si>
  <si>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</si>
  <si>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</si>
  <si>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</si>
  <si>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</si>
  <si>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</si>
  <si>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</si>
  <si>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95408</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</si>
  <si>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</si>
  <si>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</si>
  <si>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</si>
  <si>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</si>
  <si>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</si>
  <si>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</si>
  <si>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</si>
  <si>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</si>
  <si>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</si>
  <si>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</si>
  <si>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</si>
  <si>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</si>
  <si>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</si>
  <si>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</si>
  <si>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</si>
  <si>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</si>
  <si>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</si>
  <si>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</si>
  <si>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</si>
  <si>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</si>
  <si>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</si>
  <si>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</si>
  <si>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</si>
  <si>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</si>
  <si>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</si>
  <si>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</si>
  <si>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</si>
  <si>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</si>
  <si>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</si>
  <si>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</si>
  <si>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</si>
  <si>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</si>
  <si>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</si>
  <si>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</si>
  <si>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</si>
  <si>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</si>
  <si>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</si>
  <si>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</si>
  <si>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</si>
  <si>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</si>
  <si>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</si>
  <si>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</si>
  <si>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</si>
  <si>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</si>
  <si>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</si>
  <si>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</si>
  <si>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</si>
  <si>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</si>
  <si>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</si>
  <si>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</si>
  <si>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</si>
  <si>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</si>
  <si>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</si>
  <si>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</si>
  <si>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</si>
  <si>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</si>
  <si>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</si>
  <si>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</si>
  <si>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</si>
  <si>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</si>
  <si>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</si>
  <si>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</si>
  <si>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</si>
  <si>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</si>
  <si>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</si>
  <si>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</si>
  <si>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</si>
  <si>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</si>
  <si>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</si>
  <si>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</si>
  <si>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</si>
  <si>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</si>
  <si>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</si>
  <si>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</si>
  <si>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</si>
  <si>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</si>
  <si>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</si>
  <si>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</si>
  <si>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</si>
  <si>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</si>
  <si>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</si>
  <si>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</si>
  <si>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</si>
  <si>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</si>
  <si>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</si>
  <si>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</si>
  <si>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</si>
  <si>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</si>
  <si>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</si>
  <si>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</si>
  <si>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</si>
  <si>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</si>
  <si>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</si>
  <si>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</si>
  <si>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</si>
  <si>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</si>
  <si>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</si>
  <si>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</si>
  <si>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</si>
  <si>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</si>
  <si>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</si>
  <si>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</si>
  <si>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</si>
  <si>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</si>
  <si>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</si>
  <si>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</si>
  <si>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</si>
  <si>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</si>
  <si>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</si>
  <si>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</si>
  <si>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</si>
  <si>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</si>
  <si>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</si>
  <si>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</si>
  <si>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</si>
  <si>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</si>
  <si>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</si>
  <si>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</si>
  <si>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</si>
  <si>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</si>
  <si>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</si>
  <si>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</si>
  <si>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</si>
  <si>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</si>
  <si>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</si>
  <si>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</si>
  <si>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</si>
  <si>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</si>
  <si>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</si>
  <si>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</si>
  <si>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</si>
  <si>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</si>
  <si>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</si>
  <si>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</si>
  <si>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</si>
  <si>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</si>
  <si>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</si>
  <si>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</si>
  <si>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</si>
  <si>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</si>
  <si>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</si>
  <si>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</si>
  <si>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</si>
  <si>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</si>
  <si>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</si>
  <si>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</si>
  <si>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</si>
  <si>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</si>
  <si>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</si>
  <si>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</si>
  <si>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</si>
  <si>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</si>
  <si>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</si>
  <si>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</si>
  <si>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</si>
  <si>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</si>
  <si>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</si>
  <si>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</si>
  <si>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</si>
  <si>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</si>
  <si>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</si>
  <si>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</si>
  <si>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</si>
  <si>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</si>
  <si>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</si>
  <si>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</si>
  <si>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</si>
  <si>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</si>
  <si>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</si>
  <si>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</si>
  <si>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</si>
  <si>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</si>
  <si>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</si>
  <si>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</si>
  <si>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</si>
  <si>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</si>
  <si>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</si>
  <si>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</si>
  <si>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</si>
  <si>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</si>
  <si>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</si>
  <si>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</si>
  <si>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</si>
  <si>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</si>
  <si>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</si>
  <si>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</si>
  <si>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</si>
  <si>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</si>
  <si>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</si>
  <si>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</si>
  <si>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</si>
  <si>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</si>
  <si>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</si>
  <si>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</si>
  <si>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</si>
  <si>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</si>
  <si>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</si>
  <si>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</si>
  <si>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</si>
  <si>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</si>
  <si>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</si>
  <si>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</si>
  <si>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</si>
  <si>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</si>
  <si>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</si>
  <si>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</si>
  <si>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</si>
  <si>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</si>
  <si>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</si>
  <si>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</si>
  <si>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</si>
  <si>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</si>
  <si>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</si>
  <si>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</si>
  <si>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</si>
  <si>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</si>
  <si>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</si>
  <si>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</si>
  <si>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</si>
  <si>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</si>
  <si>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</si>
  <si>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</si>
  <si>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95718</t>
  </si>
  <si>
    <t>95720</t>
  </si>
  <si>
    <t>95721</t>
  </si>
  <si>
    <t>95722</t>
  </si>
  <si>
    <t>95723</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</si>
  <si>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</si>
  <si>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</si>
  <si>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</si>
  <si>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</si>
  <si>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</si>
  <si>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</si>
  <si>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</si>
  <si>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</si>
  <si>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</si>
  <si>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</si>
  <si>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</si>
  <si>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</si>
  <si>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</si>
  <si>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</si>
  <si>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</si>
  <si>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</si>
  <si>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</si>
  <si>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</si>
  <si>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</si>
  <si>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</si>
  <si>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</si>
  <si>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</si>
  <si>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</si>
  <si>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</si>
  <si>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</si>
  <si>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</si>
  <si>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</si>
  <si>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</si>
  <si>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</si>
  <si>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</si>
  <si>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</si>
  <si>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</si>
  <si>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</si>
  <si>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</si>
  <si>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</si>
  <si>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</si>
  <si>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</si>
  <si>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</si>
  <si>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</si>
  <si>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</si>
  <si>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</si>
  <si>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</si>
  <si>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</si>
  <si>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</si>
  <si>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</si>
  <si>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</si>
  <si>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</si>
  <si>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</si>
  <si>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</si>
  <si>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</si>
  <si>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</si>
  <si>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</si>
  <si>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</si>
  <si>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</si>
  <si>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</si>
  <si>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</si>
  <si>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</si>
  <si>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</si>
  <si>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</si>
  <si>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</si>
  <si>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</si>
  <si>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</si>
  <si>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</si>
  <si>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</si>
  <si>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</si>
  <si>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</si>
  <si>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</si>
  <si>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</si>
  <si>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</si>
  <si>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</si>
  <si>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</si>
  <si>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</si>
  <si>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</si>
  <si>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</si>
  <si>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</si>
  <si>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</si>
  <si>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</si>
  <si>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</si>
  <si>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</si>
  <si>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</si>
  <si>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</si>
  <si>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</si>
  <si>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</si>
  <si>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</si>
  <si>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</si>
  <si>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</si>
  <si>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</si>
  <si>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</si>
  <si>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</si>
  <si>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</si>
  <si>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</si>
  <si>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</si>
  <si>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</si>
  <si>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</si>
  <si>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</si>
  <si>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</si>
  <si>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</si>
  <si>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</si>
  <si>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</si>
  <si>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</si>
  <si>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</si>
  <si>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</si>
  <si>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</si>
  <si>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</si>
  <si>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</si>
  <si>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</si>
  <si>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</si>
  <si>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</si>
  <si>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</si>
  <si>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</si>
  <si>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</si>
  <si>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</si>
  <si>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</si>
  <si>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</si>
  <si>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</si>
  <si>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</si>
  <si>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</si>
  <si>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</si>
  <si>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</si>
  <si>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</si>
  <si>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</si>
  <si>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</si>
  <si>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</si>
  <si>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</si>
  <si>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</si>
  <si>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</si>
  <si>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</si>
  <si>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</si>
  <si>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</si>
  <si>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</si>
  <si>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</si>
  <si>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</si>
  <si>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</si>
  <si>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</si>
  <si>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</si>
  <si>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</si>
  <si>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</si>
  <si>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</si>
  <si>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</si>
  <si>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</si>
  <si>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</si>
  <si>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</si>
  <si>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</si>
  <si>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</si>
  <si>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</si>
  <si>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</si>
  <si>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</si>
  <si>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</si>
  <si>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</si>
  <si>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</si>
  <si>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</si>
  <si>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</si>
  <si>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</si>
  <si>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</si>
  <si>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</si>
  <si>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</si>
  <si>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</si>
  <si>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</si>
  <si>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</si>
  <si>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</si>
  <si>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</si>
  <si>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</si>
  <si>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</si>
  <si>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</si>
  <si>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</si>
  <si>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</si>
  <si>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</si>
  <si>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</si>
  <si>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</si>
  <si>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96053</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</si>
  <si>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</si>
  <si>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</si>
  <si>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</si>
  <si>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</si>
  <si>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</si>
  <si>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</si>
  <si>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</si>
  <si>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</si>
  <si>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</si>
  <si>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</si>
  <si>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</si>
  <si>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</si>
  <si>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</si>
  <si>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</si>
  <si>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</si>
  <si>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</si>
  <si>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</si>
  <si>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</si>
  <si>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</si>
  <si>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</si>
  <si>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</si>
  <si>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</si>
  <si>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</si>
  <si>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</si>
  <si>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</si>
  <si>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</si>
  <si>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</si>
  <si>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</si>
  <si>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</si>
  <si>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</si>
  <si>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</si>
  <si>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</si>
  <si>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</si>
  <si>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</si>
  <si>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</si>
  <si>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</si>
  <si>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</si>
  <si>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</si>
  <si>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</si>
  <si>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</si>
  <si>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</si>
  <si>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</si>
  <si>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</si>
  <si>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</si>
  <si>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</si>
  <si>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</si>
  <si>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</si>
  <si>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</si>
  <si>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</si>
  <si>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</si>
  <si>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</si>
  <si>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</si>
  <si>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</si>
  <si>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</si>
  <si>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</si>
  <si>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</si>
  <si>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</si>
  <si>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</si>
  <si>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</si>
  <si>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</si>
  <si>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</si>
  <si>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</si>
  <si>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</si>
  <si>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</si>
  <si>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</si>
  <si>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</si>
  <si>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</si>
  <si>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</si>
  <si>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</si>
  <si>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</si>
  <si>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</si>
  <si>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</si>
  <si>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</si>
  <si>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</si>
  <si>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</si>
  <si>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</si>
  <si>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</si>
  <si>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</si>
  <si>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</si>
  <si>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</si>
  <si>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</si>
  <si>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</si>
  <si>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</si>
  <si>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</si>
  <si>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</si>
  <si>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</si>
  <si>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</si>
  <si>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</si>
  <si>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</si>
  <si>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</si>
  <si>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</si>
  <si>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</si>
  <si>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97910</t>
  </si>
  <si>
    <t>Fiscal Calendar Year Ending 20214</t>
  </si>
  <si>
    <t>Base Premium &amp; Condominiums Building Property - Increased Limits</t>
  </si>
  <si>
    <t>Program: Condominium Unitowners</t>
  </si>
  <si>
    <t>20161 to 20214</t>
  </si>
  <si>
    <t>the CAT/AIY by program.</t>
  </si>
  <si>
    <t>prudent to give greater weight to more recent years.  Please see Exhibit 9 - Pages 2-3 for the development of</t>
  </si>
  <si>
    <t xml:space="preserve">     incorporate any significant changes in our contract and in the distribution of our book of business.</t>
  </si>
  <si>
    <t>Touchstone 8.0 to provide annual fire following earthquake property loss estimates.  The RQE model is used by the</t>
  </si>
  <si>
    <t>State Farm is utilizing the earthquake simulation models from CoreLogic RQE v19.2, RMS RiskLink 18.1 and AIR</t>
  </si>
  <si>
    <t>Fiscal Calendar/Accident Year Ending 20214</t>
  </si>
  <si>
    <t>(5) The latest year is given a weight of 6.0%, with each prior year receiving 5% less weight back to 2000.  For the</t>
  </si>
  <si>
    <t xml:space="preserve">      years 1990-99, the remainder of the distribution was spread evenly across the 10 year period.</t>
  </si>
  <si>
    <t>Homeowners program.</t>
  </si>
  <si>
    <t>Unitowners program.</t>
  </si>
  <si>
    <t>(3)  Exhibit 9 - Page 5</t>
  </si>
  <si>
    <t>The total outstanding California catastrophe reserves as of 12/31/2021 is $340,661,652 for the Non-Tenant</t>
  </si>
  <si>
    <t>The total outstanding California catastrophe reserves as of 12/31/2021 is $2,712,692 for the Condominium</t>
  </si>
  <si>
    <t>20pt</t>
  </si>
  <si>
    <t>20171 to 20214</t>
  </si>
  <si>
    <t>Location Rating Support</t>
  </si>
  <si>
    <t>Current Zone Factor</t>
  </si>
  <si>
    <t>Indicated % Change</t>
  </si>
  <si>
    <t>Selected % Change</t>
  </si>
  <si>
    <t>Exhibit 14B</t>
  </si>
  <si>
    <t>California Condominium Unitowners</t>
  </si>
  <si>
    <t>RiskLink 17.0.1, RQE v17.0, and Touchstone v6.0.  The attached documentation from each</t>
  </si>
  <si>
    <t>filing for the development of wildfire relativities used in the Location Rating methodology.</t>
  </si>
  <si>
    <t>Also refer to the attached documentation from CoreLogic regarding RQE v19.2, from AIR regarding</t>
  </si>
  <si>
    <t xml:space="preserve">regarding RQE v19.2, and from AIR regarding Touchstone v8.0 which are used in this filing for the </t>
  </si>
  <si>
    <t xml:space="preserve">     events that occurred in calendar years 2017 and 2018.</t>
  </si>
  <si>
    <t xml:space="preserve">     NOTE: Calendar year 2020 and 2021 CAT loss &amp; DCCE reflects subrogation recoveries attributed to wildfire</t>
  </si>
  <si>
    <t xml:space="preserve">Touchstone v8.0, and from Aon Impact Forecasting regarding Elements v14  which are used in this </t>
  </si>
  <si>
    <t>*Indicated Average HO LRF</t>
  </si>
  <si>
    <t>*Indicated LRFs are off-balanced using Condo Unitowner exposures so that the average statewide LRF is equal to 1.000.</t>
  </si>
  <si>
    <t>Selected ZIP Factor</t>
  </si>
  <si>
    <t>Average Wildfire Modeled Loss *</t>
  </si>
  <si>
    <t xml:space="preserve">* Average Wildfire Modeled Loss is being provided as requested in the pre-filing meeting. It represents the average ZIP code level expected </t>
  </si>
  <si>
    <t xml:space="preserve">  wildfire loss for a non-tenant policy based on the average output of the three wildfire catastrophe models as described in the filing memorandum </t>
  </si>
  <si>
    <t xml:space="preserve">  and Exhibit 19. The average modeled loss is not based on actual exposures in a given ZIP code, rather it represents the expected loss on a property </t>
  </si>
  <si>
    <t xml:space="preserve">  with a given set of characteristics (Building Coverage = $250k, Contents Coverage = $187.5k, Year Built = 2000, Construction = Frame, etc). This allows the </t>
  </si>
  <si>
    <t xml:space="preserve">  modeled losses incorporated into our GRID analysis to capture only the difference in expected wildfire loss due to location.</t>
  </si>
  <si>
    <t>for these lines in the past seven years.</t>
  </si>
  <si>
    <t>Copies of Reinsurance Agreements</t>
  </si>
  <si>
    <t>Reinsurance Exhibit</t>
  </si>
  <si>
    <t>Not applicable to this filing since reinsurance does not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</si>
</sst>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2" formatCode="_(* #,##0_);_(* \(#,##0\);_(* &quot;-&quot;??_);_(@_)"/>
    <numFmt numFmtId="173" formatCode="&quot;$&quot;#,##0"/>
    <numFmt numFmtId="176" formatCode="0.000_);\(0.000\)"/>
  </numFmts>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i/>
      <sz val="10"/>
      <color indexed="8"/>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4">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304">
    <xf numFmtId="0" fontId="0" fillId="0" borderId="0"/>
    <xf numFmtId="43" fontId="1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22" fillId="0" borderId="0"/>
    <xf numFmtId="0" fontId="22" fillId="0" borderId="0"/>
    <xf numFmtId="0" fontId="18" fillId="0" borderId="0"/>
    <xf numFmtId="0" fontId="21" fillId="0" borderId="0"/>
    <xf numFmtId="0" fontId="18" fillId="0" borderId="0"/>
    <xf numFmtId="0" fontId="22" fillId="0" borderId="0"/>
    <xf numFmtId="0" fontId="23" fillId="0" borderId="0"/>
    <xf numFmtId="0" fontId="22" fillId="0" borderId="0"/>
    <xf numFmtId="0" fontId="22" fillId="0" borderId="0"/>
    <xf numFmtId="0" fontId="21" fillId="0" borderId="0"/>
    <xf numFmtId="0" fontId="22" fillId="0" borderId="0"/>
    <xf numFmtId="0" fontId="18" fillId="0" borderId="0"/>
    <xf numFmtId="0" fontId="21" fillId="0" borderId="0"/>
    <xf numFmtId="0" fontId="21" fillId="0" borderId="0"/>
    <xf numFmtId="0" fontId="19" fillId="0" borderId="0"/>
    <xf numFmtId="0" fontId="22" fillId="2" borderId="12" applyNumberFormat="0" applyFont="0" applyAlignment="0" applyProtection="0"/>
    <xf numFmtId="9" fontId="16"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9" fontId="18" fillId="0" borderId="0" applyFont="0" applyFill="0" applyBorder="0" applyAlignment="0" applyProtection="0"/>
    <xf numFmtId="0" fontId="15" fillId="0" borderId="0"/>
    <xf numFmtId="0" fontId="14" fillId="0" borderId="0"/>
    <xf numFmtId="9" fontId="14" fillId="0" borderId="0" applyFont="0" applyFill="0" applyBorder="0" applyAlignment="0" applyProtection="0"/>
    <xf numFmtId="0" fontId="26" fillId="0" borderId="0"/>
    <xf numFmtId="0" fontId="16" fillId="0" borderId="0"/>
    <xf numFmtId="0" fontId="13" fillId="0" borderId="0"/>
    <xf numFmtId="43" fontId="16" fillId="0" borderId="0" applyFont="0" applyFill="0" applyBorder="0" applyAlignment="0" applyProtection="0"/>
    <xf numFmtId="43" fontId="2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7" fillId="0" borderId="0" applyFont="0" applyFill="0" applyBorder="0" applyAlignment="0" applyProtection="0"/>
    <xf numFmtId="43" fontId="1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0" fontId="28"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3" fillId="0" borderId="0"/>
    <xf numFmtId="0" fontId="13" fillId="0" borderId="0"/>
    <xf numFmtId="0" fontId="16" fillId="0" borderId="0"/>
    <xf numFmtId="0" fontId="13" fillId="0" borderId="0"/>
    <xf numFmtId="0" fontId="21" fillId="0" borderId="0"/>
    <xf numFmtId="0" fontId="13" fillId="0" borderId="0"/>
    <xf numFmtId="0" fontId="16"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16"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6" fillId="0" borderId="0" applyFont="0" applyFill="0" applyBorder="0" applyAlignment="0" applyProtection="0"/>
    <xf numFmtId="9" fontId="2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3" fillId="0" borderId="0" applyFont="0" applyFill="0" applyBorder="0" applyAlignment="0" applyProtection="0"/>
    <xf numFmtId="0" fontId="16" fillId="0" borderId="0"/>
    <xf numFmtId="9" fontId="16" fillId="0" borderId="0" applyFont="0" applyFill="0" applyBorder="0" applyAlignment="0" applyProtection="0"/>
    <xf numFmtId="0" fontId="12" fillId="0" borderId="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0" fontId="16" fillId="0" borderId="0"/>
    <xf numFmtId="0" fontId="16" fillId="0" borderId="0"/>
    <xf numFmtId="0" fontId="10" fillId="0" borderId="0"/>
    <xf numFmtId="9" fontId="10" fillId="0" borderId="0" applyFont="0" applyFill="0" applyBorder="0" applyAlignment="0" applyProtection="0"/>
    <xf numFmtId="0" fontId="9" fillId="0" borderId="0"/>
    <xf numFmtId="9" fontId="9" fillId="0" borderId="0" applyFont="0" applyFill="0" applyBorder="0" applyAlignment="0" applyProtection="0"/>
    <xf numFmtId="0" fontId="19" fillId="0" borderId="0"/>
    <xf numFmtId="43" fontId="16" fillId="0" borderId="0" applyFont="0" applyFill="0" applyBorder="0" applyAlignment="0" applyProtection="0"/>
    <xf numFmtId="44" fontId="16"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2" borderId="12" applyNumberFormat="0" applyFont="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29" fillId="0" borderId="0"/>
    <xf numFmtId="0" fontId="16" fillId="0" borderId="0"/>
    <xf numFmtId="0" fontId="6" fillId="0" borderId="0"/>
    <xf numFmtId="43" fontId="6"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3" fillId="0" borderId="0"/>
    <xf numFmtId="0" fontId="16"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35" fillId="13"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20" borderId="0" applyNumberFormat="0" applyBorder="0" applyAlignment="0" applyProtection="0"/>
    <xf numFmtId="0" fontId="36" fillId="4" borderId="0" applyNumberFormat="0" applyBorder="0" applyAlignment="0" applyProtection="0"/>
    <xf numFmtId="0" fontId="37" fillId="21" borderId="17" applyNumberFormat="0" applyAlignment="0" applyProtection="0"/>
    <xf numFmtId="0" fontId="38" fillId="22" borderId="18" applyNumberFormat="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44" fontId="19" fillId="0" borderId="0" applyFont="0" applyFill="0" applyBorder="0" applyAlignment="0" applyProtection="0"/>
    <xf numFmtId="0" fontId="39" fillId="0" borderId="0" applyNumberFormat="0" applyFill="0" applyBorder="0" applyAlignment="0" applyProtection="0"/>
    <xf numFmtId="0" fontId="40" fillId="5" borderId="0" applyNumberFormat="0" applyBorder="0" applyAlignment="0" applyProtection="0"/>
    <xf numFmtId="0" fontId="41" fillId="0" borderId="19" applyNumberFormat="0" applyFill="0" applyAlignment="0" applyProtection="0"/>
    <xf numFmtId="0" fontId="42" fillId="0" borderId="20" applyNumberFormat="0" applyFill="0" applyAlignment="0" applyProtection="0"/>
    <xf numFmtId="0" fontId="43" fillId="0" borderId="21" applyNumberFormat="0" applyFill="0" applyAlignment="0" applyProtection="0"/>
    <xf numFmtId="0" fontId="43" fillId="0" borderId="0" applyNumberFormat="0" applyFill="0" applyBorder="0" applyAlignment="0" applyProtection="0"/>
    <xf numFmtId="0" fontId="44" fillId="8" borderId="17" applyNumberFormat="0" applyAlignment="0" applyProtection="0"/>
    <xf numFmtId="0" fontId="45" fillId="0" borderId="22" applyNumberFormat="0" applyFill="0" applyAlignment="0" applyProtection="0"/>
    <xf numFmtId="0" fontId="46" fillId="23" borderId="0" applyNumberFormat="0" applyBorder="0" applyAlignment="0" applyProtection="0"/>
    <xf numFmtId="0" fontId="19" fillId="0" borderId="0"/>
    <xf numFmtId="0" fontId="34" fillId="0" borderId="0"/>
    <xf numFmtId="0" fontId="16" fillId="0" borderId="0"/>
    <xf numFmtId="0" fontId="19" fillId="0" borderId="0"/>
    <xf numFmtId="0" fontId="19" fillId="0" borderId="0"/>
    <xf numFmtId="0" fontId="16" fillId="0" borderId="0"/>
    <xf numFmtId="0" fontId="16" fillId="0" borderId="0"/>
    <xf numFmtId="0" fontId="19" fillId="24" borderId="23" applyNumberFormat="0" applyFont="0" applyAlignment="0" applyProtection="0"/>
    <xf numFmtId="0" fontId="19" fillId="24" borderId="23" applyNumberFormat="0" applyFont="0" applyAlignment="0" applyProtection="0"/>
    <xf numFmtId="0" fontId="47" fillId="21" borderId="24" applyNumberFormat="0" applyAlignment="0" applyProtection="0"/>
    <xf numFmtId="9" fontId="16" fillId="0" borderId="0" applyFont="0" applyFill="0" applyBorder="0" applyAlignment="0" applyProtection="0"/>
    <xf numFmtId="0" fontId="48" fillId="0" borderId="0" applyNumberFormat="0" applyFill="0" applyBorder="0" applyAlignment="0" applyProtection="0"/>
    <xf numFmtId="0" fontId="49" fillId="0" borderId="25" applyNumberFormat="0" applyFill="0" applyAlignment="0" applyProtection="0"/>
    <xf numFmtId="0" fontId="50" fillId="0" borderId="0" applyNumberFormat="0" applyFill="0" applyBorder="0" applyAlignment="0" applyProtection="0"/>
    <xf numFmtId="0" fontId="51" fillId="0" borderId="0"/>
    <xf numFmtId="43" fontId="51" fillId="0" borderId="0" applyFont="0" applyFill="0" applyBorder="0" applyAlignment="0" applyProtection="0"/>
    <xf numFmtId="43" fontId="51" fillId="0" borderId="0" applyFont="0" applyFill="0" applyBorder="0" applyAlignment="0" applyProtection="0"/>
    <xf numFmtId="44" fontId="51" fillId="0" borderId="0" applyFont="0" applyFill="0" applyBorder="0" applyAlignment="0" applyProtection="0"/>
    <xf numFmtId="44"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0" fontId="16" fillId="0" borderId="0"/>
    <xf numFmtId="0" fontId="16" fillId="0" borderId="0"/>
    <xf numFmtId="43" fontId="51" fillId="0" borderId="0" applyFont="0" applyFill="0" applyBorder="0" applyAlignment="0" applyProtection="0"/>
    <xf numFmtId="9" fontId="5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52" fillId="0" borderId="0" applyFont="0" applyFill="0" applyBorder="0" applyAlignment="0" applyProtection="0"/>
    <xf numFmtId="43" fontId="19" fillId="0" borderId="0" applyFont="0" applyFill="0" applyBorder="0" applyAlignment="0" applyProtection="0"/>
    <xf numFmtId="0" fontId="53" fillId="0" borderId="0">
      <protection locked="0"/>
    </xf>
    <xf numFmtId="0" fontId="19" fillId="0" borderId="0"/>
    <xf numFmtId="0" fontId="54" fillId="0" borderId="0"/>
    <xf numFmtId="0" fontId="19" fillId="0" borderId="0"/>
    <xf numFmtId="0" fontId="54" fillId="0" borderId="0"/>
    <xf numFmtId="0" fontId="16" fillId="0" borderId="0"/>
    <xf numFmtId="0" fontId="16" fillId="0" borderId="0"/>
    <xf numFmtId="0" fontId="1" fillId="0" borderId="0"/>
    <xf numFmtId="0" fontId="1" fillId="0" borderId="0"/>
    <xf numFmtId="0" fontId="53" fillId="0" borderId="0">
      <protection locked="0"/>
    </xf>
    <xf numFmtId="0" fontId="16" fillId="0" borderId="0"/>
    <xf numFmtId="9" fontId="1" fillId="0" borderId="0" applyFont="0" applyFill="0" applyBorder="0" applyAlignment="0" applyProtection="0"/>
    <xf numFmtId="9" fontId="19" fillId="0" borderId="0" applyFont="0" applyFill="0" applyBorder="0" applyAlignment="0" applyProtection="0"/>
    <xf numFmtId="0" fontId="43" fillId="0" borderId="26" applyNumberFormat="0" applyFill="0" applyAlignment="0" applyProtection="0"/>
  </cellStyleXfs>
  <cellXfs count="311">
    <xf numFmtId="0" fontId="0" fillId="0" borderId="0" xfId="0"/>
    <xf numFmtId="0" fontId="17" fillId="0" borderId="0" xfId="0" applyFont="1"/>
    <xf numFmtId="0" fontId="0" fillId="0" borderId="0" xfId="0" applyAlignment="1">
      <alignment horizontal="center"/>
    </xf>
    <xf numFmtId="0" fontId="17" fillId="0" borderId="0" xfId="0" applyFont="1" applyAlignment="1">
      <alignment horizontal="centerContinuous"/>
    </xf>
    <xf numFmtId="0" fontId="0" fillId="0" borderId="0" xfId="0" applyAlignment="1">
      <alignment horizontal="centerContinuous"/>
    </xf>
    <xf numFmtId="0" fontId="0" fillId="0" borderId="0" xfId="0" applyAlignment="1"/>
    <xf numFmtId="0" fontId="16" fillId="0" borderId="0" xfId="0" applyFont="1" applyAlignment="1">
      <alignment horizontal="center"/>
    </xf>
    <xf numFmtId="0" fontId="16" fillId="0" borderId="0" xfId="0" applyFont="1"/>
    <xf numFmtId="0" fontId="19" fillId="0" borderId="0" xfId="23" applyFont="1"/>
    <xf numFmtId="0" fontId="0" fillId="0" borderId="0" xfId="0" applyFill="1"/>
    <xf numFmtId="0" fontId="20" fillId="0" borderId="0" xfId="0" applyFont="1" applyBorder="1" applyAlignment="1">
      <alignment horizontal="center"/>
    </xf>
    <xf numFmtId="0" fontId="19" fillId="0" borderId="0" xfId="23" applyFont="1" applyFill="1"/>
    <xf numFmtId="0" fontId="17" fillId="0" borderId="0" xfId="11" applyFont="1" applyAlignment="1">
      <alignment horizontal="centerContinuous"/>
    </xf>
    <xf numFmtId="0" fontId="18" fillId="0" borderId="0" xfId="11" applyAlignment="1">
      <alignment horizontal="centerContinuous"/>
    </xf>
    <xf numFmtId="0" fontId="18" fillId="0" borderId="0" xfId="11"/>
    <xf numFmtId="0" fontId="18" fillId="0" borderId="0" xfId="11" applyAlignment="1"/>
    <xf numFmtId="0" fontId="19" fillId="0" borderId="0" xfId="23" applyFont="1" applyAlignment="1"/>
    <xf numFmtId="0" fontId="17" fillId="0" borderId="0" xfId="0" applyFont="1" applyAlignment="1">
      <alignment horizontal="right"/>
    </xf>
    <xf numFmtId="0" fontId="0" fillId="0" borderId="0" xfId="0" applyBorder="1"/>
    <xf numFmtId="0" fontId="0" fillId="0" borderId="0" xfId="0" applyFill="1" applyBorder="1"/>
    <xf numFmtId="3" fontId="16" fillId="0" borderId="0" xfId="0" applyNumberFormat="1" applyFont="1" applyFill="1" applyBorder="1" applyAlignment="1">
      <alignment horizontal="center"/>
    </xf>
    <xf numFmtId="0" fontId="16" fillId="0" borderId="0" xfId="0" quotePrefix="1" applyFont="1"/>
    <xf numFmtId="0" fontId="17" fillId="0" borderId="0" xfId="60" applyFont="1" applyAlignment="1">
      <alignment horizontal="centerContinuous"/>
    </xf>
    <xf numFmtId="0" fontId="16" fillId="0" borderId="0" xfId="60" applyFont="1"/>
    <xf numFmtId="0" fontId="17" fillId="0" borderId="0" xfId="11" applyFont="1" applyAlignment="1">
      <alignment horizontal="right"/>
    </xf>
    <xf numFmtId="0" fontId="16" fillId="0" borderId="0" xfId="0" applyFont="1" applyFill="1" applyBorder="1" applyAlignment="1">
      <alignment horizontal="center"/>
    </xf>
    <xf numFmtId="0" fontId="20" fillId="0" borderId="0" xfId="0" applyFont="1" applyFill="1" applyBorder="1" applyAlignment="1">
      <alignment horizontal="center"/>
    </xf>
    <xf numFmtId="3" fontId="20" fillId="0" borderId="0" xfId="0" applyNumberFormat="1" applyFont="1" applyFill="1" applyBorder="1" applyAlignment="1">
      <alignment horizontal="center"/>
    </xf>
    <xf numFmtId="166" fontId="0" fillId="0" borderId="0" xfId="25" applyNumberFormat="1" applyFont="1" applyAlignment="1">
      <alignment horizontal="center"/>
    </xf>
    <xf numFmtId="0" fontId="0" fillId="0" borderId="0" xfId="0" applyFill="1" applyBorder="1" applyAlignment="1">
      <alignment horizontal="center"/>
    </xf>
    <xf numFmtId="3" fontId="0" fillId="0" borderId="0" xfId="1" applyNumberFormat="1" applyFont="1" applyAlignment="1">
      <alignment horizontal="center"/>
    </xf>
    <xf numFmtId="0" fontId="24" fillId="0" borderId="0" xfId="129" applyFont="1"/>
    <xf numFmtId="0" fontId="25" fillId="0" borderId="0" xfId="129" applyFont="1" applyAlignment="1">
      <alignment horizontal="centerContinuous"/>
    </xf>
    <xf numFmtId="0" fontId="16" fillId="0" borderId="0" xfId="71" applyFont="1" applyAlignment="1"/>
    <xf numFmtId="0" fontId="16" fillId="0" borderId="0" xfId="71" applyFont="1" applyFill="1"/>
    <xf numFmtId="0" fontId="16" fillId="0" borderId="0" xfId="60"/>
    <xf numFmtId="0" fontId="16" fillId="0" borderId="0" xfId="60" applyFill="1"/>
    <xf numFmtId="0" fontId="16" fillId="0" borderId="0" xfId="60" applyFont="1" applyFill="1"/>
    <xf numFmtId="0" fontId="17" fillId="0" borderId="0" xfId="60" applyFont="1"/>
    <xf numFmtId="0" fontId="16" fillId="0" borderId="0" xfId="60" applyFont="1" applyAlignment="1"/>
    <xf numFmtId="0" fontId="16" fillId="0" borderId="0" xfId="60" applyAlignment="1">
      <alignment horizontal="centerContinuous"/>
    </xf>
    <xf numFmtId="0" fontId="17" fillId="0" borderId="0" xfId="60" applyFont="1" applyAlignment="1">
      <alignment horizontal="right"/>
    </xf>
    <xf numFmtId="0" fontId="16" fillId="0" borderId="0" xfId="60" applyAlignment="1"/>
    <xf numFmtId="0" fontId="17" fillId="0" borderId="0" xfId="60" applyFont="1" applyAlignment="1"/>
    <xf numFmtId="165" fontId="24" fillId="0" borderId="0" xfId="131" applyNumberFormat="1" applyFont="1" applyAlignment="1">
      <alignment horizontal="center"/>
    </xf>
    <xf numFmtId="0" fontId="24" fillId="0" borderId="0" xfId="60" applyFont="1"/>
    <xf numFmtId="0" fontId="24" fillId="0" borderId="0" xfId="60" quotePrefix="1" applyFont="1"/>
    <xf numFmtId="0" fontId="24" fillId="0" borderId="0" xfId="131" quotePrefix="1" applyFont="1"/>
    <xf numFmtId="0" fontId="24" fillId="0" borderId="0" xfId="131" quotePrefix="1" applyFont="1" applyAlignment="1">
      <alignment horizontal="left"/>
    </xf>
    <xf numFmtId="0" fontId="24" fillId="0" borderId="0" xfId="60" applyFont="1" applyAlignment="1">
      <alignment horizontal="center"/>
    </xf>
    <xf numFmtId="0" fontId="24" fillId="0" borderId="4" xfId="60" applyFont="1" applyBorder="1" applyAlignment="1">
      <alignment horizontal="center"/>
    </xf>
    <xf numFmtId="0" fontId="24" fillId="0" borderId="5" xfId="60" applyFont="1" applyBorder="1" applyAlignment="1">
      <alignment horizontal="center"/>
    </xf>
    <xf numFmtId="0" fontId="24" fillId="0" borderId="9" xfId="60" applyFont="1" applyFill="1" applyBorder="1" applyAlignment="1">
      <alignment horizontal="center"/>
    </xf>
    <xf numFmtId="0" fontId="24" fillId="0" borderId="1" xfId="60" applyFont="1" applyBorder="1" applyAlignment="1">
      <alignment horizontal="center"/>
    </xf>
    <xf numFmtId="0" fontId="24" fillId="0" borderId="0" xfId="60" applyFont="1" applyBorder="1" applyAlignment="1">
      <alignment horizontal="center"/>
    </xf>
    <xf numFmtId="0" fontId="24" fillId="0" borderId="3" xfId="60" quotePrefix="1" applyFont="1" applyBorder="1" applyAlignment="1">
      <alignment horizontal="center"/>
    </xf>
    <xf numFmtId="0" fontId="24" fillId="0" borderId="2" xfId="60" quotePrefix="1" applyFont="1" applyBorder="1" applyAlignment="1">
      <alignment horizontal="center"/>
    </xf>
    <xf numFmtId="165" fontId="16" fillId="0" borderId="0" xfId="60" applyNumberFormat="1" applyAlignment="1">
      <alignment horizontal="center"/>
    </xf>
    <xf numFmtId="165" fontId="16" fillId="0" borderId="0" xfId="71" applyNumberFormat="1" applyFill="1" applyAlignment="1">
      <alignment horizontal="center"/>
    </xf>
    <xf numFmtId="0" fontId="16" fillId="0" borderId="0" xfId="60" applyAlignment="1">
      <alignment horizontal="center"/>
    </xf>
    <xf numFmtId="0" fontId="16" fillId="0" borderId="0" xfId="71"/>
    <xf numFmtId="0" fontId="16" fillId="0" borderId="0" xfId="71" applyFill="1"/>
    <xf numFmtId="165" fontId="16" fillId="0" borderId="0" xfId="60" applyNumberFormat="1" applyFill="1" applyAlignment="1">
      <alignment horizontal="center"/>
    </xf>
    <xf numFmtId="0" fontId="16" fillId="0" borderId="0" xfId="71" applyFill="1" applyAlignment="1"/>
    <xf numFmtId="0" fontId="16" fillId="0" borderId="0" xfId="71" applyFont="1" applyFill="1" applyAlignment="1"/>
    <xf numFmtId="0" fontId="16" fillId="0" borderId="0" xfId="71" quotePrefix="1" applyFont="1" applyFill="1" applyAlignment="1">
      <alignment horizontal="left"/>
    </xf>
    <xf numFmtId="0" fontId="16" fillId="0" borderId="0" xfId="71" quotePrefix="1" applyFill="1" applyAlignment="1">
      <alignment horizontal="left"/>
    </xf>
    <xf numFmtId="0" fontId="16" fillId="0" borderId="0" xfId="60" quotePrefix="1"/>
    <xf numFmtId="0" fontId="16" fillId="0" borderId="0" xfId="71" applyAlignment="1"/>
    <xf numFmtId="0" fontId="16" fillId="0" borderId="0" xfId="133" applyFont="1"/>
    <xf numFmtId="0" fontId="16" fillId="0" borderId="0" xfId="60" quotePrefix="1" applyFont="1"/>
    <xf numFmtId="164" fontId="19" fillId="0" borderId="0" xfId="23" applyNumberFormat="1" applyFont="1" applyAlignment="1"/>
    <xf numFmtId="3" fontId="16" fillId="0" borderId="0" xfId="23" applyNumberFormat="1" applyFont="1" applyFill="1" applyBorder="1" applyAlignment="1"/>
    <xf numFmtId="0" fontId="20" fillId="0" borderId="0" xfId="60" applyFont="1" applyAlignment="1">
      <alignment horizontal="center"/>
    </xf>
    <xf numFmtId="0" fontId="20" fillId="0" borderId="0" xfId="60" applyFont="1" applyBorder="1" applyAlignment="1">
      <alignment horizontal="center"/>
    </xf>
    <xf numFmtId="0" fontId="16" fillId="0" borderId="0" xfId="60" applyFont="1" applyAlignment="1">
      <alignment horizontal="center"/>
    </xf>
    <xf numFmtId="0" fontId="17" fillId="0" borderId="0" xfId="60" applyNumberFormat="1" applyFont="1" applyAlignment="1">
      <alignment horizontal="centerContinuous"/>
    </xf>
    <xf numFmtId="0" fontId="17" fillId="0" borderId="0" xfId="60" applyNumberFormat="1" applyFont="1" applyAlignment="1">
      <alignment horizontal="right"/>
    </xf>
    <xf numFmtId="0" fontId="17" fillId="0" borderId="0" xfId="60" applyNumberFormat="1" applyFont="1" applyAlignment="1"/>
    <xf numFmtId="0" fontId="17" fillId="0" borderId="13" xfId="129" applyNumberFormat="1" applyFont="1" applyBorder="1" applyAlignment="1">
      <alignment horizontal="center"/>
    </xf>
    <xf numFmtId="0" fontId="16" fillId="0" borderId="0" xfId="60" applyFont="1" applyAlignment="1">
      <alignment horizontal="centerContinuous"/>
    </xf>
    <xf numFmtId="0" fontId="19" fillId="0" borderId="0" xfId="23" applyFont="1" applyFill="1" applyAlignment="1"/>
    <xf numFmtId="0" fontId="16" fillId="0" borderId="0" xfId="60" applyFont="1" applyAlignment="1"/>
    <xf numFmtId="0" fontId="20" fillId="0" borderId="0" xfId="0" applyFont="1" applyAlignment="1">
      <alignment horizontal="center"/>
    </xf>
    <xf numFmtId="0" fontId="16" fillId="0" borderId="1" xfId="60" applyBorder="1" applyAlignment="1">
      <alignment horizontal="centerContinuous"/>
    </xf>
    <xf numFmtId="0" fontId="16" fillId="0" borderId="1" xfId="60" applyFont="1" applyBorder="1" applyAlignment="1">
      <alignment horizontal="center"/>
    </xf>
    <xf numFmtId="3" fontId="16" fillId="0" borderId="0" xfId="60" applyNumberFormat="1" applyFont="1" applyAlignment="1">
      <alignment horizontal="right" indent="1"/>
    </xf>
    <xf numFmtId="164" fontId="16" fillId="0" borderId="0" xfId="60" applyNumberFormat="1" applyFont="1" applyAlignment="1">
      <alignment horizontal="center"/>
    </xf>
    <xf numFmtId="164" fontId="16" fillId="0" borderId="0" xfId="60" applyNumberFormat="1"/>
    <xf numFmtId="0" fontId="19" fillId="0" borderId="0" xfId="23" applyAlignment="1"/>
    <xf numFmtId="0" fontId="19" fillId="0" borderId="0" xfId="23" applyFill="1" applyAlignment="1"/>
    <xf numFmtId="0" fontId="20" fillId="0" borderId="0" xfId="71" applyFont="1" applyFill="1" applyBorder="1"/>
    <xf numFmtId="0" fontId="19" fillId="0" borderId="0" xfId="23" applyFill="1" applyBorder="1" applyAlignment="1"/>
    <xf numFmtId="165" fontId="19" fillId="0" borderId="0" xfId="23" applyNumberFormat="1" applyFill="1" applyBorder="1" applyAlignment="1"/>
    <xf numFmtId="3" fontId="24" fillId="0" borderId="0" xfId="60" applyNumberFormat="1" applyFont="1" applyBorder="1" applyAlignment="1">
      <alignment horizontal="right" indent="2"/>
    </xf>
    <xf numFmtId="3" fontId="24" fillId="0" borderId="1" xfId="60" applyNumberFormat="1" applyFont="1" applyBorder="1" applyAlignment="1">
      <alignment horizontal="right" indent="2"/>
    </xf>
    <xf numFmtId="164" fontId="16" fillId="0" borderId="0" xfId="60" applyNumberFormat="1" applyFont="1" applyBorder="1" applyAlignment="1">
      <alignment horizontal="right" indent="3"/>
    </xf>
    <xf numFmtId="164" fontId="16" fillId="0" borderId="1" xfId="60" applyNumberFormat="1" applyFont="1" applyBorder="1" applyAlignment="1">
      <alignment horizontal="right" indent="3"/>
    </xf>
    <xf numFmtId="0" fontId="24" fillId="0" borderId="1" xfId="60" quotePrefix="1" applyFont="1" applyBorder="1" applyAlignment="1">
      <alignment horizontal="center"/>
    </xf>
    <xf numFmtId="3" fontId="16" fillId="0" borderId="0" xfId="60" applyNumberFormat="1" applyFont="1" applyFill="1" applyAlignment="1">
      <alignment horizontal="right" indent="1"/>
    </xf>
    <xf numFmtId="3" fontId="16" fillId="0" borderId="0" xfId="60" applyNumberFormat="1"/>
    <xf numFmtId="0" fontId="16" fillId="0" borderId="0" xfId="60" applyFont="1" applyAlignment="1">
      <alignment horizontal="left"/>
    </xf>
    <xf numFmtId="0" fontId="16" fillId="0" borderId="0" xfId="0" applyFont="1" applyBorder="1"/>
    <xf numFmtId="0" fontId="16" fillId="0" borderId="0" xfId="0" applyFont="1" applyFill="1" applyBorder="1"/>
    <xf numFmtId="0" fontId="17" fillId="0" borderId="0" xfId="60" applyFont="1" applyFill="1" applyAlignment="1"/>
    <xf numFmtId="0" fontId="16" fillId="0" borderId="0" xfId="60" quotePrefix="1" applyFont="1" applyFill="1" applyBorder="1" applyAlignment="1">
      <alignment horizontal="left"/>
    </xf>
    <xf numFmtId="0" fontId="16" fillId="0" borderId="0" xfId="60" quotePrefix="1" applyFont="1" applyFill="1" applyAlignment="1">
      <alignment horizontal="left"/>
    </xf>
    <xf numFmtId="0" fontId="16" fillId="0" borderId="2" xfId="193" applyFont="1" applyBorder="1"/>
    <xf numFmtId="0" fontId="16" fillId="0" borderId="2" xfId="193" applyBorder="1" applyAlignment="1">
      <alignment horizontal="center"/>
    </xf>
    <xf numFmtId="0" fontId="16" fillId="0" borderId="3" xfId="193" applyBorder="1" applyAlignment="1">
      <alignment horizontal="center"/>
    </xf>
    <xf numFmtId="0" fontId="16" fillId="0" borderId="10" xfId="193" applyFont="1" applyBorder="1" applyAlignment="1">
      <alignment horizontal="center"/>
    </xf>
    <xf numFmtId="0" fontId="16" fillId="0" borderId="5" xfId="193" applyFont="1" applyBorder="1"/>
    <xf numFmtId="0" fontId="16" fillId="0" borderId="5" xfId="193" applyBorder="1" applyAlignment="1">
      <alignment horizontal="center"/>
    </xf>
    <xf numFmtId="0" fontId="16" fillId="0" borderId="0" xfId="193" applyBorder="1" applyAlignment="1">
      <alignment horizontal="center"/>
    </xf>
    <xf numFmtId="0" fontId="16" fillId="0" borderId="0" xfId="193" applyFont="1" applyBorder="1" applyAlignment="1">
      <alignment horizontal="center"/>
    </xf>
    <xf numFmtId="0" fontId="16" fillId="0" borderId="11" xfId="193" applyFont="1" applyBorder="1" applyAlignment="1">
      <alignment horizontal="center"/>
    </xf>
    <xf numFmtId="0" fontId="16" fillId="0" borderId="4" xfId="193" applyFont="1" applyBorder="1"/>
    <xf numFmtId="0" fontId="16" fillId="0" borderId="4" xfId="193" applyFont="1" applyBorder="1" applyAlignment="1">
      <alignment horizontal="center"/>
    </xf>
    <xf numFmtId="0" fontId="16" fillId="0" borderId="1" xfId="193" applyFont="1" applyBorder="1" applyAlignment="1">
      <alignment horizontal="center"/>
    </xf>
    <xf numFmtId="0" fontId="16" fillId="0" borderId="9" xfId="193" applyFont="1" applyBorder="1" applyAlignment="1">
      <alignment horizontal="center"/>
    </xf>
    <xf numFmtId="3" fontId="16" fillId="0" borderId="0" xfId="23" applyNumberFormat="1" applyFont="1" applyFill="1" applyAlignment="1"/>
    <xf numFmtId="0" fontId="16" fillId="0" borderId="0" xfId="0" applyFont="1" applyFill="1" applyAlignment="1">
      <alignment horizontal="center"/>
    </xf>
    <xf numFmtId="3" fontId="16" fillId="0" borderId="0" xfId="1" applyNumberFormat="1" applyFont="1" applyFill="1" applyAlignment="1">
      <alignment horizontal="center"/>
    </xf>
    <xf numFmtId="166" fontId="16" fillId="0" borderId="0" xfId="25" applyNumberFormat="1" applyFont="1" applyFill="1" applyAlignment="1">
      <alignment horizontal="center"/>
    </xf>
    <xf numFmtId="3" fontId="24" fillId="0" borderId="0" xfId="60" applyNumberFormat="1" applyFont="1" applyBorder="1" applyAlignment="1">
      <alignment horizontal="right" indent="1"/>
    </xf>
    <xf numFmtId="3" fontId="19" fillId="0" borderId="0" xfId="23" applyNumberFormat="1" applyFont="1" applyAlignment="1"/>
    <xf numFmtId="3" fontId="16" fillId="0" borderId="1" xfId="60" applyNumberFormat="1" applyFont="1" applyFill="1" applyBorder="1" applyAlignment="1">
      <alignment horizontal="right" indent="1"/>
    </xf>
    <xf numFmtId="0" fontId="16" fillId="0" borderId="7" xfId="60" applyFont="1" applyBorder="1"/>
    <xf numFmtId="0" fontId="16" fillId="0" borderId="7" xfId="60" applyFont="1" applyBorder="1" applyAlignment="1">
      <alignment horizontal="center"/>
    </xf>
    <xf numFmtId="0" fontId="16" fillId="0" borderId="8" xfId="60" quotePrefix="1" applyFont="1" applyFill="1" applyBorder="1" applyAlignment="1">
      <alignment horizontal="left"/>
    </xf>
    <xf numFmtId="0" fontId="16" fillId="0" borderId="8" xfId="60" applyFont="1" applyFill="1" applyBorder="1" applyAlignment="1">
      <alignment horizontal="center"/>
    </xf>
    <xf numFmtId="0" fontId="16" fillId="0" borderId="5" xfId="60" applyFont="1" applyFill="1" applyBorder="1"/>
    <xf numFmtId="166" fontId="16" fillId="0" borderId="6" xfId="60" applyNumberFormat="1" applyFont="1" applyFill="1" applyBorder="1" applyAlignment="1">
      <alignment horizontal="right" indent="2"/>
    </xf>
    <xf numFmtId="0" fontId="16" fillId="0" borderId="14" xfId="60" applyFont="1" applyFill="1" applyBorder="1"/>
    <xf numFmtId="166" fontId="16" fillId="0" borderId="13" xfId="60" applyNumberFormat="1" applyFont="1" applyFill="1" applyBorder="1" applyAlignment="1">
      <alignment horizontal="right" indent="2"/>
    </xf>
    <xf numFmtId="166" fontId="16" fillId="0" borderId="0" xfId="25" applyNumberFormat="1" applyFont="1"/>
    <xf numFmtId="0" fontId="16" fillId="0" borderId="0" xfId="193"/>
    <xf numFmtId="0" fontId="16" fillId="0" borderId="6" xfId="0" quotePrefix="1" applyNumberFormat="1" applyFont="1" applyFill="1" applyBorder="1" applyAlignment="1">
      <alignment horizontal="center"/>
    </xf>
    <xf numFmtId="3" fontId="0" fillId="0" borderId="6" xfId="0" applyNumberFormat="1" applyFill="1" applyBorder="1" applyAlignment="1">
      <alignment horizontal="right" indent="2"/>
    </xf>
    <xf numFmtId="166" fontId="0" fillId="0" borderId="6" xfId="25" applyNumberFormat="1" applyFont="1" applyFill="1" applyBorder="1" applyAlignment="1">
      <alignment horizontal="right" indent="2"/>
    </xf>
    <xf numFmtId="166" fontId="0" fillId="0" borderId="8" xfId="25" applyNumberFormat="1" applyFont="1" applyFill="1" applyBorder="1" applyAlignment="1">
      <alignment horizontal="right" indent="2"/>
    </xf>
    <xf numFmtId="3" fontId="0" fillId="0" borderId="8" xfId="0" applyNumberFormat="1" applyFill="1" applyBorder="1" applyAlignment="1">
      <alignment horizontal="right" indent="2"/>
    </xf>
    <xf numFmtId="0" fontId="16" fillId="0" borderId="0" xfId="60" applyAlignment="1">
      <alignment horizontal="right"/>
    </xf>
    <xf numFmtId="0" fontId="16" fillId="0" borderId="1" xfId="60" applyBorder="1" applyAlignment="1">
      <alignment horizontal="center"/>
    </xf>
    <xf numFmtId="167" fontId="16" fillId="0" borderId="0" xfId="60" applyNumberFormat="1" applyFill="1" applyAlignment="1">
      <alignment horizontal="centerContinuous"/>
    </xf>
    <xf numFmtId="0" fontId="16" fillId="0" borderId="0" xfId="60" applyFill="1" applyAlignment="1">
      <alignment horizontal="centerContinuous"/>
    </xf>
    <xf numFmtId="168" fontId="16" fillId="0" borderId="0" xfId="60" applyNumberFormat="1" applyAlignment="1">
      <alignment horizontal="right" indent="2"/>
    </xf>
    <xf numFmtId="167" fontId="16" fillId="0" borderId="0" xfId="60" applyNumberFormat="1" applyAlignment="1">
      <alignment horizontal="centerContinuous"/>
    </xf>
    <xf numFmtId="17" fontId="16" fillId="0" borderId="0" xfId="60" quotePrefix="1" applyNumberFormat="1" applyAlignment="1">
      <alignment horizontal="center"/>
    </xf>
    <xf numFmtId="169" fontId="16" fillId="0" borderId="0" xfId="60" applyNumberFormat="1" applyAlignment="1">
      <alignment horizontal="centerContinuous"/>
    </xf>
    <xf numFmtId="0" fontId="16" fillId="0" borderId="0" xfId="60" quotePrefix="1" applyAlignment="1">
      <alignment horizontal="center"/>
    </xf>
    <xf numFmtId="0" fontId="20" fillId="0" borderId="0" xfId="60" quotePrefix="1" applyFont="1" applyAlignment="1">
      <alignment horizontal="center"/>
    </xf>
    <xf numFmtId="0" fontId="16" fillId="0" borderId="0" xfId="60" applyFill="1" applyAlignment="1">
      <alignment horizontal="center"/>
    </xf>
    <xf numFmtId="3" fontId="16" fillId="0" borderId="0" xfId="60" applyNumberFormat="1" applyAlignment="1">
      <alignment horizontal="center"/>
    </xf>
    <xf numFmtId="169" fontId="16" fillId="0" borderId="0" xfId="60" applyNumberFormat="1" applyAlignment="1">
      <alignment horizontal="center"/>
    </xf>
    <xf numFmtId="0" fontId="16" fillId="0" borderId="0" xfId="71" applyFill="1" applyBorder="1"/>
    <xf numFmtId="0" fontId="16" fillId="0" borderId="0" xfId="60" applyBorder="1" applyAlignment="1">
      <alignment horizontal="center"/>
    </xf>
    <xf numFmtId="0" fontId="16" fillId="0" borderId="0" xfId="60" applyBorder="1"/>
    <xf numFmtId="0" fontId="16" fillId="0" borderId="0" xfId="71" applyFont="1" applyFill="1" applyBorder="1" applyAlignment="1">
      <alignment horizontal="center"/>
    </xf>
    <xf numFmtId="165" fontId="16" fillId="0" borderId="0" xfId="71" applyNumberFormat="1" applyFill="1" applyBorder="1" applyAlignment="1">
      <alignment horizontal="center"/>
    </xf>
    <xf numFmtId="165" fontId="16" fillId="0" borderId="0" xfId="60" applyNumberFormat="1" applyBorder="1" applyAlignment="1">
      <alignment horizontal="center"/>
    </xf>
    <xf numFmtId="0" fontId="30" fillId="0" borderId="0" xfId="0" applyFont="1" applyFill="1" applyBorder="1" applyAlignment="1">
      <alignment horizontal="center" vertical="center"/>
    </xf>
    <xf numFmtId="3" fontId="31" fillId="0" borderId="0" xfId="1" applyNumberFormat="1" applyFont="1" applyBorder="1" applyAlignment="1">
      <alignment horizontal="center"/>
    </xf>
    <xf numFmtId="0" fontId="17" fillId="0" borderId="1" xfId="0" applyFont="1" applyBorder="1" applyAlignment="1">
      <alignment horizontal="center"/>
    </xf>
    <xf numFmtId="0" fontId="32" fillId="0" borderId="0" xfId="0" applyFont="1" applyAlignment="1">
      <alignment horizontal="center" vertical="center"/>
    </xf>
    <xf numFmtId="0" fontId="16" fillId="0" borderId="0" xfId="193" applyAlignment="1">
      <alignment horizontal="centerContinuous"/>
    </xf>
    <xf numFmtId="0" fontId="17" fillId="0" borderId="0" xfId="193" applyFont="1" applyAlignment="1">
      <alignment horizontal="centerContinuous"/>
    </xf>
    <xf numFmtId="0" fontId="17" fillId="0" borderId="0" xfId="193" applyFont="1" applyAlignment="1">
      <alignment horizontal="right"/>
    </xf>
    <xf numFmtId="0" fontId="16" fillId="0" borderId="0" xfId="0" quotePrefix="1" applyFont="1" applyAlignment="1">
      <alignment horizontal="left"/>
    </xf>
    <xf numFmtId="0" fontId="16" fillId="0" borderId="0" xfId="193" applyFill="1" applyAlignment="1"/>
    <xf numFmtId="0" fontId="17" fillId="0" borderId="0" xfId="193" applyFont="1" applyFill="1" applyAlignment="1">
      <alignment horizontal="right"/>
    </xf>
    <xf numFmtId="0" fontId="17" fillId="0" borderId="0" xfId="193" applyFont="1"/>
    <xf numFmtId="164" fontId="16" fillId="0" borderId="0" xfId="60" applyNumberFormat="1" applyFont="1" applyFill="1" applyAlignment="1">
      <alignment horizontal="center"/>
    </xf>
    <xf numFmtId="3" fontId="16" fillId="0" borderId="0" xfId="60" applyNumberFormat="1" applyFont="1" applyFill="1" applyBorder="1" applyAlignment="1">
      <alignment horizontal="right" indent="1"/>
    </xf>
    <xf numFmtId="3" fontId="16" fillId="0" borderId="0" xfId="60" applyNumberFormat="1" applyBorder="1"/>
    <xf numFmtId="164" fontId="16" fillId="0" borderId="0" xfId="60" applyNumberFormat="1" applyBorder="1"/>
    <xf numFmtId="14" fontId="16" fillId="0" borderId="0" xfId="60" applyNumberFormat="1"/>
    <xf numFmtId="14" fontId="16" fillId="0" borderId="0" xfId="60" applyNumberFormat="1" applyBorder="1"/>
    <xf numFmtId="166" fontId="16" fillId="0" borderId="0" xfId="25" applyNumberFormat="1"/>
    <xf numFmtId="166" fontId="16" fillId="0" borderId="0" xfId="25" applyNumberFormat="1" applyBorder="1"/>
    <xf numFmtId="164" fontId="19" fillId="0" borderId="0" xfId="23" applyNumberFormat="1" applyFont="1" applyBorder="1" applyAlignment="1"/>
    <xf numFmtId="0" fontId="19" fillId="0" borderId="0" xfId="23" applyBorder="1" applyAlignment="1"/>
    <xf numFmtId="164" fontId="19" fillId="0" borderId="0" xfId="23" applyNumberFormat="1" applyBorder="1" applyAlignment="1"/>
    <xf numFmtId="3" fontId="19" fillId="0" borderId="0" xfId="23" applyNumberFormat="1" applyBorder="1" applyAlignment="1"/>
    <xf numFmtId="0" fontId="24" fillId="0" borderId="0" xfId="129" applyFont="1" applyFill="1"/>
    <xf numFmtId="0" fontId="25" fillId="0" borderId="0" xfId="129" applyFont="1" applyAlignment="1">
      <alignment horizontal="right"/>
    </xf>
    <xf numFmtId="0" fontId="16" fillId="0" borderId="0" xfId="60" applyBorder="1" applyAlignment="1">
      <alignment horizontal="centerContinuous"/>
    </xf>
    <xf numFmtId="0" fontId="24" fillId="0" borderId="10" xfId="60" quotePrefix="1" applyFont="1" applyFill="1" applyBorder="1" applyAlignment="1">
      <alignment horizontal="center"/>
    </xf>
    <xf numFmtId="0" fontId="24" fillId="0" borderId="11" xfId="60" applyFont="1" applyFill="1" applyBorder="1" applyAlignment="1">
      <alignment horizontal="center"/>
    </xf>
    <xf numFmtId="0" fontId="24" fillId="0" borderId="0" xfId="60" applyFont="1" applyBorder="1"/>
    <xf numFmtId="0" fontId="24" fillId="0" borderId="1" xfId="60" applyFont="1" applyFill="1" applyBorder="1" applyAlignment="1">
      <alignment horizontal="center"/>
    </xf>
    <xf numFmtId="166" fontId="16" fillId="0" borderId="0" xfId="25" applyNumberFormat="1" applyFont="1" applyBorder="1" applyAlignment="1">
      <alignment horizontal="center"/>
    </xf>
    <xf numFmtId="166" fontId="16" fillId="0" borderId="1" xfId="25" applyNumberFormat="1" applyFont="1" applyBorder="1" applyAlignment="1">
      <alignment horizontal="center"/>
    </xf>
    <xf numFmtId="172" fontId="24" fillId="0" borderId="11" xfId="1" quotePrefix="1" applyNumberFormat="1" applyFont="1" applyFill="1" applyBorder="1" applyAlignment="1">
      <alignment horizontal="center"/>
    </xf>
    <xf numFmtId="172" fontId="24" fillId="0" borderId="11" xfId="1" applyNumberFormat="1" applyFont="1" applyFill="1" applyBorder="1" applyAlignment="1">
      <alignment horizontal="center"/>
    </xf>
    <xf numFmtId="172" fontId="19" fillId="0" borderId="11" xfId="1" applyNumberFormat="1" applyFont="1" applyBorder="1" applyAlignment="1"/>
    <xf numFmtId="172" fontId="19" fillId="0" borderId="9" xfId="1" applyNumberFormat="1" applyFont="1" applyBorder="1" applyAlignment="1"/>
    <xf numFmtId="0" fontId="32" fillId="0" borderId="5" xfId="0" applyFont="1" applyFill="1" applyBorder="1" applyAlignment="1">
      <alignment horizontal="center" vertical="center"/>
    </xf>
    <xf numFmtId="172" fontId="32" fillId="0" borderId="6" xfId="1" applyNumberFormat="1" applyFont="1" applyFill="1" applyBorder="1" applyAlignment="1">
      <alignment horizontal="center" vertical="center"/>
    </xf>
    <xf numFmtId="0" fontId="32" fillId="0" borderId="4" xfId="0" applyFont="1" applyFill="1" applyBorder="1" applyAlignment="1">
      <alignment horizontal="center" vertical="center"/>
    </xf>
    <xf numFmtId="172" fontId="32" fillId="0" borderId="8" xfId="1" applyNumberFormat="1" applyFont="1" applyFill="1" applyBorder="1" applyAlignment="1">
      <alignment horizontal="center" vertical="center"/>
    </xf>
    <xf numFmtId="0" fontId="16" fillId="0" borderId="0" xfId="193" quotePrefix="1"/>
    <xf numFmtId="0" fontId="19" fillId="0" borderId="0" xfId="23" applyFont="1" applyAlignment="1">
      <alignment horizontal="centerContinuous"/>
    </xf>
    <xf numFmtId="168" fontId="16" fillId="0" borderId="0" xfId="60" applyNumberFormat="1" applyAlignment="1">
      <alignment horizontal="right" indent="4"/>
    </xf>
    <xf numFmtId="0" fontId="16" fillId="0" borderId="0" xfId="60" applyAlignment="1">
      <alignment horizontal="right" indent="4"/>
    </xf>
    <xf numFmtId="167" fontId="16" fillId="0" borderId="0" xfId="60" applyNumberFormat="1" applyFill="1" applyAlignment="1">
      <alignment horizontal="center"/>
    </xf>
    <xf numFmtId="0" fontId="16" fillId="0" borderId="1" xfId="60" applyBorder="1"/>
    <xf numFmtId="3" fontId="16" fillId="0" borderId="0" xfId="0" applyNumberFormat="1" applyFont="1"/>
    <xf numFmtId="10" fontId="16" fillId="0" borderId="0" xfId="0" applyNumberFormat="1" applyFont="1" applyAlignment="1">
      <alignment horizontal="right" indent="1"/>
    </xf>
    <xf numFmtId="3" fontId="16" fillId="0" borderId="0" xfId="0" applyNumberFormat="1" applyFont="1" applyAlignment="1">
      <alignment horizontal="right" indent="1"/>
    </xf>
    <xf numFmtId="3" fontId="0" fillId="0" borderId="0" xfId="0" applyNumberFormat="1" applyAlignment="1">
      <alignment horizontal="right" indent="1"/>
    </xf>
    <xf numFmtId="10" fontId="0" fillId="0" borderId="0" xfId="0" applyNumberFormat="1" applyAlignment="1">
      <alignment horizontal="right" indent="2"/>
    </xf>
    <xf numFmtId="0" fontId="16" fillId="0" borderId="7" xfId="193" applyFont="1" applyBorder="1"/>
    <xf numFmtId="2" fontId="16" fillId="0" borderId="2" xfId="193" applyNumberFormat="1" applyBorder="1" applyAlignment="1">
      <alignment horizontal="right" indent="3"/>
    </xf>
    <xf numFmtId="2" fontId="16" fillId="0" borderId="3" xfId="193" applyNumberFormat="1" applyFill="1" applyBorder="1" applyAlignment="1">
      <alignment horizontal="right" indent="3"/>
    </xf>
    <xf numFmtId="166" fontId="16" fillId="0" borderId="3" xfId="25" applyNumberFormat="1" applyFont="1" applyBorder="1" applyAlignment="1">
      <alignment horizontal="right" indent="3"/>
    </xf>
    <xf numFmtId="166" fontId="16" fillId="0" borderId="10" xfId="25" applyNumberFormat="1" applyFont="1" applyFill="1" applyBorder="1" applyAlignment="1">
      <alignment horizontal="center"/>
    </xf>
    <xf numFmtId="0" fontId="25" fillId="0" borderId="13" xfId="129" applyFont="1" applyBorder="1" applyAlignment="1">
      <alignment horizontal="centerContinuous"/>
    </xf>
    <xf numFmtId="0" fontId="0" fillId="0" borderId="7" xfId="0" applyFill="1" applyBorder="1" applyAlignment="1">
      <alignment horizontal="center"/>
    </xf>
    <xf numFmtId="0" fontId="0" fillId="0" borderId="8" xfId="0" applyFill="1" applyBorder="1" applyAlignment="1">
      <alignment horizontal="center"/>
    </xf>
    <xf numFmtId="0" fontId="16" fillId="0" borderId="8" xfId="0" quotePrefix="1" applyNumberFormat="1" applyFont="1" applyFill="1" applyBorder="1" applyAlignment="1">
      <alignment horizontal="center"/>
    </xf>
    <xf numFmtId="3" fontId="17" fillId="0" borderId="0" xfId="0" applyNumberFormat="1" applyFont="1" applyAlignment="1">
      <alignment horizontal="center"/>
    </xf>
    <xf numFmtId="0" fontId="16" fillId="0" borderId="0" xfId="0" applyFont="1" applyAlignment="1">
      <alignment horizontal="right" indent="3"/>
    </xf>
    <xf numFmtId="173" fontId="16" fillId="0" borderId="0" xfId="0" applyNumberFormat="1" applyFont="1" applyAlignment="1">
      <alignment horizontal="right" indent="3"/>
    </xf>
    <xf numFmtId="0" fontId="16" fillId="0" borderId="0" xfId="129" applyFont="1"/>
    <xf numFmtId="3" fontId="16" fillId="0" borderId="0" xfId="0" applyNumberFormat="1" applyFont="1" applyAlignment="1">
      <alignment horizontal="centerContinuous"/>
    </xf>
    <xf numFmtId="166" fontId="16" fillId="0" borderId="0" xfId="25" applyNumberFormat="1" applyFont="1" applyFill="1" applyBorder="1" applyAlignment="1">
      <alignment horizontal="centerContinuous"/>
    </xf>
    <xf numFmtId="173" fontId="16" fillId="0" borderId="0" xfId="0" applyNumberFormat="1" applyFont="1" applyAlignment="1">
      <alignment horizontal="centerContinuous"/>
    </xf>
    <xf numFmtId="0" fontId="17" fillId="0" borderId="0" xfId="129" applyFont="1" applyAlignment="1">
      <alignment horizontal="centerContinuous"/>
    </xf>
    <xf numFmtId="3" fontId="17" fillId="0" borderId="14" xfId="0" applyNumberFormat="1" applyFont="1" applyBorder="1" applyAlignment="1">
      <alignment horizontal="centerContinuous"/>
    </xf>
    <xf numFmtId="166" fontId="17" fillId="0" borderId="15" xfId="25" applyNumberFormat="1" applyFont="1" applyFill="1" applyBorder="1" applyAlignment="1">
      <alignment horizontal="centerContinuous"/>
    </xf>
    <xf numFmtId="173" fontId="17" fillId="0" borderId="16" xfId="0" applyNumberFormat="1" applyFont="1" applyBorder="1" applyAlignment="1">
      <alignment horizontal="centerContinuous"/>
    </xf>
    <xf numFmtId="0" fontId="17" fillId="0" borderId="13" xfId="0" applyFont="1" applyBorder="1" applyAlignment="1">
      <alignment horizontal="center" wrapText="1"/>
    </xf>
    <xf numFmtId="3" fontId="17" fillId="0" borderId="13" xfId="0" applyNumberFormat="1" applyFont="1" applyBorder="1" applyAlignment="1">
      <alignment horizontal="center"/>
    </xf>
    <xf numFmtId="166" fontId="17" fillId="0" borderId="13" xfId="25" applyNumberFormat="1" applyFont="1" applyFill="1" applyBorder="1" applyAlignment="1">
      <alignment horizontal="center" wrapText="1"/>
    </xf>
    <xf numFmtId="173" fontId="17" fillId="0" borderId="13" xfId="0" applyNumberFormat="1" applyFont="1" applyBorder="1" applyAlignment="1">
      <alignment horizontal="center" wrapText="1"/>
    </xf>
    <xf numFmtId="0" fontId="16" fillId="0" borderId="7" xfId="0" applyFont="1" applyBorder="1" applyAlignment="1">
      <alignment horizontal="center"/>
    </xf>
    <xf numFmtId="3" fontId="16" fillId="0" borderId="7" xfId="0" applyNumberFormat="1" applyFont="1" applyBorder="1" applyAlignment="1">
      <alignment horizontal="right" indent="3"/>
    </xf>
    <xf numFmtId="166" fontId="16" fillId="0" borderId="7" xfId="25" applyNumberFormat="1" applyFont="1" applyFill="1" applyBorder="1" applyAlignment="1">
      <alignment horizontal="right" indent="3"/>
    </xf>
    <xf numFmtId="173" fontId="16" fillId="0" borderId="7" xfId="0" applyNumberFormat="1" applyFont="1" applyBorder="1" applyAlignment="1">
      <alignment horizontal="right" indent="3"/>
    </xf>
    <xf numFmtId="0" fontId="16" fillId="0" borderId="6" xfId="0" applyFont="1" applyBorder="1" applyAlignment="1">
      <alignment horizontal="center"/>
    </xf>
    <xf numFmtId="3" fontId="16" fillId="0" borderId="6" xfId="0" applyNumberFormat="1" applyFont="1" applyBorder="1" applyAlignment="1">
      <alignment horizontal="right" indent="3"/>
    </xf>
    <xf numFmtId="166" fontId="16" fillId="0" borderId="6" xfId="25" applyNumberFormat="1" applyFont="1" applyFill="1" applyBorder="1" applyAlignment="1">
      <alignment horizontal="right" indent="3"/>
    </xf>
    <xf numFmtId="173" fontId="16" fillId="0" borderId="6" xfId="0" applyNumberFormat="1" applyFont="1" applyBorder="1" applyAlignment="1">
      <alignment horizontal="right" indent="3"/>
    </xf>
    <xf numFmtId="0" fontId="16" fillId="0" borderId="8" xfId="0" applyFont="1" applyBorder="1" applyAlignment="1">
      <alignment horizontal="center"/>
    </xf>
    <xf numFmtId="3" fontId="16" fillId="0" borderId="8" xfId="0" applyNumberFormat="1" applyFont="1" applyBorder="1" applyAlignment="1">
      <alignment horizontal="right" indent="3"/>
    </xf>
    <xf numFmtId="166" fontId="16" fillId="0" borderId="8" xfId="25" applyNumberFormat="1" applyFont="1" applyFill="1" applyBorder="1" applyAlignment="1">
      <alignment horizontal="right" indent="3"/>
    </xf>
    <xf numFmtId="173" fontId="16" fillId="0" borderId="8" xfId="0" applyNumberFormat="1" applyFont="1" applyBorder="1" applyAlignment="1">
      <alignment horizontal="right" indent="3"/>
    </xf>
    <xf numFmtId="0" fontId="16" fillId="0" borderId="3" xfId="60" applyBorder="1" applyAlignment="1">
      <alignment horizontal="center"/>
    </xf>
    <xf numFmtId="0" fontId="17" fillId="0" borderId="16" xfId="0" applyFont="1" applyBorder="1" applyAlignment="1">
      <alignment horizontal="center"/>
    </xf>
    <xf numFmtId="0" fontId="17" fillId="0" borderId="13" xfId="0" applyFont="1" applyBorder="1" applyAlignment="1">
      <alignment horizontal="center" vertical="center"/>
    </xf>
    <xf numFmtId="0" fontId="17" fillId="0" borderId="0" xfId="0" applyFont="1" applyBorder="1" applyAlignment="1">
      <alignment horizontal="center" vertical="center"/>
    </xf>
    <xf numFmtId="0" fontId="17" fillId="0" borderId="0" xfId="0" applyFont="1" applyBorder="1" applyAlignment="1">
      <alignment horizontal="center"/>
    </xf>
    <xf numFmtId="166" fontId="16" fillId="0" borderId="0" xfId="60" applyNumberFormat="1" applyFont="1"/>
    <xf numFmtId="172" fontId="0" fillId="0" borderId="7" xfId="1" applyNumberFormat="1" applyFont="1" applyFill="1" applyBorder="1"/>
    <xf numFmtId="172" fontId="0" fillId="0" borderId="6" xfId="1" applyNumberFormat="1" applyFont="1" applyFill="1" applyBorder="1"/>
    <xf numFmtId="172" fontId="0" fillId="0" borderId="8" xfId="1" applyNumberFormat="1" applyFont="1" applyFill="1" applyBorder="1"/>
    <xf numFmtId="0" fontId="33" fillId="0" borderId="0" xfId="23" applyFont="1" applyFill="1" applyAlignment="1"/>
    <xf numFmtId="0" fontId="16" fillId="0" borderId="8" xfId="193" applyFont="1" applyBorder="1"/>
    <xf numFmtId="2" fontId="16" fillId="0" borderId="4" xfId="193" applyNumberFormat="1" applyBorder="1" applyAlignment="1">
      <alignment horizontal="right" indent="3"/>
    </xf>
    <xf numFmtId="2" fontId="16" fillId="0" borderId="1" xfId="193" applyNumberFormat="1" applyFill="1" applyBorder="1" applyAlignment="1">
      <alignment horizontal="right" indent="3"/>
    </xf>
    <xf numFmtId="166" fontId="16" fillId="0" borderId="1" xfId="25" applyNumberFormat="1" applyFont="1" applyBorder="1" applyAlignment="1">
      <alignment horizontal="right" indent="3"/>
    </xf>
    <xf numFmtId="166" fontId="16" fillId="0" borderId="9" xfId="25" applyNumberFormat="1" applyFont="1" applyFill="1" applyBorder="1" applyAlignment="1">
      <alignment horizontal="center"/>
    </xf>
    <xf numFmtId="3" fontId="16" fillId="0" borderId="0" xfId="0" applyNumberFormat="1" applyFont="1" applyAlignment="1">
      <alignment vertical="center" wrapText="1"/>
    </xf>
    <xf numFmtId="3" fontId="0" fillId="0" borderId="0" xfId="0" applyNumberFormat="1"/>
    <xf numFmtId="0" fontId="16" fillId="0" borderId="0" xfId="193" applyFont="1"/>
    <xf numFmtId="0" fontId="16" fillId="0" borderId="0" xfId="0" applyFont="1" applyAlignment="1">
      <alignment horizontal="left"/>
    </xf>
    <xf numFmtId="0" fontId="16" fillId="0" borderId="0" xfId="0" applyFont="1" applyFill="1"/>
    <xf numFmtId="0" fontId="16" fillId="0" borderId="6" xfId="0" applyFont="1" applyFill="1" applyBorder="1" applyAlignment="1">
      <alignment horizontal="center"/>
    </xf>
    <xf numFmtId="3" fontId="16" fillId="0" borderId="6" xfId="0" applyNumberFormat="1" applyFont="1" applyFill="1" applyBorder="1" applyAlignment="1">
      <alignment horizontal="right" indent="3"/>
    </xf>
    <xf numFmtId="173" fontId="16" fillId="0" borderId="6" xfId="0" applyNumberFormat="1" applyFont="1" applyFill="1" applyBorder="1" applyAlignment="1">
      <alignment horizontal="right" indent="3"/>
    </xf>
    <xf numFmtId="0" fontId="17" fillId="0" borderId="0" xfId="0" applyFont="1" applyFill="1" applyAlignment="1">
      <alignment horizontal="right"/>
    </xf>
    <xf numFmtId="0" fontId="16" fillId="0" borderId="0" xfId="129" applyFont="1" applyFill="1"/>
    <xf numFmtId="173" fontId="17" fillId="0" borderId="0" xfId="0" applyNumberFormat="1" applyFont="1" applyAlignment="1">
      <alignment horizontal="center"/>
    </xf>
    <xf numFmtId="173" fontId="17" fillId="0" borderId="15" xfId="0" applyNumberFormat="1" applyFont="1" applyBorder="1" applyAlignment="1">
      <alignment horizontal="centerContinuous"/>
    </xf>
    <xf numFmtId="43" fontId="16" fillId="0" borderId="0" xfId="60" applyNumberFormat="1"/>
    <xf numFmtId="43" fontId="1" fillId="0" borderId="0" xfId="1" applyNumberFormat="1" applyFont="1" applyBorder="1" applyAlignment="1">
      <alignment vertical="center"/>
    </xf>
    <xf numFmtId="37" fontId="1" fillId="0" borderId="0" xfId="204" applyNumberFormat="1" applyBorder="1" applyAlignment="1">
      <alignment vertical="center"/>
    </xf>
    <xf numFmtId="176" fontId="1" fillId="0" borderId="0" xfId="204" applyNumberFormat="1" applyBorder="1" applyAlignment="1">
      <alignment vertical="center"/>
    </xf>
    <xf numFmtId="164" fontId="24" fillId="0" borderId="0" xfId="201" applyNumberFormat="1" applyFont="1" applyFill="1" applyBorder="1" applyAlignment="1">
      <alignment horizontal="center"/>
    </xf>
    <xf numFmtId="9" fontId="24" fillId="0" borderId="11" xfId="202" applyFont="1" applyFill="1" applyBorder="1" applyAlignment="1">
      <alignment horizontal="center"/>
    </xf>
    <xf numFmtId="9" fontId="24" fillId="0" borderId="0" xfId="25" applyFont="1" applyFill="1"/>
    <xf numFmtId="0" fontId="24" fillId="0" borderId="0" xfId="201" applyFont="1" applyFill="1"/>
    <xf numFmtId="0" fontId="25" fillId="0" borderId="0" xfId="201" applyFont="1" applyFill="1"/>
    <xf numFmtId="0" fontId="24" fillId="0" borderId="1" xfId="201" applyFont="1" applyFill="1" applyBorder="1"/>
    <xf numFmtId="0" fontId="24" fillId="0" borderId="0" xfId="201" applyFont="1" applyFill="1" applyBorder="1"/>
    <xf numFmtId="9" fontId="24" fillId="0" borderId="0" xfId="25" applyFont="1" applyFill="1" applyBorder="1"/>
    <xf numFmtId="164" fontId="24" fillId="0" borderId="1" xfId="201" applyNumberFormat="1" applyFont="1" applyFill="1" applyBorder="1" applyAlignment="1">
      <alignment horizontal="center"/>
    </xf>
    <xf numFmtId="9" fontId="24" fillId="0" borderId="9" xfId="202" applyFont="1" applyFill="1" applyBorder="1" applyAlignment="1">
      <alignment horizontal="center"/>
    </xf>
    <xf numFmtId="164" fontId="24" fillId="0" borderId="29" xfId="201" applyNumberFormat="1" applyFont="1" applyFill="1" applyBorder="1" applyAlignment="1">
      <alignment horizontal="center"/>
    </xf>
    <xf numFmtId="9" fontId="24" fillId="0" borderId="28" xfId="202" applyFont="1" applyFill="1" applyBorder="1" applyAlignment="1">
      <alignment horizontal="center"/>
    </xf>
    <xf numFmtId="0" fontId="25" fillId="0" borderId="32" xfId="201" applyFont="1" applyFill="1" applyBorder="1" applyAlignment="1">
      <alignment horizontal="center" wrapText="1"/>
    </xf>
    <xf numFmtId="0" fontId="25" fillId="0" borderId="30" xfId="201" applyFont="1" applyFill="1" applyBorder="1" applyAlignment="1">
      <alignment horizontal="center" wrapText="1"/>
    </xf>
    <xf numFmtId="0" fontId="24" fillId="0" borderId="0" xfId="201" applyFont="1" applyFill="1" applyBorder="1" applyAlignment="1">
      <alignment horizontal="center"/>
    </xf>
    <xf numFmtId="0" fontId="24" fillId="0" borderId="1" xfId="201" applyFont="1" applyFill="1" applyBorder="1" applyAlignment="1">
      <alignment horizontal="center"/>
    </xf>
    <xf numFmtId="0" fontId="24" fillId="0" borderId="29" xfId="201" applyFont="1" applyFill="1" applyBorder="1" applyAlignment="1">
      <alignment horizontal="center"/>
    </xf>
    <xf numFmtId="0" fontId="25" fillId="0" borderId="31" xfId="201" applyFont="1" applyFill="1" applyBorder="1" applyAlignment="1">
      <alignment horizontal="center" wrapText="1"/>
    </xf>
    <xf numFmtId="0" fontId="24" fillId="0" borderId="6" xfId="201" applyFont="1" applyFill="1" applyBorder="1" applyAlignment="1">
      <alignment horizontal="center"/>
    </xf>
    <xf numFmtId="0" fontId="24" fillId="0" borderId="8" xfId="201" applyFont="1" applyFill="1" applyBorder="1" applyAlignment="1">
      <alignment horizontal="center"/>
    </xf>
    <xf numFmtId="0" fontId="24" fillId="0" borderId="33" xfId="201" applyFont="1" applyFill="1" applyBorder="1" applyAlignment="1">
      <alignment horizontal="center"/>
    </xf>
    <xf numFmtId="0" fontId="25" fillId="0" borderId="0" xfId="201" applyFont="1" applyFill="1" applyAlignment="1">
      <alignment horizontal="right"/>
    </xf>
    <xf numFmtId="0" fontId="25" fillId="0" borderId="7" xfId="60" applyFont="1" applyBorder="1" applyAlignment="1">
      <alignment horizontal="center" vertical="center" wrapText="1"/>
    </xf>
    <xf numFmtId="0" fontId="25" fillId="0" borderId="8" xfId="60" applyFont="1" applyBorder="1" applyAlignment="1">
      <alignment horizontal="center" vertical="center" wrapText="1"/>
    </xf>
    <xf numFmtId="0" fontId="17" fillId="0" borderId="14" xfId="0" applyFont="1" applyBorder="1" applyAlignment="1">
      <alignment horizontal="center" vertical="center"/>
    </xf>
    <xf numFmtId="0" fontId="0" fillId="0" borderId="16" xfId="0" applyBorder="1" applyAlignment="1"/>
    <xf numFmtId="0" fontId="16" fillId="0" borderId="0" xfId="193" applyAlignment="1">
      <alignment horizontal="left" vertical="top" wrapText="1"/>
    </xf>
    <xf numFmtId="0" fontId="25" fillId="0" borderId="0" xfId="201" applyFont="1" applyFill="1" applyAlignment="1">
      <alignment horizontal="center"/>
    </xf>
    <xf numFmtId="166" fontId="0" fillId="0" borderId="27" xfId="25" applyNumberFormat="1" applyFont="1" applyFill="1" applyBorder="1" applyAlignment="1">
      <alignment horizontal="right" indent="6"/>
    </xf>
    <xf numFmtId="166" fontId="0" fillId="0" borderId="28" xfId="25" applyNumberFormat="1" applyFont="1" applyFill="1" applyBorder="1" applyAlignment="1">
      <alignment horizontal="right" indent="6"/>
    </xf>
    <xf numFmtId="166" fontId="0" fillId="0" borderId="4" xfId="25" applyNumberFormat="1" applyFont="1" applyFill="1" applyBorder="1" applyAlignment="1">
      <alignment horizontal="right" indent="6"/>
    </xf>
    <xf numFmtId="166" fontId="0" fillId="0" borderId="9" xfId="25" applyNumberFormat="1" applyFont="1" applyFill="1" applyBorder="1" applyAlignment="1">
      <alignment horizontal="right" indent="6"/>
    </xf>
  </cellXfs>
  <cellStyles count="304">
    <cellStyle name="20% - Accent1 2" xfId="209" xr:uid="{972CF599-6E12-4B5F-B18D-3BA6F4FAA065}"/>
    <cellStyle name="20% - Accent1 3" xfId="208" xr:uid="{FE038531-3C40-401E-93EF-B287FE6397F3}"/>
    <cellStyle name="20% - Accent2 2" xfId="211" xr:uid="{A9BFBCFA-EA5A-4614-8B80-13AA51316D4D}"/>
    <cellStyle name="20% - Accent2 3" xfId="210" xr:uid="{01454F44-D0FB-4D0C-9484-CF4130DD0108}"/>
    <cellStyle name="20% - Accent3 2" xfId="213" xr:uid="{A1598BE8-83CF-4FCD-BC66-8909E77E81E4}"/>
    <cellStyle name="20% - Accent3 3" xfId="212" xr:uid="{C63B5583-9E8F-40B1-BCF8-CB6CA67E34DF}"/>
    <cellStyle name="20% - Accent4 2" xfId="215" xr:uid="{B30E3BB2-D10D-4100-B1D2-B3C2DB1F14EC}"/>
    <cellStyle name="20% - Accent4 3" xfId="214" xr:uid="{029862D1-227A-4758-A6B3-392AFFAE8D6D}"/>
    <cellStyle name="20% - Accent5 2" xfId="217" xr:uid="{2492D00F-9161-4D68-9DAC-F127B7750CF2}"/>
    <cellStyle name="20% - Accent5 3" xfId="216" xr:uid="{A8D66CD4-EE9D-4A61-8C06-5E76E804905A}"/>
    <cellStyle name="20% - Accent6 2" xfId="219" xr:uid="{1D5C5A14-2606-43BE-BC88-0AA97E51F168}"/>
    <cellStyle name="20% - Accent6 3" xfId="218" xr:uid="{686646FD-1F6D-4F29-9416-59FD34EB2B8D}"/>
    <cellStyle name="40% - Accent1 2" xfId="221" xr:uid="{BEA2ECE6-0022-40DA-B8D1-CB9EA47989D3}"/>
    <cellStyle name="40% - Accent1 3" xfId="220" xr:uid="{D7D79995-54D6-4C60-A008-423015C846C7}"/>
    <cellStyle name="40% - Accent2 2" xfId="223" xr:uid="{43A75A86-B8C4-40C1-A275-EFFFDBDE20BF}"/>
    <cellStyle name="40% - Accent2 3" xfId="222" xr:uid="{D30E3060-5B54-4203-B090-FBE748CBFB7C}"/>
    <cellStyle name="40% - Accent3 2" xfId="225" xr:uid="{EB29052C-6888-4899-97A4-57CB0F7FCE06}"/>
    <cellStyle name="40% - Accent3 3" xfId="224" xr:uid="{CC1C07F5-B42F-46E2-A9CB-F18A30439D7C}"/>
    <cellStyle name="40% - Accent4 2" xfId="227" xr:uid="{3FA770A7-0E11-42AD-A346-DB5EFBE21796}"/>
    <cellStyle name="40% - Accent4 3" xfId="226" xr:uid="{C494C379-DE04-431D-95F7-12C0BF8FE0A5}"/>
    <cellStyle name="40% - Accent5 2" xfId="229" xr:uid="{9EC5904A-5E61-4645-B314-3208317843A8}"/>
    <cellStyle name="40% - Accent5 3" xfId="228" xr:uid="{2EB2C29C-352D-4D63-9DEC-9DBC23B70612}"/>
    <cellStyle name="40% - Accent6 2" xfId="231" xr:uid="{3DE91C19-E08C-4507-B493-6A0409BEB65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1" xfId="195" xr:uid="{00000000-0005-0000-0000-000003000000}"/>
    <cellStyle name="Comma 12" xfId="207" xr:uid="{5A078811-067B-4A50-B84F-1E01BE54B209}"/>
    <cellStyle name="Comma 2" xfId="2" xr:uid="{00000000-0005-0000-0000-000004000000}"/>
    <cellStyle name="Comma 2 2" xfId="3" xr:uid="{00000000-0005-0000-0000-000005000000}"/>
    <cellStyle name="Comma 2 2 2" xfId="134" xr:uid="{00000000-0005-0000-0000-000006000000}"/>
    <cellStyle name="Comma 2 2 3" xfId="247" xr:uid="{333FCB55-BCED-4D0D-A3DE-CD5175D917E1}"/>
    <cellStyle name="Comma 2 3" xfId="4" xr:uid="{00000000-0005-0000-0000-000007000000}"/>
    <cellStyle name="Comma 2 3 2" xfId="37" xr:uid="{00000000-0005-0000-0000-000008000000}"/>
    <cellStyle name="Comma 2 3 3" xfId="277" xr:uid="{9F6F38D6-6C06-4CBE-BEA1-9BD57A14D7E2}"/>
    <cellStyle name="Comma 2 4" xfId="38" xr:uid="{00000000-0005-0000-0000-000009000000}"/>
    <cellStyle name="Comma 2 5" xfId="39" xr:uid="{00000000-0005-0000-0000-00000A000000}"/>
    <cellStyle name="Comma 3" xfId="5" xr:uid="{00000000-0005-0000-0000-00000B000000}"/>
    <cellStyle name="Comma 3 2" xfId="40" xr:uid="{00000000-0005-0000-0000-00000C000000}"/>
    <cellStyle name="Comma 3 2 2" xfId="41" xr:uid="{00000000-0005-0000-0000-00000D000000}"/>
    <cellStyle name="Comma 3 2 3" xfId="284" xr:uid="{BFE74ED0-966B-44CD-8383-83DB8F21BB76}"/>
    <cellStyle name="Comma 3 3" xfId="288" xr:uid="{FAD3E758-998F-4F8D-B5CF-66C3F5784A64}"/>
    <cellStyle name="Comma 4" xfId="6" xr:uid="{00000000-0005-0000-0000-00000E000000}"/>
    <cellStyle name="Comma 4 2" xfId="249" xr:uid="{58554CAA-0356-4D1B-8945-837C3633E8E7}"/>
    <cellStyle name="Comma 4 3" xfId="289" xr:uid="{F4029202-FEBB-41A9-AC6E-E6EADC23FC84}"/>
    <cellStyle name="Comma 4 4" xfId="248" xr:uid="{C1EDA0DD-052D-4127-8628-8642FF07752D}"/>
    <cellStyle name="Comma 5" xfId="42" xr:uid="{00000000-0005-0000-0000-00000F000000}"/>
    <cellStyle name="Comma 5 2" xfId="286" xr:uid="{7FCF5733-7FCF-479F-A1ED-9E04099B8A03}"/>
    <cellStyle name="Comma 5 3" xfId="276" xr:uid="{C1CAF319-8BF7-4546-8D57-471BFCA66911}"/>
    <cellStyle name="Comma 6" xfId="43" xr:uid="{00000000-0005-0000-0000-000010000000}"/>
    <cellStyle name="Comma 6 2" xfId="44" xr:uid="{00000000-0005-0000-0000-000011000000}"/>
    <cellStyle name="Comma 6 2 2" xfId="148" xr:uid="{00000000-0005-0000-0000-000012000000}"/>
    <cellStyle name="Comma 7" xfId="45" xr:uid="{00000000-0005-0000-0000-000013000000}"/>
    <cellStyle name="Comma 7 2" xfId="46" xr:uid="{00000000-0005-0000-0000-000014000000}"/>
    <cellStyle name="Comma 8" xfId="47" xr:uid="{00000000-0005-0000-0000-000015000000}"/>
    <cellStyle name="Comma 9" xfId="48" xr:uid="{00000000-0005-0000-0000-000016000000}"/>
    <cellStyle name="Currency 2" xfId="7" xr:uid="{00000000-0005-0000-0000-000017000000}"/>
    <cellStyle name="Currency 2 2" xfId="49" xr:uid="{00000000-0005-0000-0000-000018000000}"/>
    <cellStyle name="Currency 2 2 2" xfId="279" xr:uid="{6A42F084-F70F-4A2C-9A67-93FF7B1A91D4}"/>
    <cellStyle name="Currency 2 3" xfId="50" xr:uid="{00000000-0005-0000-0000-000019000000}"/>
    <cellStyle name="Currency 2 3 2" xfId="51" xr:uid="{00000000-0005-0000-0000-00001A000000}"/>
    <cellStyle name="Currency 2 4" xfId="251" xr:uid="{EF244ED0-5486-4972-8552-9F049795BC95}"/>
    <cellStyle name="Currency 3" xfId="8" xr:uid="{00000000-0005-0000-0000-00001B000000}"/>
    <cellStyle name="Currency 3 2" xfId="135" xr:uid="{00000000-0005-0000-0000-00001C000000}"/>
    <cellStyle name="Currency 4" xfId="52" xr:uid="{00000000-0005-0000-0000-00001D000000}"/>
    <cellStyle name="Currency 4 2" xfId="53" xr:uid="{00000000-0005-0000-0000-00001E000000}"/>
    <cellStyle name="Currency 5" xfId="126" xr:uid="{00000000-0005-0000-0000-00001F000000}"/>
    <cellStyle name="Currency 5 2" xfId="186" xr:uid="{00000000-0005-0000-0000-000020000000}"/>
    <cellStyle name="Currency 5 2 2" xfId="287" xr:uid="{C35CB14C-45DD-4D9C-A12E-1AC6C5815AB0}"/>
    <cellStyle name="Currency 5 3" xfId="250" xr:uid="{ECDB1695-96CE-46AC-87DC-2D624849C145}"/>
    <cellStyle name="Currency 6" xfId="278" xr:uid="{B94DA936-F4D8-45F7-BD2D-7B1DFE5A489D}"/>
    <cellStyle name="Explanatory Text 2" xfId="252" xr:uid="{1745C51D-D0FD-4A20-A128-495E7C6F6F61}"/>
    <cellStyle name="Good 2" xfId="253" xr:uid="{8B290A93-C3B1-4148-A865-864DDD1C0745}"/>
    <cellStyle name="Heading 1 2" xfId="254" xr:uid="{858CAB2A-8EC1-46EF-A513-6512EDEA92D6}"/>
    <cellStyle name="Heading 2 2" xfId="255" xr:uid="{C331A229-3329-4170-B5F7-3444B0C8622F}"/>
    <cellStyle name="Heading 3 2" xfId="256" xr:uid="{F0F3760E-290D-4629-8121-A55BAB612377}"/>
    <cellStyle name="Heading 3 2 2" xfId="303" xr:uid="{1D648C87-C62E-4F76-B8CD-C22393C66934}"/>
    <cellStyle name="Heading 4 2" xfId="257" xr:uid="{4532F6C5-3AA3-4D8F-ACCA-CF267885CCC1}"/>
    <cellStyle name="Hyperlink 2" xfId="54" xr:uid="{00000000-0005-0000-0000-000021000000}"/>
    <cellStyle name="Input 2" xfId="258" xr:uid="{66A95074-5465-4032-A299-8CC6440DFB07}"/>
    <cellStyle name="Linked Cell 2" xfId="259" xr:uid="{26E3A9B2-27CE-497F-B4DC-73DF034A644B}"/>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3" xfId="56" xr:uid="{00000000-0005-0000-0000-000026000000}"/>
    <cellStyle name="Normal 10 3 2" xfId="150" xr:uid="{00000000-0005-0000-0000-000027000000}"/>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1" xfId="57" xr:uid="{00000000-0005-0000-0000-00002C000000}"/>
    <cellStyle name="Normal 11 2" xfId="58" xr:uid="{00000000-0005-0000-0000-00002D000000}"/>
    <cellStyle name="Normal 11 2 2" xfId="152" xr:uid="{00000000-0005-0000-0000-00002E000000}"/>
    <cellStyle name="Normal 11 3" xfId="59" xr:uid="{00000000-0005-0000-0000-00002F000000}"/>
    <cellStyle name="Normal 11 3 2" xfId="153" xr:uid="{00000000-0005-0000-0000-000030000000}"/>
    <cellStyle name="Normal 11 4" xfId="151" xr:uid="{00000000-0005-0000-0000-000031000000}"/>
    <cellStyle name="Normal 11 5" xfId="291" xr:uid="{78C7C738-9768-4A20-9E6B-625122F191C6}"/>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3" xfId="292" xr:uid="{69F611EC-3ACA-4D7D-942C-3E09C6ED6FFD}"/>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3" xfId="136" xr:uid="{00000000-0005-0000-0000-00003B000000}"/>
    <cellStyle name="Normal 16" xfId="10" xr:uid="{00000000-0005-0000-0000-00003C000000}"/>
    <cellStyle name="Normal 16 2" xfId="66" xr:uid="{00000000-0005-0000-0000-00003D000000}"/>
    <cellStyle name="Normal 16 2 2" xfId="155" xr:uid="{00000000-0005-0000-0000-00003E000000}"/>
    <cellStyle name="Normal 16 3" xfId="137" xr:uid="{00000000-0005-0000-0000-00003F000000}"/>
    <cellStyle name="Normal 17" xfId="123" xr:uid="{00000000-0005-0000-0000-000040000000}"/>
    <cellStyle name="Normal 17 2" xfId="183" xr:uid="{00000000-0005-0000-0000-000041000000}"/>
    <cellStyle name="Normal 17 3" xfId="192" xr:uid="{00000000-0005-0000-0000-000042000000}"/>
    <cellStyle name="Normal 17 4 2" xfId="197" xr:uid="{00000000-0005-0000-0000-000043000000}"/>
    <cellStyle name="Normal 18" xfId="35" xr:uid="{00000000-0005-0000-0000-000044000000}"/>
    <cellStyle name="Normal 18 2" xfId="67" xr:uid="{00000000-0005-0000-0000-000045000000}"/>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1" xfId="69" xr:uid="{00000000-0005-0000-0000-00004C000000}"/>
    <cellStyle name="Normal 2 12" xfId="70" xr:uid="{00000000-0005-0000-0000-00004D000000}"/>
    <cellStyle name="Normal 2 12 2" xfId="157" xr:uid="{00000000-0005-0000-0000-00004E000000}"/>
    <cellStyle name="Normal 2 13" xfId="204" xr:uid="{5D4EDF44-C8F0-4EE1-AC84-2200897D23E6}"/>
    <cellStyle name="Normal 2 2" xfId="12" xr:uid="{00000000-0005-0000-0000-00004F000000}"/>
    <cellStyle name="Normal 2 2 2" xfId="71" xr:uid="{00000000-0005-0000-0000-000050000000}"/>
    <cellStyle name="Normal 2 2 2 2" xfId="294" xr:uid="{03FCD42A-2E72-4FCF-874F-F4728F99C872}"/>
    <cellStyle name="Normal 2 2 3" xfId="72" xr:uid="{00000000-0005-0000-0000-000051000000}"/>
    <cellStyle name="Normal 2 2 4" xfId="73" xr:uid="{00000000-0005-0000-0000-000052000000}"/>
    <cellStyle name="Normal 2 2 4 2" xfId="158" xr:uid="{00000000-0005-0000-0000-000053000000}"/>
    <cellStyle name="Normal 2 2 5" xfId="261" xr:uid="{B76949C0-8E05-4438-8845-AAF0CB004401}"/>
    <cellStyle name="Normal 2 3" xfId="13" xr:uid="{00000000-0005-0000-0000-000054000000}"/>
    <cellStyle name="Normal 2 3 2" xfId="74" xr:uid="{00000000-0005-0000-0000-000055000000}"/>
    <cellStyle name="Normal 2 3 2 2" xfId="159" xr:uid="{00000000-0005-0000-0000-000056000000}"/>
    <cellStyle name="Normal 2 3 3" xfId="128" xr:uid="{00000000-0005-0000-0000-000057000000}"/>
    <cellStyle name="Normal 2 4" xfId="75" xr:uid="{00000000-0005-0000-0000-000058000000}"/>
    <cellStyle name="Normal 2 4 2" xfId="160" xr:uid="{00000000-0005-0000-0000-000059000000}"/>
    <cellStyle name="Normal 2 5" xfId="76" xr:uid="{00000000-0005-0000-0000-00005A000000}"/>
    <cellStyle name="Normal 2 5 2" xfId="161" xr:uid="{00000000-0005-0000-0000-00005B000000}"/>
    <cellStyle name="Normal 2 6" xfId="77" xr:uid="{00000000-0005-0000-0000-00005C000000}"/>
    <cellStyle name="Normal 2 6 2" xfId="162" xr:uid="{00000000-0005-0000-0000-00005D000000}"/>
    <cellStyle name="Normal 2 7" xfId="78" xr:uid="{00000000-0005-0000-0000-00005E000000}"/>
    <cellStyle name="Normal 2 7 2" xfId="163" xr:uid="{00000000-0005-0000-0000-00005F000000}"/>
    <cellStyle name="Normal 2 7 7" xfId="199" xr:uid="{00000000-0005-0000-0000-000060000000}"/>
    <cellStyle name="Normal 2 8" xfId="79" xr:uid="{00000000-0005-0000-0000-000061000000}"/>
    <cellStyle name="Normal 2 8 2" xfId="164" xr:uid="{00000000-0005-0000-0000-000062000000}"/>
    <cellStyle name="Normal 2 9" xfId="80" xr:uid="{00000000-0005-0000-0000-000063000000}"/>
    <cellStyle name="Normal 2 9 2" xfId="165" xr:uid="{00000000-0005-0000-0000-000064000000}"/>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4" xfId="203" xr:uid="{0E37B316-F982-4673-B537-2095513ECDA1}"/>
    <cellStyle name="Normal 28" xfId="14" xr:uid="{00000000-0005-0000-0000-000067000000}"/>
    <cellStyle name="Normal 28 2" xfId="81" xr:uid="{00000000-0005-0000-0000-000068000000}"/>
    <cellStyle name="Normal 28 2 2" xfId="166" xr:uid="{00000000-0005-0000-0000-000069000000}"/>
    <cellStyle name="Normal 28 3" xfId="138" xr:uid="{00000000-0005-0000-0000-00006A000000}"/>
    <cellStyle name="Normal 3" xfId="31" xr:uid="{00000000-0005-0000-0000-00006B000000}"/>
    <cellStyle name="Normal 3 2" xfId="15" xr:uid="{00000000-0005-0000-0000-00006C000000}"/>
    <cellStyle name="Normal 3 2 2" xfId="295" xr:uid="{7D9A259A-C2B8-4938-8F54-68BBE54ED7CD}"/>
    <cellStyle name="Normal 3 2 3" xfId="262" xr:uid="{E2F87752-0EBF-417E-9404-A2F71003FC9D}"/>
    <cellStyle name="Normal 3 3" xfId="32" xr:uid="{00000000-0005-0000-0000-00006D000000}"/>
    <cellStyle name="Normal 3 3 2" xfId="131" xr:uid="{00000000-0005-0000-0000-00006E000000}"/>
    <cellStyle name="Normal 3 3 3" xfId="145" xr:uid="{00000000-0005-0000-0000-00006F000000}"/>
    <cellStyle name="Normal 3 3 4" xfId="189" xr:uid="{00000000-0005-0000-0000-000070000000}"/>
    <cellStyle name="Normal 3 4" xfId="127" xr:uid="{00000000-0005-0000-0000-000071000000}"/>
    <cellStyle name="Normal 3 5" xfId="144" xr:uid="{00000000-0005-0000-0000-000072000000}"/>
    <cellStyle name="Normal 37" xfId="16" xr:uid="{00000000-0005-0000-0000-000073000000}"/>
    <cellStyle name="Normal 37 2" xfId="82" xr:uid="{00000000-0005-0000-0000-000074000000}"/>
    <cellStyle name="Normal 37 2 2" xfId="167" xr:uid="{00000000-0005-0000-0000-000075000000}"/>
    <cellStyle name="Normal 37 3" xfId="139" xr:uid="{00000000-0005-0000-0000-000076000000}"/>
    <cellStyle name="Normal 4" xfId="17" xr:uid="{00000000-0005-0000-0000-000077000000}"/>
    <cellStyle name="Normal 4 2" xfId="18" xr:uid="{00000000-0005-0000-0000-000078000000}"/>
    <cellStyle name="Normal 4 2 2" xfId="297" xr:uid="{542421B2-0EC0-4FB8-B138-80AD0CA1903B}"/>
    <cellStyle name="Normal 4 2 3" xfId="296" xr:uid="{E70B640E-D205-408B-87E8-1FBFDFD1040E}"/>
    <cellStyle name="Normal 4 3" xfId="83" xr:uid="{00000000-0005-0000-0000-000079000000}"/>
    <cellStyle name="Normal 4 4" xfId="140" xr:uid="{00000000-0005-0000-0000-00007A000000}"/>
    <cellStyle name="Normal 4 5" xfId="263" xr:uid="{8D91FD86-6F8E-483B-AE56-F9B0671DCCB1}"/>
    <cellStyle name="Normal 44" xfId="19" xr:uid="{00000000-0005-0000-0000-00007B000000}"/>
    <cellStyle name="Normal 44 2" xfId="141" xr:uid="{00000000-0005-0000-0000-00007C000000}"/>
    <cellStyle name="Normal 45" xfId="84" xr:uid="{00000000-0005-0000-0000-00007D000000}"/>
    <cellStyle name="Normal 45 2" xfId="85" xr:uid="{00000000-0005-0000-0000-00007E000000}"/>
    <cellStyle name="Normal 45 2 2" xfId="169" xr:uid="{00000000-0005-0000-0000-00007F000000}"/>
    <cellStyle name="Normal 45 3" xfId="168" xr:uid="{00000000-0005-0000-0000-000080000000}"/>
    <cellStyle name="Normal 48" xfId="86" xr:uid="{00000000-0005-0000-0000-000081000000}"/>
    <cellStyle name="Normal 48 2" xfId="87" xr:uid="{00000000-0005-0000-0000-000082000000}"/>
    <cellStyle name="Normal 48 2 2" xfId="88" xr:uid="{00000000-0005-0000-0000-000083000000}"/>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3" xfId="265" xr:uid="{5DE12BCF-82C8-4093-AB9F-ADF8DF837019}"/>
    <cellStyle name="Normal 5 3" xfId="92" xr:uid="{00000000-0005-0000-0000-000088000000}"/>
    <cellStyle name="Normal 5 3 2" xfId="298" xr:uid="{C794793A-B4F2-4D18-B31A-1AE443DF7031}"/>
    <cellStyle name="Normal 5 4" xfId="93" xr:uid="{00000000-0005-0000-0000-000089000000}"/>
    <cellStyle name="Normal 5 4 2" xfId="170" xr:uid="{00000000-0005-0000-0000-00008A000000}"/>
    <cellStyle name="Normal 5 5" xfId="264" xr:uid="{12245A0C-2C0A-4AB6-8C54-108A7456F4C0}"/>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3" xfId="95" xr:uid="{00000000-0005-0000-0000-00008F000000}"/>
    <cellStyle name="Normal 6 3 2" xfId="172" xr:uid="{00000000-0005-0000-0000-000090000000}"/>
    <cellStyle name="Normal 6 4" xfId="96" xr:uid="{00000000-0005-0000-0000-000091000000}"/>
    <cellStyle name="Normal 6 5" xfId="266" xr:uid="{C3820581-DA3F-4916-A7D0-92A3B8B2C5B7}"/>
    <cellStyle name="Normal 7" xfId="34" xr:uid="{00000000-0005-0000-0000-000092000000}"/>
    <cellStyle name="Normal 7 2" xfId="97" xr:uid="{00000000-0005-0000-0000-000093000000}"/>
    <cellStyle name="Normal 7 2 2" xfId="173" xr:uid="{00000000-0005-0000-0000-000094000000}"/>
    <cellStyle name="Normal 7 3" xfId="98" xr:uid="{00000000-0005-0000-0000-000095000000}"/>
    <cellStyle name="Normal 7 3 2" xfId="174" xr:uid="{00000000-0005-0000-0000-000096000000}"/>
    <cellStyle name="Normal 7 4" xfId="267" xr:uid="{1626D3EB-DC4A-4414-9BC3-74B978A5B465}"/>
    <cellStyle name="Normal 8" xfId="99" xr:uid="{00000000-0005-0000-0000-000097000000}"/>
    <cellStyle name="Normal 8 2" xfId="100" xr:uid="{00000000-0005-0000-0000-000098000000}"/>
    <cellStyle name="Normal 8 2 2" xfId="176" xr:uid="{00000000-0005-0000-0000-000099000000}"/>
    <cellStyle name="Normal 8 2 3" xfId="299" xr:uid="{9512872D-9F92-4EA7-922F-4895E3AECB34}"/>
    <cellStyle name="Normal 8 3" xfId="101" xr:uid="{00000000-0005-0000-0000-00009A000000}"/>
    <cellStyle name="Normal 8 3 2" xfId="177" xr:uid="{00000000-0005-0000-0000-00009B000000}"/>
    <cellStyle name="Normal 8 4" xfId="175" xr:uid="{00000000-0005-0000-0000-00009C000000}"/>
    <cellStyle name="Normal 8 5" xfId="275" xr:uid="{995BBAFC-1000-4797-9972-B81351774539}"/>
    <cellStyle name="Normal 9" xfId="102" xr:uid="{00000000-0005-0000-0000-00009D000000}"/>
    <cellStyle name="Normal 9 2" xfId="103" xr:uid="{00000000-0005-0000-0000-00009E000000}"/>
    <cellStyle name="Normal 9 2 2" xfId="179" xr:uid="{00000000-0005-0000-0000-00009F000000}"/>
    <cellStyle name="Normal 9 2 3" xfId="283" xr:uid="{B6240528-7E2E-4BF1-B65F-3A470E6DC6ED}"/>
    <cellStyle name="Normal 9 3" xfId="104" xr:uid="{00000000-0005-0000-0000-0000A0000000}"/>
    <cellStyle name="Normal 9 3 2" xfId="180" xr:uid="{00000000-0005-0000-0000-0000A1000000}"/>
    <cellStyle name="Normal 9 3 3" xfId="300" xr:uid="{404CA246-A103-4328-96B5-63EAF519BFD1}"/>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te 2" xfId="24" xr:uid="{00000000-0005-0000-0000-0000A5000000}"/>
    <cellStyle name="Note 2 2" xfId="142" xr:uid="{00000000-0005-0000-0000-0000A6000000}"/>
    <cellStyle name="Note 2 3" xfId="269" xr:uid="{30CF6CF3-7874-41B8-B9B7-C98E1B0B8AA1}"/>
    <cellStyle name="Note 3" xfId="268" xr:uid="{C93EDD33-239F-4280-A6D5-9A8DCEB6FE8B}"/>
    <cellStyle name="Output 2" xfId="270" xr:uid="{F4A025F7-9BAC-4806-A2CD-C8FEAE2E9CBF}"/>
    <cellStyle name="Percent" xfId="25" builtinId="5"/>
    <cellStyle name="Percent 10" xfId="121" xr:uid="{00000000-0005-0000-0000-0000A8000000}"/>
    <cellStyle name="Percent 11" xfId="124" xr:uid="{00000000-0005-0000-0000-0000A9000000}"/>
    <cellStyle name="Percent 11 2" xfId="184" xr:uid="{00000000-0005-0000-0000-0000AA000000}"/>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4" xfId="205" xr:uid="{47348062-82B6-42A2-A94E-083B194FB8FD}"/>
    <cellStyle name="Percent 2" xfId="26" xr:uid="{00000000-0005-0000-0000-0000AE000000}"/>
    <cellStyle name="Percent 2 2" xfId="27" xr:uid="{00000000-0005-0000-0000-0000AF000000}"/>
    <cellStyle name="Percent 2 2 2" xfId="281" xr:uid="{9FF4D904-8382-4CBC-939E-EDD2B4098A4F}"/>
    <cellStyle name="Percent 2 3" xfId="105" xr:uid="{00000000-0005-0000-0000-0000B0000000}"/>
    <cellStyle name="Percent 2 4" xfId="106" xr:uid="{00000000-0005-0000-0000-0000B1000000}"/>
    <cellStyle name="Percent 2 5" xfId="107" xr:uid="{00000000-0005-0000-0000-0000B2000000}"/>
    <cellStyle name="Percent 3" xfId="28" xr:uid="{00000000-0005-0000-0000-0000B3000000}"/>
    <cellStyle name="Percent 3 2" xfId="33" xr:uid="{00000000-0005-0000-0000-0000B4000000}"/>
    <cellStyle name="Percent 3 2 2" xfId="132" xr:uid="{00000000-0005-0000-0000-0000B5000000}"/>
    <cellStyle name="Percent 3 2 3" xfId="146" xr:uid="{00000000-0005-0000-0000-0000B6000000}"/>
    <cellStyle name="Percent 3 2 4" xfId="190" xr:uid="{00000000-0005-0000-0000-0000B7000000}"/>
    <cellStyle name="Percent 3 2 5" xfId="271" xr:uid="{E943012D-D3C1-4D69-8CB4-1324235A03F9}"/>
    <cellStyle name="Percent 3 3" xfId="108" xr:uid="{00000000-0005-0000-0000-0000B8000000}"/>
    <cellStyle name="Percent 3 4" xfId="109" xr:uid="{00000000-0005-0000-0000-0000B9000000}"/>
    <cellStyle name="Percent 3 4 2" xfId="285" xr:uid="{C4A95623-08F0-458C-A1A6-CC1708AF4BEF}"/>
    <cellStyle name="Percent 3 5" xfId="206" xr:uid="{B585686B-6F09-45FA-B5AE-B8CD25A5532C}"/>
    <cellStyle name="Percent 4" xfId="29" xr:uid="{00000000-0005-0000-0000-0000BA000000}"/>
    <cellStyle name="Percent 4 2" xfId="110" xr:uid="{00000000-0005-0000-0000-0000BB000000}"/>
    <cellStyle name="Percent 4 2 2" xfId="301" xr:uid="{48BDCA61-D100-4F53-91F6-42CD96A55C41}"/>
    <cellStyle name="Percent 4 3" xfId="111" xr:uid="{00000000-0005-0000-0000-0000BC000000}"/>
    <cellStyle name="Percent 4 3 2" xfId="112" xr:uid="{00000000-0005-0000-0000-0000BD000000}"/>
    <cellStyle name="Percent 4 4" xfId="143" xr:uid="{00000000-0005-0000-0000-0000BE000000}"/>
    <cellStyle name="Percent 5" xfId="30" xr:uid="{00000000-0005-0000-0000-0000BF000000}"/>
    <cellStyle name="Percent 5 2" xfId="113" xr:uid="{00000000-0005-0000-0000-0000C0000000}"/>
    <cellStyle name="Percent 5 2 2" xfId="302" xr:uid="{AB2C2F0F-57AE-4B3D-B16B-EAE0B38C2468}"/>
    <cellStyle name="Percent 5 3" xfId="114" xr:uid="{00000000-0005-0000-0000-0000C1000000}"/>
    <cellStyle name="Percent 5 4" xfId="280" xr:uid="{812FADD7-0655-4ED9-AB02-E721DDF8C423}"/>
    <cellStyle name="Percent 6" xfId="115" xr:uid="{00000000-0005-0000-0000-0000C2000000}"/>
    <cellStyle name="Percent 6 2" xfId="116" xr:uid="{00000000-0005-0000-0000-0000C3000000}"/>
    <cellStyle name="Percent 7" xfId="117" xr:uid="{00000000-0005-0000-0000-0000C4000000}"/>
    <cellStyle name="Percent 8" xfId="118" xr:uid="{00000000-0005-0000-0000-0000C5000000}"/>
    <cellStyle name="Percent 9" xfId="119" xr:uid="{00000000-0005-0000-0000-0000C6000000}"/>
    <cellStyle name="Percent 9 2" xfId="181" xr:uid="{00000000-0005-0000-0000-0000C7000000}"/>
    <cellStyle name="Title 2" xfId="272" xr:uid="{2FF96EE8-04F9-4CB4-A383-2F80A32094C3}"/>
    <cellStyle name="Total 2" xfId="273" xr:uid="{A6CD2BC5-85DC-49C8-AFF6-2665BD513DE5}"/>
    <cellStyle name="Warning Text 2" xfId="274" xr:uid="{083308C6-7890-475E-B8B0-A8400D32D24A}"/>
  </cellStyles>
  <dxfs count="23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162"/>
  <sheetViews>
    <sheetView tabSelected="1" zoomScaleNormal="100" workbookViewId="0">
      <selection activeCell="C19" sqref="C19"/>
    </sheetView>
  </sheetViews>
  <sheetFormatPr defaultColWidth="9.140625" defaultRowHeight="12.75" x14ac:dyDescent="0.2"/>
  <cols>
    <col min="1" max="1" width="15.7109375" style="35" customWidth="1"/>
    <col min="2" max="2" width="5.7109375" style="35" customWidth="1"/>
    <col min="3" max="3" width="1.7109375" style="35" customWidth="1"/>
    <col min="4" max="4" width="12.28515625" style="35" customWidth="1"/>
    <col min="5" max="5" width="1.7109375" style="35" customWidth="1"/>
    <col min="6" max="6" width="5.7109375" style="35" customWidth="1"/>
    <col min="7" max="7" width="15.7109375" style="35" customWidth="1"/>
    <col min="8" max="8" width="5.7109375" style="35" customWidth="1"/>
    <col min="9" max="9" width="15.7109375" style="35" customWidth="1"/>
    <col min="10" max="10" width="11.42578125" style="35" customWidth="1"/>
    <col min="11" max="16384" width="9.140625" style="35"/>
  </cols>
  <sheetData>
    <row r="1" spans="1:10" x14ac:dyDescent="0.2">
      <c r="C1" s="41"/>
      <c r="D1" s="142"/>
      <c r="E1" s="142"/>
      <c r="F1" s="142"/>
      <c r="G1" s="142"/>
      <c r="H1" s="142"/>
      <c r="I1" s="142"/>
      <c r="J1" s="41" t="s">
        <v>225</v>
      </c>
    </row>
    <row r="2" spans="1:10" x14ac:dyDescent="0.2">
      <c r="A2" s="22" t="s">
        <v>0</v>
      </c>
      <c r="B2" s="40"/>
      <c r="C2" s="40"/>
      <c r="D2" s="40"/>
      <c r="E2" s="40"/>
      <c r="F2" s="40"/>
      <c r="G2" s="40"/>
      <c r="H2" s="40"/>
      <c r="I2" s="40"/>
      <c r="J2" s="40"/>
    </row>
    <row r="3" spans="1:10" x14ac:dyDescent="0.2">
      <c r="A3" s="12" t="s">
        <v>396</v>
      </c>
      <c r="B3" s="40"/>
      <c r="C3" s="40"/>
      <c r="D3" s="40"/>
      <c r="E3" s="40"/>
      <c r="F3" s="40"/>
      <c r="G3" s="40"/>
      <c r="H3" s="40"/>
      <c r="I3" s="40"/>
      <c r="J3" s="40"/>
    </row>
    <row r="4" spans="1:10" x14ac:dyDescent="0.2">
      <c r="A4" s="22" t="s">
        <v>226</v>
      </c>
      <c r="B4" s="40"/>
      <c r="C4" s="40"/>
      <c r="D4" s="40"/>
      <c r="E4" s="40"/>
      <c r="F4" s="40"/>
      <c r="G4" s="40"/>
      <c r="H4" s="40"/>
      <c r="I4" s="40"/>
      <c r="J4" s="40"/>
    </row>
    <row r="8" spans="1:10" x14ac:dyDescent="0.2">
      <c r="A8" s="23" t="s">
        <v>227</v>
      </c>
    </row>
    <row r="9" spans="1:10" x14ac:dyDescent="0.2">
      <c r="A9" s="23" t="s">
        <v>2771</v>
      </c>
    </row>
    <row r="11" spans="1:10" x14ac:dyDescent="0.2">
      <c r="G11" s="84" t="s">
        <v>228</v>
      </c>
      <c r="H11" s="84"/>
      <c r="I11" s="84"/>
    </row>
    <row r="12" spans="1:10" x14ac:dyDescent="0.2">
      <c r="G12" s="156" t="s">
        <v>152</v>
      </c>
      <c r="I12" s="156" t="s">
        <v>397</v>
      </c>
    </row>
    <row r="13" spans="1:10" x14ac:dyDescent="0.2">
      <c r="A13" s="143" t="s">
        <v>229</v>
      </c>
      <c r="C13" s="84" t="s">
        <v>230</v>
      </c>
      <c r="D13" s="84"/>
      <c r="E13" s="84"/>
      <c r="G13" s="85" t="s">
        <v>153</v>
      </c>
      <c r="H13" s="206"/>
      <c r="I13" s="85" t="s">
        <v>398</v>
      </c>
    </row>
    <row r="14" spans="1:10" x14ac:dyDescent="0.2">
      <c r="A14" s="59"/>
      <c r="C14" s="40"/>
      <c r="D14" s="40"/>
      <c r="E14" s="40"/>
      <c r="G14" s="204"/>
      <c r="I14" s="204"/>
    </row>
    <row r="15" spans="1:10" x14ac:dyDescent="0.2">
      <c r="A15" s="59" t="s">
        <v>395</v>
      </c>
      <c r="C15" s="144"/>
      <c r="D15" s="205">
        <v>44593</v>
      </c>
      <c r="E15" s="40"/>
      <c r="G15" s="203">
        <v>6.9</v>
      </c>
      <c r="I15" s="203" t="s">
        <v>399</v>
      </c>
    </row>
    <row r="16" spans="1:10" x14ac:dyDescent="0.2">
      <c r="A16" s="59"/>
      <c r="C16" s="40"/>
      <c r="D16" s="40"/>
      <c r="E16" s="40"/>
      <c r="G16" s="204"/>
      <c r="I16" s="204"/>
    </row>
    <row r="17" spans="1:9" x14ac:dyDescent="0.2">
      <c r="A17" s="59" t="s">
        <v>316</v>
      </c>
      <c r="C17" s="144">
        <v>44287</v>
      </c>
      <c r="D17" s="144"/>
      <c r="E17" s="40"/>
      <c r="G17" s="203">
        <v>6.9</v>
      </c>
      <c r="I17" s="203">
        <v>0</v>
      </c>
    </row>
    <row r="18" spans="1:9" x14ac:dyDescent="0.2">
      <c r="A18" s="59"/>
      <c r="C18" s="40"/>
      <c r="D18" s="40"/>
      <c r="E18" s="40"/>
      <c r="G18" s="204"/>
      <c r="I18" s="204"/>
    </row>
    <row r="19" spans="1:9" x14ac:dyDescent="0.2">
      <c r="A19" s="59" t="s">
        <v>231</v>
      </c>
      <c r="B19" s="36"/>
      <c r="C19" s="144">
        <v>44119</v>
      </c>
      <c r="D19" s="144"/>
      <c r="E19" s="145"/>
      <c r="F19" s="36"/>
      <c r="G19" s="203">
        <v>6.9</v>
      </c>
      <c r="H19" s="36"/>
      <c r="I19" s="203">
        <v>3.1</v>
      </c>
    </row>
    <row r="20" spans="1:9" x14ac:dyDescent="0.2">
      <c r="A20" s="59"/>
      <c r="C20" s="40"/>
      <c r="D20" s="40"/>
      <c r="E20" s="40"/>
      <c r="G20" s="204"/>
      <c r="I20" s="204"/>
    </row>
    <row r="21" spans="1:9" x14ac:dyDescent="0.2">
      <c r="A21" s="59" t="s">
        <v>232</v>
      </c>
      <c r="B21" s="36"/>
      <c r="C21" s="144">
        <v>43296</v>
      </c>
      <c r="D21" s="144"/>
      <c r="E21" s="145"/>
      <c r="F21" s="36"/>
      <c r="G21" s="203">
        <v>6.9</v>
      </c>
      <c r="H21" s="36"/>
      <c r="I21" s="203">
        <v>6.9</v>
      </c>
    </row>
    <row r="22" spans="1:9" x14ac:dyDescent="0.2">
      <c r="A22" s="59"/>
      <c r="C22" s="40"/>
      <c r="D22" s="40"/>
      <c r="E22" s="40"/>
      <c r="G22" s="204"/>
      <c r="I22" s="204"/>
    </row>
    <row r="23" spans="1:9" x14ac:dyDescent="0.2">
      <c r="A23" s="59" t="s">
        <v>233</v>
      </c>
      <c r="C23" s="147" t="s">
        <v>234</v>
      </c>
      <c r="D23" s="147"/>
      <c r="E23" s="40"/>
      <c r="G23" s="203">
        <v>-5.37</v>
      </c>
      <c r="I23" s="203">
        <v>-13.8</v>
      </c>
    </row>
    <row r="24" spans="1:9" x14ac:dyDescent="0.2">
      <c r="A24" s="59"/>
      <c r="C24" s="40"/>
      <c r="D24" s="40"/>
      <c r="E24" s="40"/>
      <c r="G24" s="204"/>
      <c r="I24" s="42"/>
    </row>
    <row r="25" spans="1:9" x14ac:dyDescent="0.2">
      <c r="A25" s="148"/>
      <c r="C25" s="147"/>
      <c r="D25" s="147"/>
      <c r="E25" s="40"/>
      <c r="G25" s="146"/>
      <c r="I25" s="146"/>
    </row>
    <row r="26" spans="1:9" x14ac:dyDescent="0.2">
      <c r="A26" s="35" t="s">
        <v>236</v>
      </c>
      <c r="C26" s="147"/>
      <c r="D26" s="147"/>
      <c r="E26" s="40"/>
      <c r="G26" s="149"/>
      <c r="I26" s="149"/>
    </row>
    <row r="27" spans="1:9" x14ac:dyDescent="0.2">
      <c r="A27" s="67" t="s">
        <v>237</v>
      </c>
      <c r="C27" s="40"/>
      <c r="D27" s="40"/>
      <c r="E27" s="40"/>
      <c r="G27" s="40"/>
      <c r="I27" s="40"/>
    </row>
    <row r="28" spans="1:9" x14ac:dyDescent="0.2">
      <c r="C28" s="147" t="s">
        <v>235</v>
      </c>
      <c r="D28" s="147"/>
      <c r="E28" s="40"/>
      <c r="G28" s="149" t="s">
        <v>235</v>
      </c>
      <c r="I28" s="149"/>
    </row>
    <row r="153" spans="3:9" x14ac:dyDescent="0.2">
      <c r="C153" s="36"/>
      <c r="D153" s="36"/>
      <c r="E153" s="36"/>
      <c r="F153" s="36"/>
      <c r="G153" s="36"/>
      <c r="H153" s="36"/>
      <c r="I153" s="36"/>
    </row>
    <row r="154" spans="3:9" x14ac:dyDescent="0.2">
      <c r="C154" s="36"/>
      <c r="D154" s="36"/>
      <c r="E154" s="36"/>
      <c r="F154" s="36"/>
      <c r="G154" s="36"/>
      <c r="H154" s="36"/>
      <c r="I154" s="36"/>
    </row>
    <row r="155" spans="3:9" x14ac:dyDescent="0.2">
      <c r="C155" s="36"/>
      <c r="D155" s="36"/>
      <c r="E155" s="36"/>
      <c r="F155" s="36"/>
      <c r="G155" s="36"/>
      <c r="H155" s="36"/>
      <c r="I155" s="36"/>
    </row>
    <row r="156" spans="3:9" x14ac:dyDescent="0.2">
      <c r="C156" s="36"/>
      <c r="D156" s="36"/>
      <c r="E156" s="36"/>
      <c r="F156" s="36"/>
      <c r="G156" s="36"/>
      <c r="H156" s="36"/>
      <c r="I156" s="36"/>
    </row>
    <row r="157" spans="3:9" x14ac:dyDescent="0.2">
      <c r="C157" s="36"/>
      <c r="D157" s="36"/>
      <c r="E157" s="36"/>
      <c r="F157" s="36"/>
      <c r="G157" s="36"/>
      <c r="H157" s="36"/>
      <c r="I157" s="36"/>
    </row>
    <row r="158" spans="3:9" x14ac:dyDescent="0.2">
      <c r="C158" s="36"/>
      <c r="D158" s="36"/>
      <c r="E158" s="36"/>
      <c r="F158" s="36"/>
      <c r="G158" s="36"/>
      <c r="H158" s="36"/>
      <c r="I158" s="36"/>
    </row>
    <row r="159" spans="3:9" x14ac:dyDescent="0.2">
      <c r="C159" s="36"/>
      <c r="D159" s="36"/>
      <c r="E159" s="36"/>
      <c r="F159" s="36"/>
      <c r="G159" s="36"/>
      <c r="H159" s="36"/>
      <c r="I159" s="36"/>
    </row>
    <row r="160" spans="3:9" x14ac:dyDescent="0.2">
      <c r="C160" s="36"/>
      <c r="D160" s="36"/>
      <c r="E160" s="36"/>
      <c r="F160" s="36"/>
      <c r="G160" s="36"/>
      <c r="H160" s="36"/>
      <c r="I160" s="36"/>
    </row>
    <row r="161" spans="3:9" x14ac:dyDescent="0.2">
      <c r="C161" s="36"/>
      <c r="D161" s="36"/>
      <c r="E161" s="36"/>
      <c r="F161" s="36"/>
      <c r="G161" s="36"/>
      <c r="H161" s="36"/>
      <c r="I161" s="36"/>
    </row>
    <row r="162" spans="3:9" x14ac:dyDescent="0.2">
      <c r="C162" s="36"/>
      <c r="D162" s="36"/>
      <c r="E162" s="36"/>
      <c r="F162" s="36"/>
      <c r="G162" s="36"/>
      <c r="H162" s="36"/>
      <c r="I162"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O166"/>
  <sheetViews>
    <sheetView workbookViewId="0">
      <selection activeCell="C19" sqref="C19"/>
    </sheetView>
  </sheetViews>
  <sheetFormatPr defaultColWidth="9.140625" defaultRowHeight="12.75" x14ac:dyDescent="0.2"/>
  <cols>
    <col min="1" max="5" width="9.7109375" style="35" customWidth="1"/>
    <col min="6" max="7" width="18.7109375" style="35" customWidth="1"/>
    <col min="8" max="9" width="9.140625" style="35"/>
    <col min="10" max="10" width="15.28515625" style="35" bestFit="1" customWidth="1"/>
    <col min="11" max="11" width="9.140625" style="35" customWidth="1"/>
    <col min="12" max="12" width="15" style="35" bestFit="1" customWidth="1"/>
    <col min="13" max="14" width="9.140625" style="35"/>
    <col min="15" max="15" width="14" style="35" bestFit="1" customWidth="1"/>
    <col min="16" max="16384" width="9.140625" style="35"/>
  </cols>
  <sheetData>
    <row r="1" spans="1:15" x14ac:dyDescent="0.2">
      <c r="B1" s="42"/>
      <c r="C1" s="42"/>
      <c r="D1" s="42"/>
      <c r="E1" s="42"/>
      <c r="G1" s="41" t="s">
        <v>31</v>
      </c>
    </row>
    <row r="2" spans="1:15" x14ac:dyDescent="0.2">
      <c r="A2" s="78"/>
      <c r="B2" s="42"/>
      <c r="C2" s="42"/>
      <c r="D2" s="42"/>
      <c r="E2" s="42"/>
      <c r="G2" s="77" t="s">
        <v>148</v>
      </c>
    </row>
    <row r="3" spans="1:15" x14ac:dyDescent="0.2">
      <c r="A3" s="76" t="s">
        <v>0</v>
      </c>
      <c r="B3" s="40"/>
      <c r="C3" s="40"/>
      <c r="D3" s="40"/>
      <c r="E3" s="40"/>
      <c r="F3" s="40"/>
      <c r="G3" s="40"/>
    </row>
    <row r="4" spans="1:15" x14ac:dyDescent="0.2">
      <c r="A4" s="22" t="s">
        <v>396</v>
      </c>
      <c r="B4" s="40"/>
      <c r="C4" s="40"/>
      <c r="D4" s="40"/>
      <c r="E4" s="40"/>
      <c r="F4" s="40"/>
      <c r="G4" s="40"/>
    </row>
    <row r="5" spans="1:15" x14ac:dyDescent="0.2">
      <c r="A5" s="76" t="s">
        <v>3</v>
      </c>
      <c r="B5" s="40"/>
      <c r="C5" s="40"/>
      <c r="D5" s="40"/>
      <c r="E5" s="40"/>
      <c r="F5" s="40"/>
      <c r="G5" s="40"/>
    </row>
    <row r="6" spans="1:15" x14ac:dyDescent="0.2">
      <c r="A6" s="76"/>
      <c r="B6" s="40"/>
      <c r="C6" s="40"/>
      <c r="D6" s="40"/>
      <c r="E6" s="40"/>
      <c r="F6" s="40"/>
    </row>
    <row r="7" spans="1:15" x14ac:dyDescent="0.2">
      <c r="A7" s="76"/>
      <c r="B7" s="40"/>
      <c r="C7" s="40"/>
      <c r="D7" s="40"/>
      <c r="E7" s="40"/>
      <c r="F7" s="40"/>
    </row>
    <row r="8" spans="1:15" x14ac:dyDescent="0.2">
      <c r="A8" s="76"/>
      <c r="B8" s="40"/>
      <c r="C8" s="40"/>
      <c r="D8" s="40"/>
      <c r="E8" s="40"/>
      <c r="F8" s="40"/>
      <c r="G8" s="156"/>
    </row>
    <row r="9" spans="1:15" x14ac:dyDescent="0.2">
      <c r="F9" s="84" t="s">
        <v>2739</v>
      </c>
      <c r="G9" s="84"/>
    </row>
    <row r="10" spans="1:15" x14ac:dyDescent="0.2">
      <c r="F10" s="59" t="s">
        <v>152</v>
      </c>
      <c r="G10" s="59" t="s">
        <v>397</v>
      </c>
    </row>
    <row r="11" spans="1:15" x14ac:dyDescent="0.2">
      <c r="F11" s="143" t="s">
        <v>153</v>
      </c>
      <c r="G11" s="143" t="s">
        <v>398</v>
      </c>
    </row>
    <row r="12" spans="1:15" ht="15" x14ac:dyDescent="0.2">
      <c r="A12" s="11" t="s">
        <v>147</v>
      </c>
      <c r="B12" s="92"/>
      <c r="C12" s="92"/>
      <c r="D12" s="92"/>
      <c r="E12" s="89"/>
      <c r="F12" s="72">
        <v>1009060199.8054789</v>
      </c>
      <c r="G12" s="120">
        <v>73207249.418913186</v>
      </c>
      <c r="J12" s="276"/>
      <c r="L12" s="275"/>
      <c r="N12" s="277"/>
      <c r="O12" s="275"/>
    </row>
    <row r="13" spans="1:15" ht="15" x14ac:dyDescent="0.2">
      <c r="A13" s="8" t="s">
        <v>178</v>
      </c>
      <c r="B13" s="92"/>
      <c r="C13" s="92"/>
      <c r="D13" s="92"/>
      <c r="E13" s="89"/>
      <c r="F13" s="93">
        <f>'Exhibit 9 - p1'!G34</f>
        <v>0.50980724999474736</v>
      </c>
      <c r="G13" s="93">
        <f>'Exhibit 9 - p1'!I34</f>
        <v>0.19423234711591736</v>
      </c>
      <c r="J13" s="276"/>
      <c r="L13" s="275"/>
      <c r="N13" s="277"/>
      <c r="O13" s="275"/>
    </row>
    <row r="14" spans="1:15" ht="15" x14ac:dyDescent="0.2">
      <c r="A14" s="8" t="s">
        <v>179</v>
      </c>
      <c r="B14" s="92"/>
      <c r="C14" s="92"/>
      <c r="D14" s="92"/>
      <c r="E14" s="89"/>
      <c r="F14" s="93">
        <f>'Exhibit 9 - p5'!F49</f>
        <v>3.9412933870799999E-2</v>
      </c>
      <c r="G14" s="93">
        <f>'Exhibit 9 - p5'!H49</f>
        <v>5.5258622807999994E-2</v>
      </c>
      <c r="J14" s="276"/>
      <c r="N14" s="278"/>
    </row>
    <row r="15" spans="1:15" ht="15" x14ac:dyDescent="0.2">
      <c r="A15" s="8" t="s">
        <v>180</v>
      </c>
      <c r="B15" s="92"/>
      <c r="C15" s="92"/>
      <c r="D15" s="92"/>
      <c r="E15" s="89"/>
      <c r="F15" s="93">
        <f>F13+F14</f>
        <v>0.54922018386554738</v>
      </c>
      <c r="G15" s="93">
        <f>G13+G14</f>
        <v>0.24949096992391734</v>
      </c>
      <c r="J15" s="276"/>
      <c r="N15" s="278"/>
    </row>
    <row r="16" spans="1:15" ht="15" x14ac:dyDescent="0.2">
      <c r="A16" s="11" t="s">
        <v>213</v>
      </c>
      <c r="B16" s="92"/>
      <c r="C16" s="92"/>
      <c r="D16" s="92"/>
      <c r="E16" s="90"/>
      <c r="F16" s="72">
        <f>F45</f>
        <v>780071322.64785182</v>
      </c>
      <c r="G16" s="72">
        <f>G45</f>
        <v>9938121.2239943668</v>
      </c>
      <c r="J16" s="276"/>
      <c r="N16" s="278"/>
    </row>
    <row r="17" spans="1:14" ht="15" x14ac:dyDescent="0.2">
      <c r="A17" s="8" t="s">
        <v>146</v>
      </c>
      <c r="B17" s="89"/>
      <c r="C17" s="89"/>
      <c r="D17" s="89"/>
      <c r="E17" s="89"/>
      <c r="F17" s="183">
        <f>F15*F16</f>
        <v>428430915.25289392</v>
      </c>
      <c r="G17" s="183">
        <f>G15*G16</f>
        <v>2479471.5033958233</v>
      </c>
      <c r="J17" s="276"/>
      <c r="N17" s="278"/>
    </row>
    <row r="18" spans="1:14" x14ac:dyDescent="0.2">
      <c r="A18" s="8" t="s">
        <v>145</v>
      </c>
      <c r="B18" s="89"/>
      <c r="C18" s="89"/>
      <c r="D18" s="89"/>
      <c r="E18" s="89"/>
      <c r="F18" s="182">
        <f>F17/F12</f>
        <v>0.42458409848637818</v>
      </c>
      <c r="G18" s="182">
        <f>G17/G12</f>
        <v>3.3869207258526622E-2</v>
      </c>
    </row>
    <row r="19" spans="1:14" x14ac:dyDescent="0.2">
      <c r="A19" s="8"/>
      <c r="B19" s="89"/>
      <c r="C19" s="89"/>
      <c r="D19" s="89"/>
      <c r="E19" s="89"/>
      <c r="F19" s="181"/>
    </row>
    <row r="20" spans="1:14" x14ac:dyDescent="0.2">
      <c r="A20" s="8" t="s">
        <v>144</v>
      </c>
      <c r="B20" s="16"/>
      <c r="C20" s="16"/>
      <c r="D20" s="16"/>
      <c r="E20" s="16"/>
      <c r="F20" s="180">
        <f>F18+1</f>
        <v>1.4245840984863782</v>
      </c>
      <c r="G20" s="180">
        <f>G18+1</f>
        <v>1.0338692072585267</v>
      </c>
    </row>
    <row r="25" spans="1:14" x14ac:dyDescent="0.2">
      <c r="A25" s="23" t="s">
        <v>143</v>
      </c>
    </row>
    <row r="26" spans="1:14" x14ac:dyDescent="0.2">
      <c r="A26" s="70" t="s">
        <v>142</v>
      </c>
    </row>
    <row r="27" spans="1:14" x14ac:dyDescent="0.2">
      <c r="A27" s="23" t="s">
        <v>171</v>
      </c>
    </row>
    <row r="28" spans="1:14" x14ac:dyDescent="0.2">
      <c r="A28" s="70" t="s">
        <v>2744</v>
      </c>
    </row>
    <row r="29" spans="1:14" x14ac:dyDescent="0.2">
      <c r="A29" s="23" t="s">
        <v>141</v>
      </c>
    </row>
    <row r="30" spans="1:14" x14ac:dyDescent="0.2">
      <c r="A30" s="23" t="s">
        <v>211</v>
      </c>
    </row>
    <row r="31" spans="1:14" x14ac:dyDescent="0.2">
      <c r="A31" s="23" t="s">
        <v>140</v>
      </c>
    </row>
    <row r="32" spans="1:14" x14ac:dyDescent="0.2">
      <c r="A32" s="23" t="s">
        <v>139</v>
      </c>
    </row>
    <row r="33" spans="1:7" x14ac:dyDescent="0.2">
      <c r="A33" s="23" t="s">
        <v>138</v>
      </c>
    </row>
    <row r="34" spans="1:7" x14ac:dyDescent="0.2">
      <c r="A34" s="23"/>
      <c r="G34" s="156"/>
    </row>
    <row r="35" spans="1:7" x14ac:dyDescent="0.2">
      <c r="A35" s="23"/>
      <c r="G35" s="156"/>
    </row>
    <row r="36" spans="1:7" x14ac:dyDescent="0.2">
      <c r="F36" s="84" t="s">
        <v>2739</v>
      </c>
      <c r="G36" s="84"/>
    </row>
    <row r="37" spans="1:7" x14ac:dyDescent="0.2">
      <c r="F37" s="59" t="s">
        <v>152</v>
      </c>
      <c r="G37" s="59" t="s">
        <v>397</v>
      </c>
    </row>
    <row r="38" spans="1:7" x14ac:dyDescent="0.2">
      <c r="F38" s="143" t="s">
        <v>153</v>
      </c>
      <c r="G38" s="143" t="s">
        <v>398</v>
      </c>
    </row>
    <row r="39" spans="1:7" x14ac:dyDescent="0.2">
      <c r="A39" s="35" t="s">
        <v>173</v>
      </c>
      <c r="F39" s="174">
        <v>674164147.27999997</v>
      </c>
      <c r="G39" s="100">
        <v>9645654.8800000008</v>
      </c>
    </row>
    <row r="40" spans="1:7" x14ac:dyDescent="0.2">
      <c r="A40" s="35" t="s">
        <v>210</v>
      </c>
      <c r="F40" s="179">
        <v>0.06</v>
      </c>
      <c r="G40" s="178">
        <v>1.2E-2</v>
      </c>
    </row>
    <row r="41" spans="1:7" x14ac:dyDescent="0.2">
      <c r="A41" s="35" t="s">
        <v>318</v>
      </c>
      <c r="F41" s="177">
        <v>44378</v>
      </c>
      <c r="G41" s="176">
        <v>44378</v>
      </c>
    </row>
    <row r="42" spans="1:7" x14ac:dyDescent="0.2">
      <c r="A42" s="35" t="s">
        <v>317</v>
      </c>
      <c r="F42" s="177">
        <v>45292</v>
      </c>
      <c r="G42" s="176">
        <v>45292</v>
      </c>
    </row>
    <row r="43" spans="1:7" x14ac:dyDescent="0.2">
      <c r="A43" s="35" t="s">
        <v>209</v>
      </c>
      <c r="F43" s="175">
        <v>2.504109589041096</v>
      </c>
      <c r="G43" s="88">
        <v>2.504109589041096</v>
      </c>
    </row>
    <row r="44" spans="1:7" x14ac:dyDescent="0.2">
      <c r="A44" s="35" t="s">
        <v>12</v>
      </c>
      <c r="F44" s="175">
        <v>1.1570940486751597</v>
      </c>
      <c r="G44" s="88">
        <v>1.0303210458629188</v>
      </c>
    </row>
    <row r="45" spans="1:7" x14ac:dyDescent="0.2">
      <c r="A45" s="35" t="s">
        <v>214</v>
      </c>
      <c r="F45" s="174">
        <v>780071322.64785182</v>
      </c>
      <c r="G45" s="100">
        <v>9938121.2239943668</v>
      </c>
    </row>
    <row r="157" spans="1:6" x14ac:dyDescent="0.2">
      <c r="A157" s="36"/>
      <c r="B157" s="36"/>
      <c r="C157" s="36"/>
      <c r="D157" s="36"/>
      <c r="E157" s="36"/>
      <c r="F157" s="36"/>
    </row>
    <row r="158" spans="1:6" x14ac:dyDescent="0.2">
      <c r="A158" s="36"/>
      <c r="B158" s="36"/>
      <c r="C158" s="36"/>
      <c r="D158" s="36"/>
      <c r="E158" s="36"/>
      <c r="F158" s="36"/>
    </row>
    <row r="159" spans="1:6" x14ac:dyDescent="0.2">
      <c r="A159" s="36"/>
      <c r="B159" s="36"/>
      <c r="C159" s="36"/>
      <c r="D159" s="36"/>
      <c r="E159" s="36"/>
      <c r="F159" s="36"/>
    </row>
    <row r="160" spans="1:6" x14ac:dyDescent="0.2">
      <c r="A160" s="36"/>
      <c r="B160" s="36"/>
      <c r="C160" s="36"/>
      <c r="D160" s="36"/>
      <c r="E160" s="36"/>
      <c r="F160" s="36"/>
    </row>
    <row r="161" spans="1:6" x14ac:dyDescent="0.2">
      <c r="A161" s="36"/>
      <c r="B161" s="36"/>
      <c r="C161" s="36"/>
      <c r="D161" s="36"/>
      <c r="E161" s="36"/>
      <c r="F161" s="36"/>
    </row>
    <row r="162" spans="1:6" x14ac:dyDescent="0.2">
      <c r="A162" s="36"/>
      <c r="B162" s="36"/>
      <c r="C162" s="36"/>
      <c r="D162" s="36"/>
      <c r="E162" s="36"/>
      <c r="F162" s="36"/>
    </row>
    <row r="163" spans="1:6" x14ac:dyDescent="0.2">
      <c r="A163" s="36"/>
      <c r="B163" s="36"/>
      <c r="C163" s="36"/>
      <c r="D163" s="36"/>
      <c r="E163" s="36"/>
      <c r="F163" s="36"/>
    </row>
    <row r="164" spans="1:6" x14ac:dyDescent="0.2">
      <c r="A164" s="36"/>
      <c r="B164" s="36"/>
      <c r="C164" s="36"/>
      <c r="D164" s="36"/>
      <c r="E164" s="36"/>
      <c r="F164" s="36"/>
    </row>
    <row r="165" spans="1:6" x14ac:dyDescent="0.2">
      <c r="A165" s="36"/>
      <c r="B165" s="36"/>
      <c r="C165" s="36"/>
      <c r="D165" s="36"/>
      <c r="E165" s="36"/>
      <c r="F165" s="36"/>
    </row>
    <row r="166" spans="1:6" x14ac:dyDescent="0.2">
      <c r="A166" s="36"/>
      <c r="B166" s="36"/>
      <c r="C166" s="36"/>
      <c r="D166" s="36"/>
      <c r="E166" s="36"/>
      <c r="F166"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29"/>
  <sheetViews>
    <sheetView workbookViewId="0">
      <selection activeCell="C19" sqref="C19"/>
    </sheetView>
  </sheetViews>
  <sheetFormatPr defaultRowHeight="12.75" x14ac:dyDescent="0.2"/>
  <cols>
    <col min="3" max="3" width="13.140625" customWidth="1"/>
    <col min="4" max="5" width="25.7109375" customWidth="1"/>
  </cols>
  <sheetData>
    <row r="1" spans="1:12" x14ac:dyDescent="0.2">
      <c r="A1" s="35"/>
      <c r="B1" s="42"/>
      <c r="C1" s="42"/>
      <c r="D1" s="42"/>
      <c r="E1" s="35"/>
      <c r="F1" s="35"/>
      <c r="G1" s="41" t="s">
        <v>31</v>
      </c>
    </row>
    <row r="2" spans="1:12" x14ac:dyDescent="0.2">
      <c r="A2" s="78"/>
      <c r="B2" s="42"/>
      <c r="C2" s="42"/>
      <c r="D2" s="42"/>
      <c r="E2" s="35"/>
      <c r="F2" s="35"/>
      <c r="G2" s="77" t="s">
        <v>170</v>
      </c>
    </row>
    <row r="3" spans="1:12" x14ac:dyDescent="0.2">
      <c r="A3" s="76" t="s">
        <v>0</v>
      </c>
      <c r="B3" s="40"/>
      <c r="C3" s="40"/>
      <c r="D3" s="40"/>
      <c r="E3" s="40"/>
      <c r="F3" s="40"/>
      <c r="G3" s="40"/>
    </row>
    <row r="4" spans="1:12" x14ac:dyDescent="0.2">
      <c r="A4" s="22" t="s">
        <v>396</v>
      </c>
      <c r="B4" s="40"/>
      <c r="C4" s="40"/>
      <c r="D4" s="40"/>
      <c r="E4" s="40"/>
      <c r="F4" s="40"/>
      <c r="G4" s="40"/>
    </row>
    <row r="5" spans="1:12" x14ac:dyDescent="0.2">
      <c r="A5" s="76" t="s">
        <v>287</v>
      </c>
      <c r="B5" s="40"/>
      <c r="C5" s="40"/>
      <c r="D5" s="40"/>
      <c r="E5" s="40"/>
      <c r="F5" s="40"/>
      <c r="G5" s="40"/>
    </row>
    <row r="6" spans="1:12" x14ac:dyDescent="0.2">
      <c r="A6" s="76"/>
      <c r="B6" s="40"/>
      <c r="C6" s="40"/>
      <c r="D6" s="40"/>
      <c r="E6" s="40"/>
      <c r="F6" s="40"/>
      <c r="G6" s="40"/>
    </row>
    <row r="7" spans="1:12" x14ac:dyDescent="0.2">
      <c r="A7" s="76"/>
      <c r="B7" s="40"/>
      <c r="C7" s="40"/>
      <c r="D7" s="40"/>
      <c r="E7" s="40"/>
      <c r="F7" s="40"/>
      <c r="G7" s="40"/>
    </row>
    <row r="8" spans="1:12" x14ac:dyDescent="0.2">
      <c r="C8" s="301" t="s">
        <v>288</v>
      </c>
      <c r="D8" s="303" t="s">
        <v>289</v>
      </c>
      <c r="E8" s="304"/>
      <c r="I8" s="18"/>
      <c r="J8" s="251"/>
      <c r="K8" s="252"/>
      <c r="L8" s="18"/>
    </row>
    <row r="9" spans="1:12" x14ac:dyDescent="0.2">
      <c r="C9" s="302"/>
      <c r="D9" s="250" t="s">
        <v>155</v>
      </c>
      <c r="E9" s="249" t="s">
        <v>404</v>
      </c>
    </row>
    <row r="10" spans="1:12" x14ac:dyDescent="0.2">
      <c r="C10" s="197">
        <v>2004</v>
      </c>
      <c r="D10" s="198">
        <v>176003</v>
      </c>
      <c r="E10" s="254">
        <v>35480</v>
      </c>
    </row>
    <row r="11" spans="1:12" x14ac:dyDescent="0.2">
      <c r="C11" s="197">
        <v>2005</v>
      </c>
      <c r="D11" s="198">
        <v>137690</v>
      </c>
      <c r="E11" s="255">
        <v>35237</v>
      </c>
    </row>
    <row r="12" spans="1:12" x14ac:dyDescent="0.2">
      <c r="C12" s="197">
        <v>2006</v>
      </c>
      <c r="D12" s="198">
        <v>72493</v>
      </c>
      <c r="E12" s="255">
        <v>17777</v>
      </c>
    </row>
    <row r="13" spans="1:12" x14ac:dyDescent="0.2">
      <c r="C13" s="197">
        <v>2007</v>
      </c>
      <c r="D13" s="198">
        <v>-11386</v>
      </c>
      <c r="E13" s="255">
        <v>7594</v>
      </c>
    </row>
    <row r="14" spans="1:12" x14ac:dyDescent="0.2">
      <c r="C14" s="197">
        <v>2008</v>
      </c>
      <c r="D14" s="198">
        <v>168400</v>
      </c>
      <c r="E14" s="255">
        <v>1311</v>
      </c>
    </row>
    <row r="15" spans="1:12" x14ac:dyDescent="0.2">
      <c r="C15" s="197">
        <v>2009</v>
      </c>
      <c r="D15" s="198">
        <v>104101926</v>
      </c>
      <c r="E15" s="255">
        <v>521057</v>
      </c>
    </row>
    <row r="16" spans="1:12" x14ac:dyDescent="0.2">
      <c r="C16" s="197">
        <v>2010</v>
      </c>
      <c r="D16" s="198">
        <v>11051</v>
      </c>
      <c r="E16" s="255">
        <v>15609</v>
      </c>
    </row>
    <row r="17" spans="2:5" x14ac:dyDescent="0.2">
      <c r="C17" s="197">
        <v>2011</v>
      </c>
      <c r="D17" s="198">
        <v>21126800</v>
      </c>
      <c r="E17" s="255">
        <v>41470</v>
      </c>
    </row>
    <row r="18" spans="2:5" x14ac:dyDescent="0.2">
      <c r="C18" s="197">
        <v>2012</v>
      </c>
      <c r="D18" s="198">
        <v>110390</v>
      </c>
      <c r="E18" s="255">
        <v>2500</v>
      </c>
    </row>
    <row r="19" spans="2:5" x14ac:dyDescent="0.2">
      <c r="C19" s="197">
        <v>2013</v>
      </c>
      <c r="D19" s="198">
        <v>4410339</v>
      </c>
      <c r="E19" s="255">
        <v>35040</v>
      </c>
    </row>
    <row r="20" spans="2:5" x14ac:dyDescent="0.2">
      <c r="C20" s="197">
        <v>2014</v>
      </c>
      <c r="D20" s="198">
        <v>6596353</v>
      </c>
      <c r="E20" s="255">
        <v>0</v>
      </c>
    </row>
    <row r="21" spans="2:5" x14ac:dyDescent="0.2">
      <c r="C21" s="197">
        <v>2015</v>
      </c>
      <c r="D21" s="198">
        <v>166382</v>
      </c>
      <c r="E21" s="255">
        <v>0</v>
      </c>
    </row>
    <row r="22" spans="2:5" x14ac:dyDescent="0.2">
      <c r="C22" s="197">
        <v>2016</v>
      </c>
      <c r="D22" s="198">
        <v>60372</v>
      </c>
      <c r="E22" s="255">
        <v>17210</v>
      </c>
    </row>
    <row r="23" spans="2:5" x14ac:dyDescent="0.2">
      <c r="C23" s="197">
        <v>2017</v>
      </c>
      <c r="D23" s="198">
        <v>29713055</v>
      </c>
      <c r="E23" s="255">
        <v>45610</v>
      </c>
    </row>
    <row r="24" spans="2:5" x14ac:dyDescent="0.2">
      <c r="C24" s="197">
        <v>2018</v>
      </c>
      <c r="D24" s="198">
        <v>10033435</v>
      </c>
      <c r="E24" s="255">
        <v>21914</v>
      </c>
    </row>
    <row r="25" spans="2:5" x14ac:dyDescent="0.2">
      <c r="C25" s="197">
        <v>2019</v>
      </c>
      <c r="D25" s="198">
        <v>-1490434</v>
      </c>
      <c r="E25" s="255">
        <v>0</v>
      </c>
    </row>
    <row r="26" spans="2:5" x14ac:dyDescent="0.2">
      <c r="C26" s="197">
        <v>2020</v>
      </c>
      <c r="D26" s="198">
        <v>1211771893</v>
      </c>
      <c r="E26" s="255">
        <v>3208174</v>
      </c>
    </row>
    <row r="27" spans="2:5" x14ac:dyDescent="0.2">
      <c r="C27" s="199">
        <v>2021</v>
      </c>
      <c r="D27" s="200">
        <v>284346678</v>
      </c>
      <c r="E27" s="256">
        <v>2171552</v>
      </c>
    </row>
    <row r="28" spans="2:5" ht="15" x14ac:dyDescent="0.25">
      <c r="C28" s="161"/>
      <c r="D28" s="162"/>
    </row>
    <row r="29" spans="2:5" x14ac:dyDescent="0.2">
      <c r="B29" s="7"/>
      <c r="C29" s="7" t="s">
        <v>319</v>
      </c>
    </row>
  </sheetData>
  <mergeCells count="2">
    <mergeCell ref="C8:C9"/>
    <mergeCell ref="D8:E8"/>
  </mergeCells>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workbookViewId="0">
      <selection activeCell="C19" sqref="C19"/>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35"/>
      <c r="B1" s="42"/>
      <c r="C1" s="42"/>
      <c r="D1" s="42"/>
      <c r="E1" s="42"/>
      <c r="F1" s="35"/>
      <c r="G1" s="35"/>
      <c r="H1" s="41" t="s">
        <v>31</v>
      </c>
    </row>
    <row r="2" spans="1:10" x14ac:dyDescent="0.2">
      <c r="A2" s="78"/>
      <c r="B2" s="42"/>
      <c r="C2" s="42"/>
      <c r="D2" s="42"/>
      <c r="E2" s="42"/>
      <c r="F2" s="35"/>
      <c r="G2" s="35"/>
      <c r="H2" s="77" t="s">
        <v>299</v>
      </c>
    </row>
    <row r="3" spans="1:10" x14ac:dyDescent="0.2">
      <c r="A3" s="76" t="s">
        <v>0</v>
      </c>
      <c r="B3" s="40"/>
      <c r="C3" s="40"/>
      <c r="D3" s="40"/>
      <c r="E3" s="40"/>
      <c r="F3" s="40"/>
      <c r="G3" s="40"/>
      <c r="H3" s="40"/>
    </row>
    <row r="4" spans="1:10" x14ac:dyDescent="0.2">
      <c r="A4" s="22" t="s">
        <v>396</v>
      </c>
      <c r="B4" s="40"/>
      <c r="C4" s="40"/>
      <c r="D4" s="40"/>
      <c r="E4" s="40"/>
      <c r="F4" s="40"/>
      <c r="G4" s="40"/>
      <c r="H4" s="40"/>
    </row>
    <row r="5" spans="1:10" x14ac:dyDescent="0.2">
      <c r="A5" s="76" t="s">
        <v>290</v>
      </c>
      <c r="B5" s="40"/>
      <c r="C5" s="40"/>
      <c r="D5" s="40"/>
      <c r="E5" s="40"/>
      <c r="F5" s="40"/>
      <c r="G5" s="40"/>
      <c r="H5" s="40"/>
    </row>
    <row r="8" spans="1:10" x14ac:dyDescent="0.2">
      <c r="C8" s="163" t="s">
        <v>10</v>
      </c>
      <c r="D8" s="163" t="s">
        <v>291</v>
      </c>
      <c r="E8" s="163" t="s">
        <v>292</v>
      </c>
    </row>
    <row r="9" spans="1:10" x14ac:dyDescent="0.2">
      <c r="C9" s="164">
        <v>1991</v>
      </c>
      <c r="D9" s="164" t="s">
        <v>293</v>
      </c>
      <c r="E9" s="164" t="s">
        <v>294</v>
      </c>
    </row>
    <row r="10" spans="1:10" x14ac:dyDescent="0.2">
      <c r="C10" s="164">
        <v>2003</v>
      </c>
      <c r="D10" s="164" t="s">
        <v>295</v>
      </c>
      <c r="E10" s="164" t="s">
        <v>294</v>
      </c>
      <c r="I10" s="71"/>
      <c r="J10" s="16"/>
    </row>
    <row r="11" spans="1:10" x14ac:dyDescent="0.2">
      <c r="C11" s="164">
        <v>2017</v>
      </c>
      <c r="D11" s="164" t="s">
        <v>296</v>
      </c>
      <c r="E11" s="164" t="s">
        <v>294</v>
      </c>
      <c r="I11" s="71"/>
      <c r="J11" s="16"/>
    </row>
    <row r="12" spans="1:10" x14ac:dyDescent="0.2">
      <c r="C12" s="164">
        <v>2018</v>
      </c>
      <c r="D12" s="164" t="s">
        <v>297</v>
      </c>
      <c r="E12" s="164" t="s">
        <v>294</v>
      </c>
      <c r="I12" s="71"/>
      <c r="J12" s="16"/>
    </row>
    <row r="13" spans="1:10" x14ac:dyDescent="0.2">
      <c r="C13" s="164">
        <v>2018</v>
      </c>
      <c r="D13" s="164" t="s">
        <v>298</v>
      </c>
      <c r="E13" s="164" t="s">
        <v>294</v>
      </c>
      <c r="I13" s="71"/>
      <c r="J13" s="16"/>
    </row>
    <row r="14" spans="1:10" x14ac:dyDescent="0.2">
      <c r="C14" s="164">
        <v>2020</v>
      </c>
      <c r="D14" s="164" t="s">
        <v>330</v>
      </c>
      <c r="E14" s="6" t="s">
        <v>294</v>
      </c>
      <c r="I14" s="71"/>
      <c r="J14" s="16"/>
    </row>
    <row r="15" spans="1:10" x14ac:dyDescent="0.2">
      <c r="C15" s="9"/>
      <c r="D15" s="9"/>
      <c r="E15" s="9"/>
      <c r="I15" s="71"/>
      <c r="J15" s="16"/>
    </row>
    <row r="16" spans="1:10" x14ac:dyDescent="0.2">
      <c r="I16" s="71"/>
      <c r="J16" s="16"/>
    </row>
    <row r="17" spans="9:10" x14ac:dyDescent="0.2">
      <c r="I17" s="71"/>
      <c r="J17" s="16"/>
    </row>
    <row r="18" spans="9:10" x14ac:dyDescent="0.2">
      <c r="I18" s="71"/>
      <c r="J18" s="16"/>
    </row>
    <row r="19" spans="9:10" x14ac:dyDescent="0.2">
      <c r="I19" s="71"/>
      <c r="J19" s="16"/>
    </row>
    <row r="20" spans="9:10" x14ac:dyDescent="0.2">
      <c r="I20" s="71"/>
      <c r="J20" s="16"/>
    </row>
    <row r="21" spans="9:10" x14ac:dyDescent="0.2">
      <c r="I21" s="71"/>
      <c r="J21" s="16"/>
    </row>
    <row r="22" spans="9:10" x14ac:dyDescent="0.2">
      <c r="I22" s="71"/>
      <c r="J22" s="16"/>
    </row>
    <row r="23" spans="9:10" x14ac:dyDescent="0.2">
      <c r="I23" s="71"/>
      <c r="J23" s="16"/>
    </row>
    <row r="24" spans="9:10" x14ac:dyDescent="0.2">
      <c r="I24" s="71"/>
      <c r="J24" s="16"/>
    </row>
    <row r="25" spans="9:10" x14ac:dyDescent="0.2">
      <c r="I25" s="71"/>
      <c r="J25" s="16"/>
    </row>
    <row r="26" spans="9:10" x14ac:dyDescent="0.2">
      <c r="I26" s="71"/>
      <c r="J26" s="16"/>
    </row>
    <row r="27" spans="9:10" x14ac:dyDescent="0.2">
      <c r="I27" s="71"/>
      <c r="J27" s="16"/>
    </row>
    <row r="28" spans="9:10" x14ac:dyDescent="0.2">
      <c r="I28" s="71"/>
      <c r="J28" s="16"/>
    </row>
    <row r="29" spans="9:10" x14ac:dyDescent="0.2">
      <c r="I29" s="71"/>
      <c r="J29" s="16"/>
    </row>
    <row r="30" spans="9:10" x14ac:dyDescent="0.2">
      <c r="I30" s="71"/>
      <c r="J30" s="16"/>
    </row>
    <row r="31" spans="9:10" x14ac:dyDescent="0.2">
      <c r="I31" s="71"/>
      <c r="J31" s="16"/>
    </row>
    <row r="32" spans="9:10" x14ac:dyDescent="0.2">
      <c r="I32" s="71"/>
      <c r="J32" s="16"/>
    </row>
    <row r="33" spans="9:10" x14ac:dyDescent="0.2">
      <c r="I33" s="71"/>
      <c r="J33" s="16"/>
    </row>
    <row r="34" spans="9:10" x14ac:dyDescent="0.2">
      <c r="I34" s="71"/>
      <c r="J34" s="16"/>
    </row>
    <row r="35" spans="9:10" x14ac:dyDescent="0.2">
      <c r="I35" s="71"/>
      <c r="J35" s="16"/>
    </row>
    <row r="36" spans="9:10" x14ac:dyDescent="0.2">
      <c r="I36" s="71"/>
      <c r="J36" s="16"/>
    </row>
    <row r="37" spans="9:10" x14ac:dyDescent="0.2">
      <c r="I37" s="16"/>
      <c r="J37" s="1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78"/>
  <sheetViews>
    <sheetView zoomScaleNormal="100" workbookViewId="0">
      <selection activeCell="C19" sqref="C19"/>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10" x14ac:dyDescent="0.2">
      <c r="B1" s="5"/>
      <c r="C1" s="5"/>
      <c r="D1" s="5"/>
      <c r="E1" s="5"/>
      <c r="F1" s="17" t="s">
        <v>4</v>
      </c>
    </row>
    <row r="2" spans="1:10" x14ac:dyDescent="0.2">
      <c r="A2" s="3" t="s">
        <v>0</v>
      </c>
      <c r="B2" s="4"/>
      <c r="C2" s="4"/>
      <c r="D2" s="4"/>
      <c r="E2" s="4"/>
      <c r="F2" s="4"/>
    </row>
    <row r="3" spans="1:10" x14ac:dyDescent="0.2">
      <c r="A3" s="22" t="s">
        <v>396</v>
      </c>
      <c r="B3" s="4"/>
      <c r="C3" s="4"/>
      <c r="D3" s="4"/>
      <c r="E3" s="4"/>
      <c r="F3" s="4"/>
    </row>
    <row r="4" spans="1:10" x14ac:dyDescent="0.2">
      <c r="A4" s="3" t="s">
        <v>5</v>
      </c>
      <c r="B4" s="4"/>
      <c r="C4" s="4"/>
      <c r="D4" s="4"/>
      <c r="E4" s="4"/>
      <c r="F4" s="4"/>
    </row>
    <row r="5" spans="1:10" x14ac:dyDescent="0.2">
      <c r="A5" s="3"/>
      <c r="B5" s="4"/>
      <c r="C5" s="4"/>
      <c r="D5" s="4"/>
      <c r="E5" s="4"/>
      <c r="F5" s="4"/>
    </row>
    <row r="6" spans="1:10" x14ac:dyDescent="0.2">
      <c r="A6" s="3"/>
      <c r="B6" s="4"/>
      <c r="C6" s="4"/>
      <c r="D6" s="4"/>
      <c r="E6" s="4"/>
      <c r="F6" s="4"/>
    </row>
    <row r="7" spans="1:10" x14ac:dyDescent="0.2">
      <c r="A7" s="3" t="s">
        <v>166</v>
      </c>
      <c r="B7" s="4"/>
      <c r="C7" s="4"/>
      <c r="D7" s="4"/>
      <c r="E7" s="4"/>
      <c r="F7" s="4"/>
    </row>
    <row r="8" spans="1:10" x14ac:dyDescent="0.2">
      <c r="A8" s="3"/>
      <c r="B8" s="4"/>
      <c r="C8" s="4"/>
      <c r="D8" s="4"/>
      <c r="E8" s="4"/>
      <c r="F8" s="4"/>
      <c r="I8" s="7"/>
    </row>
    <row r="9" spans="1:10" x14ac:dyDescent="0.2">
      <c r="A9" s="1" t="s">
        <v>36</v>
      </c>
      <c r="I9" s="263"/>
      <c r="J9" s="263"/>
    </row>
    <row r="10" spans="1:10" x14ac:dyDescent="0.2">
      <c r="A10" s="2"/>
      <c r="B10" s="25" t="s">
        <v>26</v>
      </c>
      <c r="C10" s="25" t="s">
        <v>47</v>
      </c>
      <c r="D10" s="29"/>
      <c r="E10" s="20" t="s">
        <v>45</v>
      </c>
      <c r="F10" s="20"/>
      <c r="I10" s="263"/>
      <c r="J10" s="263"/>
    </row>
    <row r="11" spans="1:10" x14ac:dyDescent="0.2">
      <c r="A11" s="83" t="s">
        <v>38</v>
      </c>
      <c r="B11" s="83" t="s">
        <v>46</v>
      </c>
      <c r="C11" s="83" t="s">
        <v>60</v>
      </c>
      <c r="D11" s="26" t="s">
        <v>39</v>
      </c>
      <c r="E11" s="26" t="s">
        <v>44</v>
      </c>
      <c r="F11" s="27" t="s">
        <v>40</v>
      </c>
      <c r="I11" s="263"/>
      <c r="J11" s="263"/>
    </row>
    <row r="12" spans="1:10" x14ac:dyDescent="0.2">
      <c r="A12" s="6" t="s">
        <v>195</v>
      </c>
      <c r="B12" s="121" t="s">
        <v>325</v>
      </c>
      <c r="C12" s="121" t="s">
        <v>2733</v>
      </c>
      <c r="D12" s="122">
        <v>163085</v>
      </c>
      <c r="E12" s="30">
        <v>6000</v>
      </c>
      <c r="F12" s="28">
        <f>MIN(SQRT(D12/E12), 1)</f>
        <v>1</v>
      </c>
      <c r="I12" s="263"/>
      <c r="J12" s="263"/>
    </row>
    <row r="13" spans="1:10" x14ac:dyDescent="0.2">
      <c r="A13" s="6" t="s">
        <v>194</v>
      </c>
      <c r="B13" s="121" t="s">
        <v>325</v>
      </c>
      <c r="C13" s="121" t="s">
        <v>2733</v>
      </c>
      <c r="D13" s="122">
        <v>255765</v>
      </c>
      <c r="E13" s="30">
        <v>6000</v>
      </c>
      <c r="F13" s="28">
        <f>MIN(SQRT(D13/E13), 1)</f>
        <v>1</v>
      </c>
      <c r="I13" s="263"/>
      <c r="J13" s="263"/>
    </row>
    <row r="14" spans="1:10" x14ac:dyDescent="0.2">
      <c r="B14" s="7"/>
      <c r="I14" s="263"/>
      <c r="J14" s="263"/>
    </row>
    <row r="15" spans="1:10" x14ac:dyDescent="0.2">
      <c r="A15" s="1" t="s">
        <v>37</v>
      </c>
      <c r="B15" s="102"/>
      <c r="C15" s="18"/>
      <c r="D15" s="18"/>
      <c r="E15" s="10"/>
      <c r="F15" s="10"/>
      <c r="I15" s="263"/>
      <c r="J15" s="263"/>
    </row>
    <row r="16" spans="1:10" x14ac:dyDescent="0.2">
      <c r="B16" s="103" t="s">
        <v>43</v>
      </c>
      <c r="C16" s="29" t="s">
        <v>41</v>
      </c>
      <c r="D16" s="19"/>
      <c r="E16" s="20" t="s">
        <v>45</v>
      </c>
      <c r="F16" s="20"/>
      <c r="I16" s="263"/>
      <c r="J16" s="263"/>
    </row>
    <row r="17" spans="1:10" x14ac:dyDescent="0.2">
      <c r="A17" s="83" t="s">
        <v>38</v>
      </c>
      <c r="B17" s="83" t="s">
        <v>42</v>
      </c>
      <c r="C17" s="83" t="s">
        <v>57</v>
      </c>
      <c r="D17" s="26" t="s">
        <v>39</v>
      </c>
      <c r="E17" s="26" t="s">
        <v>199</v>
      </c>
      <c r="F17" s="27" t="s">
        <v>40</v>
      </c>
      <c r="I17" s="263"/>
      <c r="J17" s="263"/>
    </row>
    <row r="18" spans="1:10" x14ac:dyDescent="0.2">
      <c r="A18" s="6" t="s">
        <v>195</v>
      </c>
      <c r="B18" s="6">
        <v>1</v>
      </c>
      <c r="C18" s="6">
        <v>20214</v>
      </c>
      <c r="D18" s="122">
        <v>17354</v>
      </c>
      <c r="E18" s="30">
        <v>3000</v>
      </c>
      <c r="F18" s="28">
        <f>MIN(SQRT(D18/E18), 1)</f>
        <v>1</v>
      </c>
      <c r="I18" s="263"/>
      <c r="J18" s="263"/>
    </row>
    <row r="19" spans="1:10" x14ac:dyDescent="0.2">
      <c r="A19" s="121" t="s">
        <v>212</v>
      </c>
      <c r="B19" s="121">
        <v>1</v>
      </c>
      <c r="C19" s="121">
        <v>20214</v>
      </c>
      <c r="D19" s="122">
        <v>23284</v>
      </c>
      <c r="E19" s="122">
        <v>3000</v>
      </c>
      <c r="F19" s="123">
        <f>MIN(SQRT(D19/E19), 1)</f>
        <v>1</v>
      </c>
      <c r="I19" s="263"/>
      <c r="J19" s="263"/>
    </row>
    <row r="20" spans="1:10" x14ac:dyDescent="0.2">
      <c r="B20" s="7"/>
      <c r="I20" s="263"/>
      <c r="J20" s="263"/>
    </row>
    <row r="21" spans="1:10" x14ac:dyDescent="0.2">
      <c r="B21" s="7"/>
      <c r="I21" s="264"/>
      <c r="J21" s="264"/>
    </row>
    <row r="22" spans="1:10" x14ac:dyDescent="0.2">
      <c r="A22" s="3" t="s">
        <v>2732</v>
      </c>
      <c r="B22" s="4"/>
      <c r="C22" s="4"/>
      <c r="D22" s="4"/>
      <c r="E22" s="4"/>
      <c r="F22" s="4"/>
    </row>
    <row r="23" spans="1:10" x14ac:dyDescent="0.2">
      <c r="A23" s="3"/>
      <c r="B23" s="4"/>
      <c r="C23" s="4"/>
      <c r="D23" s="4"/>
      <c r="E23" s="4"/>
      <c r="F23" s="4"/>
    </row>
    <row r="24" spans="1:10" x14ac:dyDescent="0.2">
      <c r="A24" s="1" t="s">
        <v>36</v>
      </c>
    </row>
    <row r="25" spans="1:10" x14ac:dyDescent="0.2">
      <c r="A25" s="2"/>
      <c r="B25" s="25" t="s">
        <v>26</v>
      </c>
      <c r="C25" s="25" t="s">
        <v>47</v>
      </c>
      <c r="D25" s="29"/>
      <c r="E25" s="20" t="s">
        <v>45</v>
      </c>
      <c r="F25" s="20"/>
    </row>
    <row r="26" spans="1:10" x14ac:dyDescent="0.2">
      <c r="A26" s="83" t="s">
        <v>38</v>
      </c>
      <c r="B26" s="83" t="s">
        <v>46</v>
      </c>
      <c r="C26" s="83" t="s">
        <v>60</v>
      </c>
      <c r="D26" s="26" t="s">
        <v>39</v>
      </c>
      <c r="E26" s="26" t="s">
        <v>44</v>
      </c>
      <c r="F26" s="27" t="s">
        <v>40</v>
      </c>
    </row>
    <row r="27" spans="1:10" x14ac:dyDescent="0.2">
      <c r="A27" s="6" t="s">
        <v>195</v>
      </c>
      <c r="B27" s="121" t="s">
        <v>2747</v>
      </c>
      <c r="C27" s="121" t="s">
        <v>2748</v>
      </c>
      <c r="D27" s="122">
        <v>24346</v>
      </c>
      <c r="E27" s="30">
        <v>6000</v>
      </c>
      <c r="F27" s="28">
        <f>MIN(SQRT(D27/E27), 1)</f>
        <v>1</v>
      </c>
    </row>
    <row r="28" spans="1:10" x14ac:dyDescent="0.2">
      <c r="A28" s="6" t="s">
        <v>194</v>
      </c>
      <c r="B28" s="121" t="s">
        <v>2747</v>
      </c>
      <c r="C28" s="121" t="s">
        <v>2748</v>
      </c>
      <c r="D28" s="122">
        <v>37670</v>
      </c>
      <c r="E28" s="30">
        <v>6000</v>
      </c>
      <c r="F28" s="28">
        <f>MIN(SQRT(D28/E28), 1)</f>
        <v>1</v>
      </c>
    </row>
    <row r="29" spans="1:10" x14ac:dyDescent="0.2">
      <c r="B29" s="7"/>
    </row>
    <row r="30" spans="1:10" x14ac:dyDescent="0.2">
      <c r="A30" s="1" t="s">
        <v>37</v>
      </c>
      <c r="B30" s="102"/>
      <c r="C30" s="18"/>
      <c r="D30" s="18"/>
      <c r="E30" s="10"/>
      <c r="F30" s="10"/>
    </row>
    <row r="31" spans="1:10" x14ac:dyDescent="0.2">
      <c r="B31" s="103" t="s">
        <v>43</v>
      </c>
      <c r="C31" s="29" t="s">
        <v>41</v>
      </c>
      <c r="D31" s="19"/>
      <c r="E31" s="20" t="s">
        <v>45</v>
      </c>
      <c r="F31" s="20"/>
    </row>
    <row r="32" spans="1:10" x14ac:dyDescent="0.2">
      <c r="A32" s="83" t="s">
        <v>38</v>
      </c>
      <c r="B32" s="83" t="s">
        <v>42</v>
      </c>
      <c r="C32" s="83" t="s">
        <v>57</v>
      </c>
      <c r="D32" s="26" t="s">
        <v>39</v>
      </c>
      <c r="E32" s="26" t="s">
        <v>199</v>
      </c>
      <c r="F32" s="27" t="s">
        <v>40</v>
      </c>
    </row>
    <row r="33" spans="1:6" x14ac:dyDescent="0.2">
      <c r="A33" s="6" t="s">
        <v>195</v>
      </c>
      <c r="B33" s="6">
        <v>1</v>
      </c>
      <c r="C33" s="6">
        <v>20214</v>
      </c>
      <c r="D33" s="122">
        <v>3651</v>
      </c>
      <c r="E33" s="30">
        <v>3000</v>
      </c>
      <c r="F33" s="28">
        <f>MIN(SQRT(D33/E33), 1)</f>
        <v>1</v>
      </c>
    </row>
    <row r="34" spans="1:6" x14ac:dyDescent="0.2">
      <c r="A34" s="121" t="s">
        <v>212</v>
      </c>
      <c r="B34" s="121">
        <v>1</v>
      </c>
      <c r="C34" s="121">
        <v>20214</v>
      </c>
      <c r="D34" s="122">
        <v>4604</v>
      </c>
      <c r="E34" s="122">
        <v>3000</v>
      </c>
      <c r="F34" s="123">
        <f>MIN(SQRT(D34/E34), 1)</f>
        <v>1</v>
      </c>
    </row>
    <row r="35" spans="1:6" x14ac:dyDescent="0.2">
      <c r="B35" s="7"/>
    </row>
    <row r="36" spans="1:6" x14ac:dyDescent="0.2">
      <c r="B36" s="7"/>
    </row>
    <row r="37" spans="1:6" x14ac:dyDescent="0.2">
      <c r="A37" s="21" t="s">
        <v>197</v>
      </c>
      <c r="B37" s="7"/>
    </row>
    <row r="38" spans="1:6" x14ac:dyDescent="0.2">
      <c r="A38" s="7" t="s">
        <v>198</v>
      </c>
      <c r="B38" s="7"/>
    </row>
    <row r="39" spans="1:6" x14ac:dyDescent="0.2">
      <c r="A39" s="21" t="s">
        <v>196</v>
      </c>
      <c r="B39" s="7"/>
    </row>
    <row r="41" spans="1:6" x14ac:dyDescent="0.2">
      <c r="B41" s="7"/>
    </row>
    <row r="42" spans="1:6" x14ac:dyDescent="0.2">
      <c r="B42" s="7"/>
    </row>
    <row r="43" spans="1:6" x14ac:dyDescent="0.2">
      <c r="B43" s="7"/>
    </row>
    <row r="44" spans="1:6" x14ac:dyDescent="0.2">
      <c r="B44" s="7"/>
    </row>
    <row r="45" spans="1:6" x14ac:dyDescent="0.2">
      <c r="B45" s="7"/>
    </row>
    <row r="46" spans="1:6" x14ac:dyDescent="0.2">
      <c r="B46" s="7"/>
    </row>
    <row r="47" spans="1:6" x14ac:dyDescent="0.2">
      <c r="B47" s="7"/>
    </row>
    <row r="48" spans="1:6"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169" spans="1:6" x14ac:dyDescent="0.2">
      <c r="A169" s="9"/>
      <c r="B169" s="9"/>
      <c r="C169" s="9"/>
      <c r="D169" s="9"/>
      <c r="E169" s="9"/>
      <c r="F169" s="9"/>
    </row>
    <row r="170" spans="1:6" x14ac:dyDescent="0.2">
      <c r="A170" s="9"/>
      <c r="B170" s="9"/>
      <c r="C170" s="9"/>
      <c r="D170" s="9"/>
      <c r="E170" s="9"/>
      <c r="F170" s="9"/>
    </row>
    <row r="171" spans="1:6" x14ac:dyDescent="0.2">
      <c r="A171" s="9"/>
      <c r="B171" s="9"/>
      <c r="C171" s="9"/>
      <c r="D171" s="9"/>
      <c r="E171" s="9"/>
      <c r="F171" s="9"/>
    </row>
    <row r="172" spans="1:6" x14ac:dyDescent="0.2">
      <c r="A172" s="9"/>
      <c r="B172" s="9"/>
      <c r="C172" s="9"/>
      <c r="D172" s="9"/>
      <c r="E172" s="9"/>
      <c r="F172" s="9"/>
    </row>
    <row r="173" spans="1:6" x14ac:dyDescent="0.2">
      <c r="A173" s="9"/>
      <c r="B173" s="9"/>
      <c r="C173" s="9"/>
      <c r="D173" s="9"/>
      <c r="E173" s="9"/>
      <c r="F173" s="9"/>
    </row>
    <row r="174" spans="1:6" x14ac:dyDescent="0.2">
      <c r="A174" s="9"/>
      <c r="B174" s="9"/>
      <c r="C174" s="9"/>
      <c r="D174" s="9"/>
      <c r="E174" s="9"/>
      <c r="F174" s="9"/>
    </row>
    <row r="175" spans="1:6" x14ac:dyDescent="0.2">
      <c r="A175" s="9"/>
      <c r="B175" s="9"/>
      <c r="C175" s="9"/>
      <c r="D175" s="9"/>
      <c r="E175" s="9"/>
      <c r="F175" s="9"/>
    </row>
    <row r="176" spans="1:6" x14ac:dyDescent="0.2">
      <c r="A176" s="9"/>
      <c r="B176" s="9"/>
      <c r="C176" s="9"/>
      <c r="D176" s="9"/>
      <c r="E176" s="9"/>
      <c r="F176" s="9"/>
    </row>
    <row r="177" spans="1:6" x14ac:dyDescent="0.2">
      <c r="A177" s="9"/>
      <c r="B177" s="9"/>
      <c r="C177" s="9"/>
      <c r="D177" s="9"/>
      <c r="E177" s="9"/>
      <c r="F177" s="9"/>
    </row>
    <row r="178" spans="1:6" x14ac:dyDescent="0.2">
      <c r="A178" s="9"/>
      <c r="B178" s="9"/>
      <c r="C178" s="9"/>
      <c r="D178" s="9"/>
      <c r="E178" s="9"/>
      <c r="F178" s="9"/>
    </row>
  </sheetData>
  <printOptions horizontalCentered="1"/>
  <pageMargins left="0.2" right="0.2" top="0.5" bottom="0.75" header="0.3" footer="0.3"/>
  <pageSetup fitToHeight="0"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139"/>
  <sheetViews>
    <sheetView zoomScaleNormal="100" workbookViewId="0">
      <selection activeCell="C19" sqref="C19"/>
    </sheetView>
  </sheetViews>
  <sheetFormatPr defaultColWidth="9.140625" defaultRowHeight="12.75" x14ac:dyDescent="0.2"/>
  <cols>
    <col min="1" max="1" width="8.85546875" style="35" customWidth="1"/>
    <col min="2" max="2" width="12.28515625" style="35" customWidth="1"/>
    <col min="3" max="3" width="14.7109375" style="35" customWidth="1"/>
    <col min="4" max="4" width="14.5703125" style="35" bestFit="1" customWidth="1"/>
    <col min="5" max="5" width="15.5703125" style="35" bestFit="1" customWidth="1"/>
    <col min="6" max="6" width="12.7109375" style="35" bestFit="1" customWidth="1"/>
    <col min="7" max="7" width="13" style="35" bestFit="1" customWidth="1"/>
    <col min="8" max="9" width="14.85546875" style="35" bestFit="1" customWidth="1"/>
    <col min="10" max="16384" width="9.140625" style="35"/>
  </cols>
  <sheetData>
    <row r="1" spans="1:9" x14ac:dyDescent="0.2">
      <c r="B1" s="42"/>
      <c r="C1" s="42"/>
      <c r="D1" s="42"/>
      <c r="E1" s="42"/>
      <c r="F1" s="42"/>
      <c r="G1" s="42"/>
      <c r="H1" s="42"/>
      <c r="I1" s="41" t="s">
        <v>252</v>
      </c>
    </row>
    <row r="2" spans="1:9" x14ac:dyDescent="0.2">
      <c r="A2" s="22" t="s">
        <v>0</v>
      </c>
      <c r="B2" s="40"/>
      <c r="C2" s="40"/>
      <c r="D2" s="40"/>
      <c r="E2" s="40"/>
      <c r="F2" s="40"/>
      <c r="G2" s="40"/>
      <c r="H2" s="40"/>
      <c r="I2" s="40"/>
    </row>
    <row r="3" spans="1:9" x14ac:dyDescent="0.2">
      <c r="A3" s="12" t="s">
        <v>396</v>
      </c>
      <c r="B3" s="40"/>
      <c r="C3" s="40"/>
      <c r="D3" s="40"/>
      <c r="E3" s="40"/>
      <c r="F3" s="40"/>
      <c r="G3" s="40"/>
      <c r="H3" s="40"/>
      <c r="I3" s="40"/>
    </row>
    <row r="4" spans="1:9" x14ac:dyDescent="0.2">
      <c r="A4" s="22" t="s">
        <v>253</v>
      </c>
      <c r="B4" s="40"/>
      <c r="C4" s="40"/>
      <c r="D4" s="40"/>
      <c r="E4" s="40"/>
      <c r="F4" s="40"/>
      <c r="G4" s="40"/>
      <c r="H4" s="40"/>
      <c r="I4" s="40"/>
    </row>
    <row r="6" spans="1:9" x14ac:dyDescent="0.2">
      <c r="A6" s="43"/>
    </row>
    <row r="8" spans="1:9" x14ac:dyDescent="0.2">
      <c r="A8" s="150" t="s">
        <v>14</v>
      </c>
      <c r="B8" s="150" t="s">
        <v>15</v>
      </c>
      <c r="C8" s="150" t="s">
        <v>16</v>
      </c>
      <c r="D8" s="150" t="s">
        <v>21</v>
      </c>
      <c r="E8" s="150" t="s">
        <v>22</v>
      </c>
      <c r="F8" s="150" t="s">
        <v>254</v>
      </c>
      <c r="G8" s="150" t="s">
        <v>255</v>
      </c>
      <c r="H8" s="150" t="s">
        <v>256</v>
      </c>
      <c r="I8" s="150" t="s">
        <v>257</v>
      </c>
    </row>
    <row r="9" spans="1:9" x14ac:dyDescent="0.2">
      <c r="A9" s="59"/>
      <c r="B9" s="59" t="s">
        <v>258</v>
      </c>
      <c r="C9" s="59" t="s">
        <v>259</v>
      </c>
      <c r="D9" s="59" t="s">
        <v>258</v>
      </c>
      <c r="E9" s="59" t="s">
        <v>259</v>
      </c>
      <c r="F9" s="59" t="s">
        <v>258</v>
      </c>
      <c r="G9" s="59" t="s">
        <v>258</v>
      </c>
      <c r="H9" s="59" t="s">
        <v>13</v>
      </c>
      <c r="I9" s="59" t="s">
        <v>260</v>
      </c>
    </row>
    <row r="10" spans="1:9" x14ac:dyDescent="0.2">
      <c r="A10" s="59"/>
      <c r="B10" s="59" t="s">
        <v>261</v>
      </c>
      <c r="C10" s="59" t="s">
        <v>262</v>
      </c>
      <c r="D10" s="59" t="s">
        <v>263</v>
      </c>
      <c r="E10" s="59" t="s">
        <v>263</v>
      </c>
      <c r="F10" s="59" t="s">
        <v>264</v>
      </c>
      <c r="G10" s="59" t="s">
        <v>265</v>
      </c>
      <c r="H10" s="59" t="s">
        <v>258</v>
      </c>
      <c r="I10" s="59" t="s">
        <v>253</v>
      </c>
    </row>
    <row r="11" spans="1:9" x14ac:dyDescent="0.2">
      <c r="A11" s="59"/>
      <c r="B11" s="59" t="s">
        <v>266</v>
      </c>
      <c r="C11" s="59" t="s">
        <v>267</v>
      </c>
      <c r="D11" s="59" t="s">
        <v>268</v>
      </c>
      <c r="E11" s="59" t="s">
        <v>268</v>
      </c>
      <c r="F11" s="59" t="s">
        <v>269</v>
      </c>
      <c r="G11" s="59" t="s">
        <v>270</v>
      </c>
      <c r="H11" s="59" t="s">
        <v>253</v>
      </c>
      <c r="I11" s="59" t="s">
        <v>271</v>
      </c>
    </row>
    <row r="12" spans="1:9" x14ac:dyDescent="0.2">
      <c r="A12" s="73" t="s">
        <v>10</v>
      </c>
      <c r="B12" s="73" t="s">
        <v>272</v>
      </c>
      <c r="C12" s="73" t="s">
        <v>270</v>
      </c>
      <c r="D12" s="73" t="s">
        <v>6</v>
      </c>
      <c r="E12" s="73" t="s">
        <v>6</v>
      </c>
      <c r="F12" s="73" t="s">
        <v>273</v>
      </c>
      <c r="G12" s="73" t="s">
        <v>274</v>
      </c>
      <c r="H12" s="73" t="s">
        <v>275</v>
      </c>
      <c r="I12" s="151" t="s">
        <v>276</v>
      </c>
    </row>
    <row r="13" spans="1:9" x14ac:dyDescent="0.2">
      <c r="A13" s="2">
        <v>2018</v>
      </c>
      <c r="B13" s="207">
        <v>7119505</v>
      </c>
      <c r="C13" s="207">
        <f>-1797429+6097</f>
        <v>-1791332</v>
      </c>
      <c r="D13" s="207">
        <v>2037938793</v>
      </c>
      <c r="E13" s="207">
        <v>2052855247</v>
      </c>
      <c r="F13" s="208">
        <f>D13/E13</f>
        <v>0.99273380136188438</v>
      </c>
      <c r="G13" s="209">
        <f>F13*C13</f>
        <v>-1778315.8258611872</v>
      </c>
      <c r="H13" s="210">
        <f>B13+G13</f>
        <v>5341189.1741388123</v>
      </c>
      <c r="I13" s="211">
        <f t="shared" ref="I13:I15" si="0">H13/D13</f>
        <v>2.6208781110036079E-3</v>
      </c>
    </row>
    <row r="14" spans="1:9" x14ac:dyDescent="0.2">
      <c r="A14" s="2">
        <v>2019</v>
      </c>
      <c r="B14" s="207">
        <v>7431927</v>
      </c>
      <c r="C14" s="207">
        <f>-1990816+4945</f>
        <v>-1985871</v>
      </c>
      <c r="D14" s="207">
        <v>2223252943</v>
      </c>
      <c r="E14" s="207">
        <v>2237814452</v>
      </c>
      <c r="F14" s="208">
        <f>D14/E14</f>
        <v>0.99349297749552656</v>
      </c>
      <c r="G14" s="209">
        <f>F14*C14</f>
        <v>-1972948.8927120189</v>
      </c>
      <c r="H14" s="210">
        <f>B14+G14</f>
        <v>5458978.1072879806</v>
      </c>
      <c r="I14" s="211">
        <f t="shared" si="0"/>
        <v>2.4554012733799765E-3</v>
      </c>
    </row>
    <row r="15" spans="1:9" x14ac:dyDescent="0.2">
      <c r="A15" s="2">
        <v>2020</v>
      </c>
      <c r="B15" s="207">
        <v>4422390</v>
      </c>
      <c r="C15" s="207">
        <f>-1751615+5569</f>
        <v>-1746046</v>
      </c>
      <c r="D15" s="207">
        <v>2435240176</v>
      </c>
      <c r="E15" s="207">
        <v>2450054148</v>
      </c>
      <c r="F15" s="208">
        <f>D15/E15</f>
        <v>0.993953614448851</v>
      </c>
      <c r="G15" s="209">
        <f>F15*C15</f>
        <v>-1735488.7326939586</v>
      </c>
      <c r="H15" s="210">
        <f>B15+G15</f>
        <v>2686901.2673060414</v>
      </c>
      <c r="I15" s="211">
        <f t="shared" si="0"/>
        <v>1.1033413844705072E-3</v>
      </c>
    </row>
    <row r="16" spans="1:9" x14ac:dyDescent="0.2">
      <c r="A16" s="59"/>
      <c r="B16" s="153"/>
      <c r="C16" s="153"/>
      <c r="D16" s="153"/>
      <c r="E16" s="153"/>
      <c r="F16" s="153"/>
      <c r="G16" s="154"/>
      <c r="H16" s="59"/>
    </row>
    <row r="17" spans="1:8" x14ac:dyDescent="0.2">
      <c r="A17" s="35" t="s">
        <v>277</v>
      </c>
      <c r="B17" s="59" t="s">
        <v>278</v>
      </c>
      <c r="C17" s="35" t="s">
        <v>279</v>
      </c>
      <c r="D17" s="153"/>
      <c r="E17" s="153"/>
      <c r="F17" s="153"/>
      <c r="G17" s="154"/>
      <c r="H17" s="59"/>
    </row>
    <row r="18" spans="1:8" x14ac:dyDescent="0.2">
      <c r="B18" s="59" t="s">
        <v>280</v>
      </c>
      <c r="C18" s="35" t="s">
        <v>281</v>
      </c>
      <c r="D18" s="153"/>
      <c r="E18" s="153"/>
      <c r="F18" s="153"/>
      <c r="G18" s="154"/>
      <c r="H18" s="59"/>
    </row>
    <row r="19" spans="1:8" x14ac:dyDescent="0.2">
      <c r="B19" s="59" t="s">
        <v>282</v>
      </c>
      <c r="C19" s="35" t="s">
        <v>283</v>
      </c>
      <c r="D19" s="153"/>
      <c r="E19" s="153"/>
      <c r="F19" s="153"/>
      <c r="G19" s="154"/>
      <c r="H19" s="59"/>
    </row>
    <row r="20" spans="1:8" x14ac:dyDescent="0.2">
      <c r="B20" s="59" t="s">
        <v>284</v>
      </c>
      <c r="C20" s="35" t="s">
        <v>285</v>
      </c>
      <c r="D20" s="153"/>
      <c r="E20" s="153"/>
      <c r="F20" s="153"/>
      <c r="G20" s="154"/>
      <c r="H20" s="59"/>
    </row>
    <row r="21" spans="1:8" x14ac:dyDescent="0.2">
      <c r="H21" s="142"/>
    </row>
    <row r="22" spans="1:8" x14ac:dyDescent="0.2">
      <c r="A22" s="37" t="s">
        <v>321</v>
      </c>
    </row>
    <row r="23" spans="1:8" x14ac:dyDescent="0.2">
      <c r="A23" s="23" t="s">
        <v>320</v>
      </c>
    </row>
    <row r="130" spans="1:7" x14ac:dyDescent="0.2">
      <c r="A130" s="36"/>
      <c r="B130" s="36"/>
      <c r="C130" s="36"/>
      <c r="D130" s="36"/>
      <c r="E130" s="36"/>
      <c r="F130" s="36"/>
      <c r="G130" s="36"/>
    </row>
    <row r="131" spans="1:7" x14ac:dyDescent="0.2">
      <c r="A131" s="36"/>
      <c r="B131" s="36"/>
      <c r="C131" s="36"/>
      <c r="D131" s="36"/>
      <c r="E131" s="36"/>
      <c r="F131" s="36"/>
      <c r="G131" s="36"/>
    </row>
    <row r="132" spans="1:7" x14ac:dyDescent="0.2">
      <c r="A132" s="36"/>
      <c r="B132" s="36"/>
      <c r="C132" s="36"/>
      <c r="D132" s="36"/>
      <c r="E132" s="36"/>
      <c r="F132" s="36"/>
      <c r="G132" s="36"/>
    </row>
    <row r="133" spans="1:7" x14ac:dyDescent="0.2">
      <c r="A133" s="36"/>
      <c r="B133" s="36"/>
      <c r="C133" s="36"/>
      <c r="D133" s="36"/>
      <c r="E133" s="36"/>
      <c r="F133" s="36"/>
      <c r="G133" s="36"/>
    </row>
    <row r="134" spans="1:7" x14ac:dyDescent="0.2">
      <c r="A134" s="36"/>
      <c r="B134" s="36"/>
      <c r="C134" s="36"/>
      <c r="D134" s="36"/>
      <c r="E134" s="36"/>
      <c r="F134" s="36"/>
      <c r="G134" s="36"/>
    </row>
    <row r="135" spans="1:7" x14ac:dyDescent="0.2">
      <c r="A135" s="36"/>
      <c r="B135" s="36"/>
      <c r="C135" s="36"/>
      <c r="D135" s="36"/>
      <c r="E135" s="36"/>
      <c r="F135" s="36"/>
      <c r="G135" s="36"/>
    </row>
    <row r="136" spans="1:7" x14ac:dyDescent="0.2">
      <c r="A136" s="36"/>
      <c r="B136" s="36"/>
      <c r="C136" s="36"/>
      <c r="D136" s="36"/>
      <c r="E136" s="36"/>
      <c r="F136" s="36"/>
      <c r="G136" s="36"/>
    </row>
    <row r="137" spans="1:7" x14ac:dyDescent="0.2">
      <c r="A137" s="36"/>
      <c r="B137" s="36"/>
      <c r="C137" s="36"/>
      <c r="D137" s="36"/>
      <c r="E137" s="36"/>
      <c r="F137" s="36"/>
      <c r="G137" s="36"/>
    </row>
    <row r="138" spans="1:7" x14ac:dyDescent="0.2">
      <c r="A138" s="36"/>
      <c r="B138" s="36"/>
      <c r="C138" s="36"/>
      <c r="D138" s="36"/>
      <c r="E138" s="36"/>
      <c r="F138" s="36"/>
      <c r="G138" s="36"/>
    </row>
    <row r="139" spans="1:7" x14ac:dyDescent="0.2">
      <c r="A139" s="36"/>
      <c r="B139" s="36"/>
      <c r="C139" s="36"/>
      <c r="D139" s="36"/>
      <c r="E139" s="36"/>
      <c r="F139" s="36"/>
      <c r="G139" s="36"/>
    </row>
  </sheetData>
  <printOptions horizontalCentered="1"/>
  <pageMargins left="0.2" right="0.2" top="0.5" bottom="0.75" header="0.3" footer="0.3"/>
  <pageSetup orientation="landscape" r:id="rId1"/>
  <headerFooter>
    <oddFooter>&amp;C&amp;8©, Copyright, State Farm Mutual Automobile Insurance Company 2022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170"/>
  <sheetViews>
    <sheetView zoomScaleNormal="100" workbookViewId="0">
      <selection activeCell="C19" sqref="C19"/>
    </sheetView>
  </sheetViews>
  <sheetFormatPr defaultColWidth="9.140625" defaultRowHeight="12.75" x14ac:dyDescent="0.2"/>
  <cols>
    <col min="1" max="16384" width="9.140625" style="35"/>
  </cols>
  <sheetData>
    <row r="1" spans="1:9" x14ac:dyDescent="0.2">
      <c r="B1" s="42"/>
      <c r="C1" s="42"/>
      <c r="D1" s="42"/>
      <c r="E1" s="42"/>
      <c r="F1" s="42"/>
      <c r="G1" s="42"/>
      <c r="H1" s="42"/>
      <c r="I1" s="41" t="s">
        <v>24</v>
      </c>
    </row>
    <row r="2" spans="1:9" x14ac:dyDescent="0.2">
      <c r="A2" s="22" t="s">
        <v>0</v>
      </c>
      <c r="B2" s="40"/>
      <c r="C2" s="40"/>
      <c r="D2" s="40"/>
      <c r="E2" s="40"/>
      <c r="F2" s="40"/>
      <c r="G2" s="40"/>
      <c r="H2" s="40"/>
      <c r="I2" s="40"/>
    </row>
    <row r="3" spans="1:9" x14ac:dyDescent="0.2">
      <c r="A3" s="12" t="s">
        <v>396</v>
      </c>
      <c r="B3" s="40"/>
      <c r="C3" s="40"/>
      <c r="D3" s="40"/>
      <c r="E3" s="40"/>
      <c r="F3" s="40"/>
      <c r="G3" s="40"/>
      <c r="H3" s="40"/>
      <c r="I3" s="40"/>
    </row>
    <row r="4" spans="1:9" x14ac:dyDescent="0.2">
      <c r="A4" s="22" t="s">
        <v>25</v>
      </c>
      <c r="B4" s="40"/>
      <c r="C4" s="40"/>
      <c r="D4" s="40"/>
      <c r="E4" s="40"/>
      <c r="F4" s="40"/>
      <c r="G4" s="40"/>
      <c r="H4" s="40"/>
      <c r="I4" s="40"/>
    </row>
    <row r="8" spans="1:9" x14ac:dyDescent="0.2">
      <c r="A8" s="101" t="s">
        <v>193</v>
      </c>
    </row>
    <row r="11" spans="1:9" x14ac:dyDescent="0.2">
      <c r="A11" s="23"/>
    </row>
    <row r="12" spans="1:9" x14ac:dyDescent="0.2">
      <c r="A12" s="23"/>
    </row>
    <row r="13" spans="1:9" x14ac:dyDescent="0.2">
      <c r="A13" s="23"/>
    </row>
    <row r="161" spans="1:7" x14ac:dyDescent="0.2">
      <c r="A161" s="36"/>
      <c r="B161" s="36"/>
      <c r="C161" s="36"/>
      <c r="D161" s="36"/>
      <c r="E161" s="36"/>
      <c r="F161" s="36"/>
      <c r="G161" s="36"/>
    </row>
    <row r="162" spans="1:7" x14ac:dyDescent="0.2">
      <c r="A162" s="36"/>
      <c r="B162" s="36"/>
      <c r="C162" s="36"/>
      <c r="D162" s="36"/>
      <c r="E162" s="36"/>
      <c r="F162" s="36"/>
      <c r="G162" s="36"/>
    </row>
    <row r="163" spans="1:7" x14ac:dyDescent="0.2">
      <c r="A163" s="36"/>
      <c r="B163" s="36"/>
      <c r="C163" s="36"/>
      <c r="D163" s="36"/>
      <c r="E163" s="36"/>
      <c r="F163" s="36"/>
      <c r="G163" s="36"/>
    </row>
    <row r="164" spans="1:7" x14ac:dyDescent="0.2">
      <c r="A164" s="36"/>
      <c r="B164" s="36"/>
      <c r="C164" s="36"/>
      <c r="D164" s="36"/>
      <c r="E164" s="36"/>
      <c r="F164" s="36"/>
      <c r="G164" s="36"/>
    </row>
    <row r="165" spans="1:7" x14ac:dyDescent="0.2">
      <c r="A165" s="36"/>
      <c r="B165" s="36"/>
      <c r="C165" s="36"/>
      <c r="D165" s="36"/>
      <c r="E165" s="36"/>
      <c r="F165" s="36"/>
      <c r="G165" s="36"/>
    </row>
    <row r="166" spans="1:7" x14ac:dyDescent="0.2">
      <c r="A166" s="36"/>
      <c r="B166" s="36"/>
      <c r="C166" s="36"/>
      <c r="D166" s="36"/>
      <c r="E166" s="36"/>
      <c r="F166" s="36"/>
      <c r="G166" s="36"/>
    </row>
    <row r="167" spans="1:7" x14ac:dyDescent="0.2">
      <c r="A167" s="36"/>
      <c r="B167" s="36"/>
      <c r="C167" s="36"/>
      <c r="D167" s="36"/>
      <c r="E167" s="36"/>
      <c r="F167" s="36"/>
      <c r="G167" s="36"/>
    </row>
    <row r="168" spans="1:7" x14ac:dyDescent="0.2">
      <c r="A168" s="36"/>
      <c r="B168" s="36"/>
      <c r="C168" s="36"/>
      <c r="D168" s="36"/>
      <c r="E168" s="36"/>
      <c r="F168" s="36"/>
      <c r="G168" s="36"/>
    </row>
    <row r="169" spans="1:7" x14ac:dyDescent="0.2">
      <c r="A169" s="36"/>
      <c r="B169" s="36"/>
      <c r="C169" s="36"/>
      <c r="D169" s="36"/>
      <c r="E169" s="36"/>
      <c r="F169" s="36"/>
      <c r="G169" s="36"/>
    </row>
    <row r="170" spans="1:7" x14ac:dyDescent="0.2">
      <c r="A170" s="36"/>
      <c r="B170" s="36"/>
      <c r="C170" s="36"/>
      <c r="D170" s="36"/>
      <c r="E170" s="36"/>
      <c r="F170" s="36"/>
      <c r="G170"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E30"/>
  <sheetViews>
    <sheetView view="pageBreakPreview" zoomScaleNormal="100" zoomScaleSheetLayoutView="100" workbookViewId="0">
      <selection activeCell="C19" sqref="C19"/>
    </sheetView>
  </sheetViews>
  <sheetFormatPr defaultColWidth="8.85546875" defaultRowHeight="12.75" x14ac:dyDescent="0.2"/>
  <cols>
    <col min="1" max="1" width="58.5703125" style="23" customWidth="1"/>
    <col min="2" max="4" width="12.7109375" style="23" customWidth="1"/>
    <col min="5" max="16384" width="8.85546875" style="23"/>
  </cols>
  <sheetData>
    <row r="1" spans="1:5" x14ac:dyDescent="0.2">
      <c r="B1" s="104"/>
      <c r="C1" s="104"/>
      <c r="D1" s="41" t="s">
        <v>150</v>
      </c>
    </row>
    <row r="2" spans="1:5" x14ac:dyDescent="0.2">
      <c r="A2" s="22" t="s">
        <v>0</v>
      </c>
      <c r="B2" s="22"/>
      <c r="C2" s="22"/>
      <c r="D2" s="22"/>
    </row>
    <row r="3" spans="1:5" x14ac:dyDescent="0.2">
      <c r="A3" s="12" t="s">
        <v>396</v>
      </c>
      <c r="B3" s="22"/>
      <c r="C3" s="22"/>
      <c r="D3" s="22"/>
    </row>
    <row r="4" spans="1:5" x14ac:dyDescent="0.2">
      <c r="A4" s="22" t="s">
        <v>151</v>
      </c>
      <c r="B4" s="22"/>
      <c r="C4" s="22"/>
      <c r="D4" s="22"/>
    </row>
    <row r="8" spans="1:5" x14ac:dyDescent="0.2">
      <c r="A8" s="23" t="s">
        <v>223</v>
      </c>
    </row>
    <row r="9" spans="1:5" x14ac:dyDescent="0.2">
      <c r="A9" s="23" t="s">
        <v>400</v>
      </c>
    </row>
    <row r="12" spans="1:5" x14ac:dyDescent="0.2">
      <c r="A12" s="127"/>
      <c r="B12" s="128" t="s">
        <v>152</v>
      </c>
      <c r="C12" s="128" t="s">
        <v>397</v>
      </c>
    </row>
    <row r="13" spans="1:5" x14ac:dyDescent="0.2">
      <c r="A13" s="129" t="s">
        <v>216</v>
      </c>
      <c r="B13" s="130" t="s">
        <v>153</v>
      </c>
      <c r="C13" s="130" t="s">
        <v>398</v>
      </c>
    </row>
    <row r="14" spans="1:5" x14ac:dyDescent="0.2">
      <c r="A14" s="131" t="s">
        <v>2731</v>
      </c>
      <c r="B14" s="132">
        <v>8.369915907839931E-2</v>
      </c>
      <c r="C14" s="132">
        <v>7.409715778082715E-2</v>
      </c>
      <c r="D14" s="253"/>
      <c r="E14" s="253"/>
    </row>
    <row r="15" spans="1:5" x14ac:dyDescent="0.2">
      <c r="A15" s="131" t="s">
        <v>315</v>
      </c>
      <c r="B15" s="132">
        <v>-1.3576398864847294E-2</v>
      </c>
      <c r="C15" s="132" t="s">
        <v>399</v>
      </c>
      <c r="D15" s="253"/>
      <c r="E15" s="253"/>
    </row>
    <row r="16" spans="1:5" x14ac:dyDescent="0.2">
      <c r="A16" s="131" t="s">
        <v>402</v>
      </c>
      <c r="B16" s="132" t="s">
        <v>399</v>
      </c>
      <c r="C16" s="132">
        <v>-4.6661925270693461E-3</v>
      </c>
      <c r="D16" s="253"/>
      <c r="E16" s="253"/>
    </row>
    <row r="17" spans="1:5" x14ac:dyDescent="0.2">
      <c r="A17" s="131" t="s">
        <v>401</v>
      </c>
      <c r="B17" s="132" t="s">
        <v>399</v>
      </c>
      <c r="C17" s="132">
        <v>0</v>
      </c>
      <c r="D17" s="253"/>
      <c r="E17" s="253"/>
    </row>
    <row r="18" spans="1:5" x14ac:dyDescent="0.2">
      <c r="A18" s="131" t="s">
        <v>403</v>
      </c>
      <c r="B18" s="132">
        <v>0</v>
      </c>
      <c r="C18" s="132" t="s">
        <v>399</v>
      </c>
      <c r="D18" s="253"/>
      <c r="E18" s="253"/>
    </row>
    <row r="19" spans="1:5" x14ac:dyDescent="0.2">
      <c r="A19" s="133" t="s">
        <v>13</v>
      </c>
      <c r="B19" s="134">
        <f>(1+B14)*(1+B15)-1</f>
        <v>6.8986427045251375E-2</v>
      </c>
      <c r="C19" s="134">
        <f>(1+C14)*(1+C16)-1</f>
        <v>6.908521364984388E-2</v>
      </c>
      <c r="D19" s="135"/>
      <c r="E19" s="135"/>
    </row>
    <row r="21" spans="1:5" x14ac:dyDescent="0.2">
      <c r="B21" s="135"/>
      <c r="C21" s="135"/>
      <c r="D21" s="135"/>
    </row>
    <row r="23" spans="1:5" x14ac:dyDescent="0.2">
      <c r="A23" s="105" t="s">
        <v>222</v>
      </c>
      <c r="B23" s="37"/>
      <c r="C23" s="37"/>
      <c r="D23" s="37"/>
    </row>
    <row r="24" spans="1:5" x14ac:dyDescent="0.2">
      <c r="A24" s="106" t="s">
        <v>204</v>
      </c>
      <c r="B24" s="37"/>
      <c r="C24" s="37"/>
      <c r="D24" s="37"/>
    </row>
    <row r="25" spans="1:5" x14ac:dyDescent="0.2">
      <c r="A25" s="106"/>
      <c r="B25" s="37"/>
      <c r="C25" s="37"/>
      <c r="D25" s="37"/>
    </row>
    <row r="26" spans="1:5" x14ac:dyDescent="0.2">
      <c r="A26" s="201"/>
      <c r="B26" s="37"/>
      <c r="C26" s="37"/>
      <c r="D26" s="37"/>
    </row>
    <row r="27" spans="1:5" x14ac:dyDescent="0.2">
      <c r="A27" s="136"/>
    </row>
    <row r="28" spans="1:5" x14ac:dyDescent="0.2">
      <c r="A28" s="136"/>
    </row>
    <row r="29" spans="1:5" x14ac:dyDescent="0.2">
      <c r="A29" s="136"/>
    </row>
    <row r="30" spans="1:5" x14ac:dyDescent="0.2">
      <c r="A30" s="1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F19"/>
  <sheetViews>
    <sheetView zoomScaleNormal="100" zoomScaleSheetLayoutView="100" workbookViewId="0">
      <selection activeCell="C19" sqref="C19"/>
    </sheetView>
  </sheetViews>
  <sheetFormatPr defaultColWidth="9.140625" defaultRowHeight="12.75" x14ac:dyDescent="0.2"/>
  <cols>
    <col min="1" max="1" width="28.5703125" style="136" customWidth="1"/>
    <col min="2" max="5" width="15.7109375" style="136" customWidth="1"/>
    <col min="6" max="16384" width="9.140625" style="136"/>
  </cols>
  <sheetData>
    <row r="1" spans="1:6" x14ac:dyDescent="0.2">
      <c r="B1" s="169"/>
      <c r="C1" s="169"/>
      <c r="D1" s="169"/>
      <c r="F1" s="170" t="s">
        <v>215</v>
      </c>
    </row>
    <row r="2" spans="1:6" x14ac:dyDescent="0.2">
      <c r="A2" s="166" t="s">
        <v>0</v>
      </c>
      <c r="B2" s="165"/>
      <c r="C2" s="165"/>
      <c r="D2" s="165"/>
      <c r="E2" s="165"/>
      <c r="F2" s="165"/>
    </row>
    <row r="3" spans="1:6" x14ac:dyDescent="0.2">
      <c r="A3" s="12" t="s">
        <v>396</v>
      </c>
      <c r="B3" s="165"/>
      <c r="C3" s="165"/>
      <c r="D3" s="165"/>
      <c r="E3" s="165"/>
      <c r="F3" s="165"/>
    </row>
    <row r="4" spans="1:6" x14ac:dyDescent="0.2">
      <c r="A4" s="166" t="s">
        <v>217</v>
      </c>
      <c r="B4" s="165"/>
      <c r="C4" s="165"/>
      <c r="D4" s="165"/>
      <c r="E4" s="165"/>
      <c r="F4" s="165"/>
    </row>
    <row r="5" spans="1:6" x14ac:dyDescent="0.2">
      <c r="A5" s="166"/>
      <c r="B5" s="165"/>
      <c r="C5" s="165"/>
      <c r="D5" s="165"/>
      <c r="E5" s="165"/>
    </row>
    <row r="6" spans="1:6" x14ac:dyDescent="0.2">
      <c r="A6" s="166"/>
      <c r="B6" s="165"/>
      <c r="C6" s="165"/>
      <c r="D6" s="165"/>
      <c r="E6" s="165"/>
    </row>
    <row r="7" spans="1:6" x14ac:dyDescent="0.2">
      <c r="A7" s="166"/>
      <c r="B7" s="165"/>
      <c r="C7" s="165"/>
      <c r="D7" s="165"/>
      <c r="E7" s="165"/>
    </row>
    <row r="8" spans="1:6" x14ac:dyDescent="0.2">
      <c r="A8" s="171"/>
    </row>
    <row r="9" spans="1:6" x14ac:dyDescent="0.2">
      <c r="A9" s="107"/>
      <c r="B9" s="108"/>
      <c r="C9" s="109"/>
      <c r="D9" s="109"/>
      <c r="E9" s="110" t="s">
        <v>13</v>
      </c>
    </row>
    <row r="10" spans="1:6" x14ac:dyDescent="0.2">
      <c r="A10" s="111"/>
      <c r="B10" s="112"/>
      <c r="C10" s="113"/>
      <c r="D10" s="114" t="s">
        <v>200</v>
      </c>
      <c r="E10" s="115" t="s">
        <v>224</v>
      </c>
    </row>
    <row r="11" spans="1:6" x14ac:dyDescent="0.2">
      <c r="A11" s="116" t="s">
        <v>405</v>
      </c>
      <c r="B11" s="117" t="s">
        <v>201</v>
      </c>
      <c r="C11" s="118" t="s">
        <v>200</v>
      </c>
      <c r="D11" s="118" t="s">
        <v>202</v>
      </c>
      <c r="E11" s="119" t="s">
        <v>203</v>
      </c>
    </row>
    <row r="12" spans="1:6" x14ac:dyDescent="0.2">
      <c r="A12" s="212" t="s">
        <v>155</v>
      </c>
      <c r="B12" s="213">
        <v>670.96</v>
      </c>
      <c r="C12" s="214">
        <v>729.74</v>
      </c>
      <c r="D12" s="215">
        <f>(C12/B12)-1</f>
        <v>8.7605818528675217E-2</v>
      </c>
      <c r="E12" s="216">
        <f>'Exhibit 14'!B14</f>
        <v>8.369915907839931E-2</v>
      </c>
      <c r="F12" s="178"/>
    </row>
    <row r="13" spans="1:6" x14ac:dyDescent="0.2">
      <c r="A13" s="258" t="s">
        <v>404</v>
      </c>
      <c r="B13" s="259">
        <v>283.26</v>
      </c>
      <c r="C13" s="260">
        <v>305.72000000000003</v>
      </c>
      <c r="D13" s="261">
        <f>(C13/B13)-1</f>
        <v>7.9291110640401286E-2</v>
      </c>
      <c r="E13" s="262">
        <f>'Exhibit 14'!C14</f>
        <v>7.409715778082715E-2</v>
      </c>
      <c r="F13" s="178"/>
    </row>
    <row r="15" spans="1:6" ht="12.75" customHeight="1" x14ac:dyDescent="0.2">
      <c r="A15" s="305" t="s">
        <v>406</v>
      </c>
      <c r="B15" s="305"/>
      <c r="C15" s="305"/>
      <c r="D15" s="305"/>
      <c r="E15" s="305"/>
    </row>
    <row r="16" spans="1:6" x14ac:dyDescent="0.2">
      <c r="A16" s="305"/>
      <c r="B16" s="305"/>
      <c r="C16" s="305"/>
      <c r="D16" s="305"/>
      <c r="E16" s="305"/>
    </row>
    <row r="17" spans="1:5" x14ac:dyDescent="0.2">
      <c r="A17" s="305"/>
      <c r="B17" s="305"/>
      <c r="C17" s="305"/>
      <c r="D17" s="305"/>
      <c r="E17" s="305"/>
    </row>
    <row r="18" spans="1:5" x14ac:dyDescent="0.2">
      <c r="A18" s="305"/>
      <c r="B18" s="305"/>
      <c r="C18" s="305"/>
      <c r="D18" s="305"/>
      <c r="E18" s="305"/>
    </row>
    <row r="19" spans="1:5" x14ac:dyDescent="0.2">
      <c r="A19" s="305"/>
      <c r="B19" s="305"/>
      <c r="C19" s="305"/>
      <c r="D19" s="305"/>
      <c r="E19" s="305"/>
    </row>
  </sheetData>
  <mergeCells count="1">
    <mergeCell ref="A15:E19"/>
  </mergeCells>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72B9-84AC-4B8C-A44A-00491DD69437}">
  <sheetPr>
    <pageSetUpPr fitToPage="1"/>
  </sheetPr>
  <dimension ref="A1:G1769"/>
  <sheetViews>
    <sheetView zoomScaleNormal="100" zoomScaleSheetLayoutView="100" workbookViewId="0">
      <selection activeCell="C19" sqref="C19"/>
    </sheetView>
  </sheetViews>
  <sheetFormatPr defaultColWidth="9.140625" defaultRowHeight="12.75" x14ac:dyDescent="0.2"/>
  <cols>
    <col min="1" max="1" width="10.42578125" style="282" customWidth="1"/>
    <col min="2" max="2" width="18" style="282" customWidth="1"/>
    <col min="3" max="3" width="15.7109375" style="282" customWidth="1"/>
    <col min="4" max="4" width="16.42578125" style="282" customWidth="1"/>
    <col min="5" max="5" width="20.7109375" style="282" customWidth="1"/>
    <col min="6" max="6" width="23.5703125" style="282" customWidth="1"/>
    <col min="7" max="7" width="10.28515625" style="282" customWidth="1"/>
    <col min="8" max="16384" width="9.140625" style="282"/>
  </cols>
  <sheetData>
    <row r="1" spans="1:7" x14ac:dyDescent="0.2">
      <c r="A1" s="285"/>
      <c r="F1" s="300" t="s">
        <v>2753</v>
      </c>
    </row>
    <row r="3" spans="1:7" x14ac:dyDescent="0.2">
      <c r="A3" s="306" t="s">
        <v>0</v>
      </c>
      <c r="B3" s="306"/>
      <c r="C3" s="306"/>
      <c r="D3" s="306"/>
      <c r="E3" s="306"/>
      <c r="F3" s="306"/>
      <c r="G3" s="283"/>
    </row>
    <row r="4" spans="1:7" x14ac:dyDescent="0.2">
      <c r="A4" s="306" t="s">
        <v>2754</v>
      </c>
      <c r="B4" s="306"/>
      <c r="C4" s="306"/>
      <c r="D4" s="306"/>
      <c r="E4" s="306"/>
      <c r="F4" s="306"/>
      <c r="G4" s="283"/>
    </row>
    <row r="5" spans="1:7" x14ac:dyDescent="0.2">
      <c r="A5" s="306" t="s">
        <v>2749</v>
      </c>
      <c r="B5" s="306"/>
      <c r="C5" s="306"/>
      <c r="D5" s="306"/>
      <c r="E5" s="306"/>
      <c r="F5" s="306"/>
      <c r="G5" s="283"/>
    </row>
    <row r="8" spans="1:7" x14ac:dyDescent="0.2">
      <c r="A8" s="282" t="s">
        <v>2763</v>
      </c>
    </row>
    <row r="9" spans="1:7" ht="15" customHeight="1" x14ac:dyDescent="0.2">
      <c r="A9" s="284"/>
      <c r="B9" s="284"/>
      <c r="C9" s="284"/>
      <c r="D9" s="284"/>
      <c r="E9" s="284"/>
      <c r="F9" s="284"/>
    </row>
    <row r="10" spans="1:7" ht="59.25" customHeight="1" x14ac:dyDescent="0.2">
      <c r="A10" s="296" t="s">
        <v>332</v>
      </c>
      <c r="B10" s="291" t="s">
        <v>2750</v>
      </c>
      <c r="C10" s="291" t="s">
        <v>2762</v>
      </c>
      <c r="D10" s="292" t="s">
        <v>2751</v>
      </c>
      <c r="E10" s="291" t="s">
        <v>2764</v>
      </c>
      <c r="F10" s="292" t="s">
        <v>2752</v>
      </c>
    </row>
    <row r="11" spans="1:7" x14ac:dyDescent="0.2">
      <c r="A11" s="297">
        <v>90001</v>
      </c>
      <c r="B11" s="293">
        <v>1.819</v>
      </c>
      <c r="C11" s="279">
        <v>1.038</v>
      </c>
      <c r="D11" s="280">
        <f>C11/B11-1</f>
        <v>-0.42935678944474986</v>
      </c>
      <c r="E11" s="279">
        <v>1.4279999999999999</v>
      </c>
      <c r="F11" s="280">
        <f t="shared" ref="F11:F74" si="0">E11/B11-1</f>
        <v>-0.21495327102803741</v>
      </c>
      <c r="G11" s="286"/>
    </row>
    <row r="12" spans="1:7" x14ac:dyDescent="0.2">
      <c r="A12" s="297">
        <v>90002</v>
      </c>
      <c r="B12" s="293">
        <v>1.819</v>
      </c>
      <c r="C12" s="279">
        <v>1.075</v>
      </c>
      <c r="D12" s="280">
        <f t="shared" ref="D12:D75" si="1">C12/B12-1</f>
        <v>-0.4090159428257284</v>
      </c>
      <c r="E12" s="279">
        <v>1.4470000000000001</v>
      </c>
      <c r="F12" s="280">
        <f t="shared" si="0"/>
        <v>-0.20450797141286414</v>
      </c>
      <c r="G12" s="281"/>
    </row>
    <row r="13" spans="1:7" x14ac:dyDescent="0.2">
      <c r="A13" s="297">
        <v>90003</v>
      </c>
      <c r="B13" s="293">
        <v>1.819</v>
      </c>
      <c r="C13" s="279">
        <v>1.1579999999999999</v>
      </c>
      <c r="D13" s="280">
        <f t="shared" si="1"/>
        <v>-0.36338647608576147</v>
      </c>
      <c r="E13" s="279">
        <v>1.488</v>
      </c>
      <c r="F13" s="280">
        <f t="shared" si="0"/>
        <v>-0.1819681143485431</v>
      </c>
      <c r="G13" s="281"/>
    </row>
    <row r="14" spans="1:7" x14ac:dyDescent="0.2">
      <c r="A14" s="297">
        <v>90004</v>
      </c>
      <c r="B14" s="293">
        <v>1.819</v>
      </c>
      <c r="C14" s="279">
        <v>0.94899999999999995</v>
      </c>
      <c r="D14" s="280">
        <f t="shared" si="1"/>
        <v>-0.47828477185266627</v>
      </c>
      <c r="E14" s="279">
        <v>1.3839999999999999</v>
      </c>
      <c r="F14" s="280">
        <f t="shared" si="0"/>
        <v>-0.23914238592633319</v>
      </c>
      <c r="G14" s="281"/>
    </row>
    <row r="15" spans="1:7" x14ac:dyDescent="0.2">
      <c r="A15" s="297">
        <v>90005</v>
      </c>
      <c r="B15" s="293">
        <v>1.819</v>
      </c>
      <c r="C15" s="279">
        <v>0.93899999999999995</v>
      </c>
      <c r="D15" s="280">
        <f t="shared" si="1"/>
        <v>-0.48378229796591532</v>
      </c>
      <c r="E15" s="279">
        <v>1.379</v>
      </c>
      <c r="F15" s="280">
        <f t="shared" si="0"/>
        <v>-0.2418911489829576</v>
      </c>
      <c r="G15" s="281"/>
    </row>
    <row r="16" spans="1:7" x14ac:dyDescent="0.2">
      <c r="A16" s="297">
        <v>90006</v>
      </c>
      <c r="B16" s="293">
        <v>1.819</v>
      </c>
      <c r="C16" s="279">
        <v>0.94</v>
      </c>
      <c r="D16" s="280">
        <f t="shared" si="1"/>
        <v>-0.48323254535459048</v>
      </c>
      <c r="E16" s="279">
        <v>1.379</v>
      </c>
      <c r="F16" s="280">
        <f t="shared" si="0"/>
        <v>-0.2418911489829576</v>
      </c>
      <c r="G16" s="281"/>
    </row>
    <row r="17" spans="1:7" x14ac:dyDescent="0.2">
      <c r="A17" s="297">
        <v>90007</v>
      </c>
      <c r="B17" s="293">
        <v>1.819</v>
      </c>
      <c r="C17" s="279">
        <v>0.98499999999999999</v>
      </c>
      <c r="D17" s="280">
        <f t="shared" si="1"/>
        <v>-0.45849367784496975</v>
      </c>
      <c r="E17" s="279">
        <v>1.4019999999999999</v>
      </c>
      <c r="F17" s="280">
        <f t="shared" si="0"/>
        <v>-0.22924683892248487</v>
      </c>
      <c r="G17" s="281"/>
    </row>
    <row r="18" spans="1:7" x14ac:dyDescent="0.2">
      <c r="A18" s="297">
        <v>90008</v>
      </c>
      <c r="B18" s="293">
        <v>1.819</v>
      </c>
      <c r="C18" s="279">
        <v>0.999</v>
      </c>
      <c r="D18" s="280">
        <f t="shared" si="1"/>
        <v>-0.45079714128642112</v>
      </c>
      <c r="E18" s="279">
        <v>1.409</v>
      </c>
      <c r="F18" s="280">
        <f t="shared" si="0"/>
        <v>-0.22539857064321056</v>
      </c>
      <c r="G18" s="281"/>
    </row>
    <row r="19" spans="1:7" x14ac:dyDescent="0.2">
      <c r="A19" s="297">
        <v>90010</v>
      </c>
      <c r="B19" s="293">
        <v>1.819</v>
      </c>
      <c r="C19" s="279">
        <v>0.96</v>
      </c>
      <c r="D19" s="280">
        <f t="shared" si="1"/>
        <v>-0.47223749312809238</v>
      </c>
      <c r="E19" s="279">
        <v>1.389</v>
      </c>
      <c r="F19" s="280">
        <f t="shared" si="0"/>
        <v>-0.23639362286970855</v>
      </c>
      <c r="G19" s="281"/>
    </row>
    <row r="20" spans="1:7" x14ac:dyDescent="0.2">
      <c r="A20" s="297">
        <v>90011</v>
      </c>
      <c r="B20" s="293">
        <v>1.819</v>
      </c>
      <c r="C20" s="279">
        <v>1.044</v>
      </c>
      <c r="D20" s="280">
        <f t="shared" si="1"/>
        <v>-0.42605827377680039</v>
      </c>
      <c r="E20" s="279">
        <v>1.4319999999999999</v>
      </c>
      <c r="F20" s="280">
        <f t="shared" si="0"/>
        <v>-0.21275426058273783</v>
      </c>
      <c r="G20" s="281"/>
    </row>
    <row r="21" spans="1:7" x14ac:dyDescent="0.2">
      <c r="A21" s="297">
        <v>90012</v>
      </c>
      <c r="B21" s="293">
        <v>1.819</v>
      </c>
      <c r="C21" s="279">
        <v>0.94199999999999995</v>
      </c>
      <c r="D21" s="280">
        <f t="shared" si="1"/>
        <v>-0.48213304013194069</v>
      </c>
      <c r="E21" s="279">
        <v>1.38</v>
      </c>
      <c r="F21" s="280">
        <f t="shared" si="0"/>
        <v>-0.24134139637163277</v>
      </c>
      <c r="G21" s="281"/>
    </row>
    <row r="22" spans="1:7" x14ac:dyDescent="0.2">
      <c r="A22" s="297">
        <v>90013</v>
      </c>
      <c r="B22" s="293">
        <v>1.819</v>
      </c>
      <c r="C22" s="279">
        <v>0.89500000000000002</v>
      </c>
      <c r="D22" s="280">
        <f t="shared" si="1"/>
        <v>-0.5079714128642111</v>
      </c>
      <c r="E22" s="279">
        <v>1.357</v>
      </c>
      <c r="F22" s="280">
        <f t="shared" si="0"/>
        <v>-0.2539857064321055</v>
      </c>
      <c r="G22" s="281"/>
    </row>
    <row r="23" spans="1:7" x14ac:dyDescent="0.2">
      <c r="A23" s="297">
        <v>90014</v>
      </c>
      <c r="B23" s="293">
        <v>1.819</v>
      </c>
      <c r="C23" s="279">
        <v>0.90700000000000003</v>
      </c>
      <c r="D23" s="280">
        <f t="shared" si="1"/>
        <v>-0.50137438152831226</v>
      </c>
      <c r="E23" s="279">
        <v>1.363</v>
      </c>
      <c r="F23" s="280">
        <f t="shared" si="0"/>
        <v>-0.25068719076415613</v>
      </c>
      <c r="G23" s="281"/>
    </row>
    <row r="24" spans="1:7" x14ac:dyDescent="0.2">
      <c r="A24" s="297">
        <v>90015</v>
      </c>
      <c r="B24" s="293">
        <v>1.819</v>
      </c>
      <c r="C24" s="279">
        <v>0.93100000000000005</v>
      </c>
      <c r="D24" s="280">
        <f t="shared" si="1"/>
        <v>-0.48818031885651447</v>
      </c>
      <c r="E24" s="279">
        <v>1.375</v>
      </c>
      <c r="F24" s="280">
        <f t="shared" si="0"/>
        <v>-0.24409015942825729</v>
      </c>
      <c r="G24" s="281"/>
    </row>
    <row r="25" spans="1:7" x14ac:dyDescent="0.2">
      <c r="A25" s="297">
        <v>90016</v>
      </c>
      <c r="B25" s="293">
        <v>1.819</v>
      </c>
      <c r="C25" s="279">
        <v>0.98699999999999999</v>
      </c>
      <c r="D25" s="280">
        <f t="shared" si="1"/>
        <v>-0.45739417262231996</v>
      </c>
      <c r="E25" s="279">
        <v>1.403</v>
      </c>
      <c r="F25" s="280">
        <f t="shared" si="0"/>
        <v>-0.22869708631115993</v>
      </c>
      <c r="G25" s="281"/>
    </row>
    <row r="26" spans="1:7" x14ac:dyDescent="0.2">
      <c r="A26" s="297">
        <v>90017</v>
      </c>
      <c r="B26" s="293">
        <v>1.819</v>
      </c>
      <c r="C26" s="279">
        <v>0.91</v>
      </c>
      <c r="D26" s="280">
        <f t="shared" si="1"/>
        <v>-0.49972512369433753</v>
      </c>
      <c r="E26" s="279">
        <v>1.365</v>
      </c>
      <c r="F26" s="280">
        <f t="shared" si="0"/>
        <v>-0.24958768554150634</v>
      </c>
      <c r="G26" s="281"/>
    </row>
    <row r="27" spans="1:7" x14ac:dyDescent="0.2">
      <c r="A27" s="297">
        <v>90018</v>
      </c>
      <c r="B27" s="293">
        <v>1.819</v>
      </c>
      <c r="C27" s="279">
        <v>1.0309999999999999</v>
      </c>
      <c r="D27" s="280">
        <f t="shared" si="1"/>
        <v>-0.43320505772402418</v>
      </c>
      <c r="E27" s="279">
        <v>1.425</v>
      </c>
      <c r="F27" s="280">
        <f t="shared" si="0"/>
        <v>-0.21660252886201203</v>
      </c>
      <c r="G27" s="281"/>
    </row>
    <row r="28" spans="1:7" x14ac:dyDescent="0.2">
      <c r="A28" s="297">
        <v>90019</v>
      </c>
      <c r="B28" s="293">
        <v>1.819</v>
      </c>
      <c r="C28" s="279">
        <v>0.97</v>
      </c>
      <c r="D28" s="280">
        <f t="shared" si="1"/>
        <v>-0.46673996701484333</v>
      </c>
      <c r="E28" s="279">
        <v>1.395</v>
      </c>
      <c r="F28" s="280">
        <f t="shared" si="0"/>
        <v>-0.23309510720175919</v>
      </c>
      <c r="G28" s="281"/>
    </row>
    <row r="29" spans="1:7" x14ac:dyDescent="0.2">
      <c r="A29" s="297">
        <v>90020</v>
      </c>
      <c r="B29" s="293">
        <v>1.819</v>
      </c>
      <c r="C29" s="279">
        <v>0.96</v>
      </c>
      <c r="D29" s="280">
        <f t="shared" si="1"/>
        <v>-0.47223749312809238</v>
      </c>
      <c r="E29" s="279">
        <v>1.389</v>
      </c>
      <c r="F29" s="280">
        <f t="shared" si="0"/>
        <v>-0.23639362286970855</v>
      </c>
      <c r="G29" s="281"/>
    </row>
    <row r="30" spans="1:7" x14ac:dyDescent="0.2">
      <c r="A30" s="297">
        <v>90021</v>
      </c>
      <c r="B30" s="293">
        <v>1.819</v>
      </c>
      <c r="C30" s="279">
        <v>0.878</v>
      </c>
      <c r="D30" s="280">
        <f t="shared" si="1"/>
        <v>-0.51731720725673447</v>
      </c>
      <c r="E30" s="279">
        <v>1.349</v>
      </c>
      <c r="F30" s="280">
        <f t="shared" si="0"/>
        <v>-0.25838372732270476</v>
      </c>
      <c r="G30" s="281"/>
    </row>
    <row r="31" spans="1:7" x14ac:dyDescent="0.2">
      <c r="A31" s="297">
        <v>90022</v>
      </c>
      <c r="B31" s="293">
        <v>0.97299999999999998</v>
      </c>
      <c r="C31" s="279">
        <v>0.873</v>
      </c>
      <c r="D31" s="280">
        <f t="shared" si="1"/>
        <v>-0.10277492291880774</v>
      </c>
      <c r="E31" s="279">
        <v>0.92300000000000004</v>
      </c>
      <c r="F31" s="280">
        <f t="shared" si="0"/>
        <v>-5.1387461459403871E-2</v>
      </c>
      <c r="G31" s="281"/>
    </row>
    <row r="32" spans="1:7" x14ac:dyDescent="0.2">
      <c r="A32" s="297">
        <v>90023</v>
      </c>
      <c r="B32" s="293">
        <v>1.819</v>
      </c>
      <c r="C32" s="279">
        <v>0.85299999999999998</v>
      </c>
      <c r="D32" s="280">
        <f t="shared" si="1"/>
        <v>-0.5310610225398571</v>
      </c>
      <c r="E32" s="279">
        <v>1.3360000000000001</v>
      </c>
      <c r="F32" s="280">
        <f t="shared" si="0"/>
        <v>-0.26553051126992844</v>
      </c>
      <c r="G32" s="281"/>
    </row>
    <row r="33" spans="1:7" x14ac:dyDescent="0.2">
      <c r="A33" s="297">
        <v>90024</v>
      </c>
      <c r="B33" s="293">
        <v>1.427</v>
      </c>
      <c r="C33" s="279">
        <v>1.113</v>
      </c>
      <c r="D33" s="280">
        <f t="shared" si="1"/>
        <v>-0.22004204625087598</v>
      </c>
      <c r="E33" s="279">
        <v>1.27</v>
      </c>
      <c r="F33" s="280">
        <f t="shared" si="0"/>
        <v>-0.11002102312543804</v>
      </c>
      <c r="G33" s="281"/>
    </row>
    <row r="34" spans="1:7" x14ac:dyDescent="0.2">
      <c r="A34" s="297">
        <v>90025</v>
      </c>
      <c r="B34" s="293">
        <v>1.427</v>
      </c>
      <c r="C34" s="279">
        <v>0.997</v>
      </c>
      <c r="D34" s="280">
        <f t="shared" si="1"/>
        <v>-0.30133146461107219</v>
      </c>
      <c r="E34" s="279">
        <v>1.212</v>
      </c>
      <c r="F34" s="280">
        <f t="shared" si="0"/>
        <v>-0.15066573230553615</v>
      </c>
      <c r="G34" s="281"/>
    </row>
    <row r="35" spans="1:7" x14ac:dyDescent="0.2">
      <c r="A35" s="297">
        <v>90026</v>
      </c>
      <c r="B35" s="293">
        <v>1.819</v>
      </c>
      <c r="C35" s="279">
        <v>0.86899999999999999</v>
      </c>
      <c r="D35" s="280">
        <f t="shared" si="1"/>
        <v>-0.52226498075865857</v>
      </c>
      <c r="E35" s="279">
        <v>1.3440000000000001</v>
      </c>
      <c r="F35" s="280">
        <f t="shared" si="0"/>
        <v>-0.26113249037932929</v>
      </c>
      <c r="G35" s="281"/>
    </row>
    <row r="36" spans="1:7" x14ac:dyDescent="0.2">
      <c r="A36" s="297">
        <v>90027</v>
      </c>
      <c r="B36" s="293">
        <v>1.819</v>
      </c>
      <c r="C36" s="279">
        <v>0.92100000000000004</v>
      </c>
      <c r="D36" s="280">
        <f t="shared" si="1"/>
        <v>-0.49367784496976352</v>
      </c>
      <c r="E36" s="279">
        <v>1.37</v>
      </c>
      <c r="F36" s="280">
        <f t="shared" si="0"/>
        <v>-0.24683892248488171</v>
      </c>
      <c r="G36" s="281"/>
    </row>
    <row r="37" spans="1:7" x14ac:dyDescent="0.2">
      <c r="A37" s="297">
        <v>90028</v>
      </c>
      <c r="B37" s="293">
        <v>1.819</v>
      </c>
      <c r="C37" s="279">
        <v>1.038</v>
      </c>
      <c r="D37" s="280">
        <f t="shared" si="1"/>
        <v>-0.42935678944474986</v>
      </c>
      <c r="E37" s="279">
        <v>1.4279999999999999</v>
      </c>
      <c r="F37" s="280">
        <f t="shared" si="0"/>
        <v>-0.21495327102803741</v>
      </c>
      <c r="G37" s="281"/>
    </row>
    <row r="38" spans="1:7" x14ac:dyDescent="0.2">
      <c r="A38" s="297">
        <v>90029</v>
      </c>
      <c r="B38" s="293">
        <v>1.819</v>
      </c>
      <c r="C38" s="279">
        <v>0.90900000000000003</v>
      </c>
      <c r="D38" s="280">
        <f t="shared" si="1"/>
        <v>-0.50027487630566236</v>
      </c>
      <c r="E38" s="279">
        <v>1.3640000000000001</v>
      </c>
      <c r="F38" s="280">
        <f t="shared" si="0"/>
        <v>-0.25013743815283118</v>
      </c>
      <c r="G38" s="281"/>
    </row>
    <row r="39" spans="1:7" x14ac:dyDescent="0.2">
      <c r="A39" s="297">
        <v>90031</v>
      </c>
      <c r="B39" s="293">
        <v>1.819</v>
      </c>
      <c r="C39" s="279">
        <v>0.85</v>
      </c>
      <c r="D39" s="280">
        <f t="shared" si="1"/>
        <v>-0.53271028037383172</v>
      </c>
      <c r="E39" s="279">
        <v>1.3340000000000001</v>
      </c>
      <c r="F39" s="280">
        <f t="shared" si="0"/>
        <v>-0.26663001649257823</v>
      </c>
      <c r="G39" s="281"/>
    </row>
    <row r="40" spans="1:7" x14ac:dyDescent="0.2">
      <c r="A40" s="297">
        <v>90032</v>
      </c>
      <c r="B40" s="293">
        <v>1.819</v>
      </c>
      <c r="C40" s="279">
        <v>0.79400000000000004</v>
      </c>
      <c r="D40" s="280">
        <f t="shared" si="1"/>
        <v>-0.56349642660802635</v>
      </c>
      <c r="E40" s="279">
        <v>1.3069999999999999</v>
      </c>
      <c r="F40" s="280">
        <f t="shared" si="0"/>
        <v>-0.28147333699835075</v>
      </c>
      <c r="G40" s="281"/>
    </row>
    <row r="41" spans="1:7" x14ac:dyDescent="0.2">
      <c r="A41" s="297">
        <v>90033</v>
      </c>
      <c r="B41" s="293">
        <v>1.819</v>
      </c>
      <c r="C41" s="279">
        <v>0.82199999999999995</v>
      </c>
      <c r="D41" s="280">
        <f t="shared" si="1"/>
        <v>-0.54810335349092909</v>
      </c>
      <c r="E41" s="279">
        <v>1.32</v>
      </c>
      <c r="F41" s="280">
        <f t="shared" si="0"/>
        <v>-0.27432655305112696</v>
      </c>
      <c r="G41" s="281"/>
    </row>
    <row r="42" spans="1:7" x14ac:dyDescent="0.2">
      <c r="A42" s="297">
        <v>90034</v>
      </c>
      <c r="B42" s="293">
        <v>1.427</v>
      </c>
      <c r="C42" s="279">
        <v>0.93600000000000005</v>
      </c>
      <c r="D42" s="280">
        <f t="shared" si="1"/>
        <v>-0.3440784863349684</v>
      </c>
      <c r="E42" s="279">
        <v>1.1819999999999999</v>
      </c>
      <c r="F42" s="280">
        <f t="shared" si="0"/>
        <v>-0.17168885774351794</v>
      </c>
      <c r="G42" s="281"/>
    </row>
    <row r="43" spans="1:7" x14ac:dyDescent="0.2">
      <c r="A43" s="297">
        <v>90035</v>
      </c>
      <c r="B43" s="293">
        <v>1.427</v>
      </c>
      <c r="C43" s="279">
        <v>1.0820000000000001</v>
      </c>
      <c r="D43" s="280">
        <f t="shared" si="1"/>
        <v>-0.2417659425367904</v>
      </c>
      <c r="E43" s="279">
        <v>1.254</v>
      </c>
      <c r="F43" s="280">
        <f t="shared" si="0"/>
        <v>-0.12123335669236157</v>
      </c>
      <c r="G43" s="281"/>
    </row>
    <row r="44" spans="1:7" x14ac:dyDescent="0.2">
      <c r="A44" s="297">
        <v>90036</v>
      </c>
      <c r="B44" s="293">
        <v>2.2250000000000001</v>
      </c>
      <c r="C44" s="279">
        <v>1.099</v>
      </c>
      <c r="D44" s="280">
        <f t="shared" si="1"/>
        <v>-0.50606741573033709</v>
      </c>
      <c r="E44" s="279">
        <v>1.6619999999999999</v>
      </c>
      <c r="F44" s="280">
        <f t="shared" si="0"/>
        <v>-0.25303370786516866</v>
      </c>
      <c r="G44" s="281"/>
    </row>
    <row r="45" spans="1:7" x14ac:dyDescent="0.2">
      <c r="A45" s="297">
        <v>90037</v>
      </c>
      <c r="B45" s="293">
        <v>1.819</v>
      </c>
      <c r="C45" s="279">
        <v>1.0629999999999999</v>
      </c>
      <c r="D45" s="280">
        <f t="shared" si="1"/>
        <v>-0.41561297416162724</v>
      </c>
      <c r="E45" s="279">
        <v>1.4410000000000001</v>
      </c>
      <c r="F45" s="280">
        <f t="shared" si="0"/>
        <v>-0.20780648708081362</v>
      </c>
      <c r="G45" s="281"/>
    </row>
    <row r="46" spans="1:7" x14ac:dyDescent="0.2">
      <c r="A46" s="297">
        <v>90038</v>
      </c>
      <c r="B46" s="293">
        <v>1.819</v>
      </c>
      <c r="C46" s="279">
        <v>1.052</v>
      </c>
      <c r="D46" s="280">
        <f t="shared" si="1"/>
        <v>-0.42166025288620113</v>
      </c>
      <c r="E46" s="279">
        <v>1.4350000000000001</v>
      </c>
      <c r="F46" s="280">
        <f t="shared" si="0"/>
        <v>-0.21110500274876298</v>
      </c>
      <c r="G46" s="281"/>
    </row>
    <row r="47" spans="1:7" x14ac:dyDescent="0.2">
      <c r="A47" s="297">
        <v>90039</v>
      </c>
      <c r="B47" s="293">
        <v>2.2250000000000001</v>
      </c>
      <c r="C47" s="279">
        <v>0.89</v>
      </c>
      <c r="D47" s="280">
        <f t="shared" si="1"/>
        <v>-0.60000000000000009</v>
      </c>
      <c r="E47" s="279">
        <v>1.5580000000000001</v>
      </c>
      <c r="F47" s="280">
        <f t="shared" si="0"/>
        <v>-0.2997752808988764</v>
      </c>
      <c r="G47" s="281"/>
    </row>
    <row r="48" spans="1:7" x14ac:dyDescent="0.2">
      <c r="A48" s="297">
        <v>90040</v>
      </c>
      <c r="B48" s="293">
        <v>0.97299999999999998</v>
      </c>
      <c r="C48" s="279">
        <v>0.872</v>
      </c>
      <c r="D48" s="280">
        <f t="shared" si="1"/>
        <v>-0.10380267214799588</v>
      </c>
      <c r="E48" s="279">
        <v>0.92200000000000004</v>
      </c>
      <c r="F48" s="280">
        <f t="shared" si="0"/>
        <v>-5.2415210688591896E-2</v>
      </c>
      <c r="G48" s="281"/>
    </row>
    <row r="49" spans="1:7" x14ac:dyDescent="0.2">
      <c r="A49" s="297">
        <v>90041</v>
      </c>
      <c r="B49" s="293">
        <v>1.5009999999999999</v>
      </c>
      <c r="C49" s="279">
        <v>0.93300000000000005</v>
      </c>
      <c r="D49" s="280">
        <f t="shared" si="1"/>
        <v>-0.37841439040639568</v>
      </c>
      <c r="E49" s="279">
        <v>1.2170000000000001</v>
      </c>
      <c r="F49" s="280">
        <f t="shared" si="0"/>
        <v>-0.18920719520319773</v>
      </c>
      <c r="G49" s="281"/>
    </row>
    <row r="50" spans="1:7" x14ac:dyDescent="0.2">
      <c r="A50" s="297">
        <v>90042</v>
      </c>
      <c r="B50" s="293">
        <v>1.5009999999999999</v>
      </c>
      <c r="C50" s="279">
        <v>0.85199999999999998</v>
      </c>
      <c r="D50" s="280">
        <f t="shared" si="1"/>
        <v>-0.43237841439040636</v>
      </c>
      <c r="E50" s="279">
        <v>1.1759999999999999</v>
      </c>
      <c r="F50" s="280">
        <f t="shared" si="0"/>
        <v>-0.21652231845436376</v>
      </c>
      <c r="G50" s="281"/>
    </row>
    <row r="51" spans="1:7" x14ac:dyDescent="0.2">
      <c r="A51" s="297">
        <v>90043</v>
      </c>
      <c r="B51" s="293">
        <v>2.2250000000000001</v>
      </c>
      <c r="C51" s="279">
        <v>0.98899999999999999</v>
      </c>
      <c r="D51" s="280">
        <f t="shared" si="1"/>
        <v>-0.55550561797752818</v>
      </c>
      <c r="E51" s="279">
        <v>1.607</v>
      </c>
      <c r="F51" s="280">
        <f t="shared" si="0"/>
        <v>-0.27775280898876409</v>
      </c>
      <c r="G51" s="281"/>
    </row>
    <row r="52" spans="1:7" x14ac:dyDescent="0.2">
      <c r="A52" s="297">
        <v>90044</v>
      </c>
      <c r="B52" s="293">
        <v>1.819</v>
      </c>
      <c r="C52" s="279">
        <v>1.1679999999999999</v>
      </c>
      <c r="D52" s="280">
        <f t="shared" si="1"/>
        <v>-0.35788894997251242</v>
      </c>
      <c r="E52" s="279">
        <v>1.494</v>
      </c>
      <c r="F52" s="280">
        <f t="shared" si="0"/>
        <v>-0.17866959868059373</v>
      </c>
      <c r="G52" s="281"/>
    </row>
    <row r="53" spans="1:7" x14ac:dyDescent="0.2">
      <c r="A53" s="297">
        <v>90045</v>
      </c>
      <c r="B53" s="293">
        <v>1.208</v>
      </c>
      <c r="C53" s="279">
        <v>0.82</v>
      </c>
      <c r="D53" s="280">
        <f t="shared" si="1"/>
        <v>-0.32119205298013243</v>
      </c>
      <c r="E53" s="279">
        <v>1.014</v>
      </c>
      <c r="F53" s="280">
        <f t="shared" si="0"/>
        <v>-0.16059602649006621</v>
      </c>
      <c r="G53" s="281"/>
    </row>
    <row r="54" spans="1:7" x14ac:dyDescent="0.2">
      <c r="A54" s="297">
        <v>90046</v>
      </c>
      <c r="B54" s="293">
        <v>2.2250000000000001</v>
      </c>
      <c r="C54" s="279">
        <v>1.2090000000000001</v>
      </c>
      <c r="D54" s="280">
        <f t="shared" si="1"/>
        <v>-0.456629213483146</v>
      </c>
      <c r="E54" s="279">
        <v>1.7170000000000001</v>
      </c>
      <c r="F54" s="280">
        <f t="shared" si="0"/>
        <v>-0.228314606741573</v>
      </c>
      <c r="G54" s="281"/>
    </row>
    <row r="55" spans="1:7" x14ac:dyDescent="0.2">
      <c r="A55" s="297">
        <v>90047</v>
      </c>
      <c r="B55" s="293">
        <v>2.2250000000000001</v>
      </c>
      <c r="C55" s="279">
        <v>1.129</v>
      </c>
      <c r="D55" s="280">
        <f t="shared" si="1"/>
        <v>-0.49258426966292135</v>
      </c>
      <c r="E55" s="279">
        <v>1.677</v>
      </c>
      <c r="F55" s="280">
        <f t="shared" si="0"/>
        <v>-0.24629213483146073</v>
      </c>
      <c r="G55" s="281"/>
    </row>
    <row r="56" spans="1:7" x14ac:dyDescent="0.2">
      <c r="A56" s="297">
        <v>90048</v>
      </c>
      <c r="B56" s="293">
        <v>2.2250000000000001</v>
      </c>
      <c r="C56" s="279">
        <v>1.1850000000000001</v>
      </c>
      <c r="D56" s="280">
        <f t="shared" si="1"/>
        <v>-0.46741573033707862</v>
      </c>
      <c r="E56" s="279">
        <v>1.7050000000000001</v>
      </c>
      <c r="F56" s="280">
        <f t="shared" si="0"/>
        <v>-0.23370786516853936</v>
      </c>
      <c r="G56" s="281"/>
    </row>
    <row r="57" spans="1:7" x14ac:dyDescent="0.2">
      <c r="A57" s="297">
        <v>90049</v>
      </c>
      <c r="B57" s="293">
        <v>1.427</v>
      </c>
      <c r="C57" s="279">
        <v>1.4339999999999999</v>
      </c>
      <c r="D57" s="280">
        <f t="shared" si="1"/>
        <v>4.9053959355289667E-3</v>
      </c>
      <c r="E57" s="279">
        <v>1.43</v>
      </c>
      <c r="F57" s="280">
        <f t="shared" si="0"/>
        <v>2.1023125437980017E-3</v>
      </c>
      <c r="G57" s="281"/>
    </row>
    <row r="58" spans="1:7" x14ac:dyDescent="0.2">
      <c r="A58" s="297">
        <v>90056</v>
      </c>
      <c r="B58" s="293">
        <v>1.427</v>
      </c>
      <c r="C58" s="279">
        <v>0.84799999999999998</v>
      </c>
      <c r="D58" s="280">
        <f t="shared" si="1"/>
        <v>-0.40574632095304841</v>
      </c>
      <c r="E58" s="279">
        <v>1.137</v>
      </c>
      <c r="F58" s="280">
        <f t="shared" si="0"/>
        <v>-0.20322354590049052</v>
      </c>
      <c r="G58" s="281"/>
    </row>
    <row r="59" spans="1:7" x14ac:dyDescent="0.2">
      <c r="A59" s="298">
        <v>90057</v>
      </c>
      <c r="B59" s="294">
        <v>1.819</v>
      </c>
      <c r="C59" s="287">
        <v>0.877</v>
      </c>
      <c r="D59" s="288">
        <f t="shared" si="1"/>
        <v>-0.51786695986805942</v>
      </c>
      <c r="E59" s="287">
        <v>1.3480000000000001</v>
      </c>
      <c r="F59" s="288">
        <f t="shared" si="0"/>
        <v>-0.2589334799340296</v>
      </c>
      <c r="G59" s="281"/>
    </row>
    <row r="60" spans="1:7" x14ac:dyDescent="0.2">
      <c r="A60" s="299">
        <v>90058</v>
      </c>
      <c r="B60" s="295">
        <v>1.819</v>
      </c>
      <c r="C60" s="289">
        <v>0.98899999999999999</v>
      </c>
      <c r="D60" s="290">
        <f t="shared" si="1"/>
        <v>-0.45629466739967017</v>
      </c>
      <c r="E60" s="289">
        <v>1.4039999999999999</v>
      </c>
      <c r="F60" s="290">
        <f t="shared" si="0"/>
        <v>-0.22814733369983509</v>
      </c>
      <c r="G60" s="281"/>
    </row>
    <row r="61" spans="1:7" x14ac:dyDescent="0.2">
      <c r="A61" s="297">
        <v>90059</v>
      </c>
      <c r="B61" s="293">
        <v>1.819</v>
      </c>
      <c r="C61" s="279">
        <v>1.119</v>
      </c>
      <c r="D61" s="280">
        <f t="shared" si="1"/>
        <v>-0.38482682792743261</v>
      </c>
      <c r="E61" s="279">
        <v>1.4690000000000001</v>
      </c>
      <c r="F61" s="280">
        <f t="shared" si="0"/>
        <v>-0.19241341396371625</v>
      </c>
      <c r="G61" s="281"/>
    </row>
    <row r="62" spans="1:7" x14ac:dyDescent="0.2">
      <c r="A62" s="297">
        <v>90061</v>
      </c>
      <c r="B62" s="293">
        <v>1.819</v>
      </c>
      <c r="C62" s="279">
        <v>1.198</v>
      </c>
      <c r="D62" s="280">
        <f t="shared" si="1"/>
        <v>-0.34139637163276526</v>
      </c>
      <c r="E62" s="279">
        <v>1.508</v>
      </c>
      <c r="F62" s="280">
        <f t="shared" si="0"/>
        <v>-0.17097306212204511</v>
      </c>
      <c r="G62" s="281"/>
    </row>
    <row r="63" spans="1:7" x14ac:dyDescent="0.2">
      <c r="A63" s="297">
        <v>90062</v>
      </c>
      <c r="B63" s="293">
        <v>1.819</v>
      </c>
      <c r="C63" s="279">
        <v>1.0509999999999999</v>
      </c>
      <c r="D63" s="280">
        <f t="shared" si="1"/>
        <v>-0.42221000549752619</v>
      </c>
      <c r="E63" s="279">
        <v>1.4350000000000001</v>
      </c>
      <c r="F63" s="280">
        <f t="shared" si="0"/>
        <v>-0.21110500274876298</v>
      </c>
      <c r="G63" s="281"/>
    </row>
    <row r="64" spans="1:7" x14ac:dyDescent="0.2">
      <c r="A64" s="297">
        <v>90063</v>
      </c>
      <c r="B64" s="293">
        <v>1.819</v>
      </c>
      <c r="C64" s="279">
        <v>0.82299999999999995</v>
      </c>
      <c r="D64" s="280">
        <f t="shared" si="1"/>
        <v>-0.54755360087960425</v>
      </c>
      <c r="E64" s="279">
        <v>1.321</v>
      </c>
      <c r="F64" s="280">
        <f t="shared" si="0"/>
        <v>-0.27377680043980213</v>
      </c>
      <c r="G64" s="281"/>
    </row>
    <row r="65" spans="1:7" x14ac:dyDescent="0.2">
      <c r="A65" s="297">
        <v>90064</v>
      </c>
      <c r="B65" s="293">
        <v>1.427</v>
      </c>
      <c r="C65" s="279">
        <v>0.96499999999999997</v>
      </c>
      <c r="D65" s="280">
        <f t="shared" si="1"/>
        <v>-0.32375613174491946</v>
      </c>
      <c r="E65" s="279">
        <v>1.196</v>
      </c>
      <c r="F65" s="280">
        <f t="shared" si="0"/>
        <v>-0.16187806587245979</v>
      </c>
      <c r="G65" s="281"/>
    </row>
    <row r="66" spans="1:7" x14ac:dyDescent="0.2">
      <c r="A66" s="297">
        <v>90065</v>
      </c>
      <c r="B66" s="293">
        <v>1.5009999999999999</v>
      </c>
      <c r="C66" s="279">
        <v>0.90600000000000003</v>
      </c>
      <c r="D66" s="280">
        <f t="shared" si="1"/>
        <v>-0.39640239840106595</v>
      </c>
      <c r="E66" s="279">
        <v>1.2030000000000001</v>
      </c>
      <c r="F66" s="280">
        <f t="shared" si="0"/>
        <v>-0.19853431045969339</v>
      </c>
      <c r="G66" s="281"/>
    </row>
    <row r="67" spans="1:7" x14ac:dyDescent="0.2">
      <c r="A67" s="297">
        <v>90066</v>
      </c>
      <c r="B67" s="293">
        <v>1.427</v>
      </c>
      <c r="C67" s="279">
        <v>0.82799999999999996</v>
      </c>
      <c r="D67" s="280">
        <f t="shared" si="1"/>
        <v>-0.4197617379117029</v>
      </c>
      <c r="E67" s="279">
        <v>1.127</v>
      </c>
      <c r="F67" s="280">
        <f t="shared" si="0"/>
        <v>-0.21023125437981782</v>
      </c>
      <c r="G67" s="281"/>
    </row>
    <row r="68" spans="1:7" x14ac:dyDescent="0.2">
      <c r="A68" s="297">
        <v>90067</v>
      </c>
      <c r="B68" s="293">
        <v>1.427</v>
      </c>
      <c r="C68" s="279">
        <v>1.0409999999999999</v>
      </c>
      <c r="D68" s="280">
        <f t="shared" si="1"/>
        <v>-0.27049754730203235</v>
      </c>
      <c r="E68" s="279">
        <v>1.234</v>
      </c>
      <c r="F68" s="280">
        <f t="shared" si="0"/>
        <v>-0.13524877365101617</v>
      </c>
      <c r="G68" s="281"/>
    </row>
    <row r="69" spans="1:7" x14ac:dyDescent="0.2">
      <c r="A69" s="297">
        <v>90068</v>
      </c>
      <c r="B69" s="293">
        <v>2.2250000000000001</v>
      </c>
      <c r="C69" s="279">
        <v>1.0429999999999999</v>
      </c>
      <c r="D69" s="280">
        <f t="shared" si="1"/>
        <v>-0.53123595505617982</v>
      </c>
      <c r="E69" s="279">
        <v>1.6339999999999999</v>
      </c>
      <c r="F69" s="280">
        <f t="shared" si="0"/>
        <v>-0.26561797752808991</v>
      </c>
      <c r="G69" s="281"/>
    </row>
    <row r="70" spans="1:7" x14ac:dyDescent="0.2">
      <c r="A70" s="297">
        <v>90069</v>
      </c>
      <c r="B70" s="293">
        <v>2.2250000000000001</v>
      </c>
      <c r="C70" s="279">
        <v>1.1499999999999999</v>
      </c>
      <c r="D70" s="280">
        <f t="shared" si="1"/>
        <v>-0.48314606741573041</v>
      </c>
      <c r="E70" s="279">
        <v>1.6879999999999999</v>
      </c>
      <c r="F70" s="280">
        <f t="shared" si="0"/>
        <v>-0.24134831460674167</v>
      </c>
      <c r="G70" s="281"/>
    </row>
    <row r="71" spans="1:7" x14ac:dyDescent="0.2">
      <c r="A71" s="297">
        <v>90071</v>
      </c>
      <c r="B71" s="293">
        <v>2.2250000000000001</v>
      </c>
      <c r="C71" s="279">
        <v>0.89400000000000002</v>
      </c>
      <c r="D71" s="280">
        <f t="shared" si="1"/>
        <v>-0.59820224719101123</v>
      </c>
      <c r="E71" s="279">
        <v>1.56</v>
      </c>
      <c r="F71" s="280">
        <f t="shared" si="0"/>
        <v>-0.29887640449438202</v>
      </c>
      <c r="G71" s="281"/>
    </row>
    <row r="72" spans="1:7" x14ac:dyDescent="0.2">
      <c r="A72" s="297">
        <v>90077</v>
      </c>
      <c r="B72" s="293">
        <v>1.427</v>
      </c>
      <c r="C72" s="279">
        <v>1.6339999999999999</v>
      </c>
      <c r="D72" s="280">
        <f t="shared" si="1"/>
        <v>0.14505956552207411</v>
      </c>
      <c r="E72" s="279">
        <v>1.53</v>
      </c>
      <c r="F72" s="280">
        <f t="shared" si="0"/>
        <v>7.2179397337070794E-2</v>
      </c>
      <c r="G72" s="281"/>
    </row>
    <row r="73" spans="1:7" x14ac:dyDescent="0.2">
      <c r="A73" s="297">
        <v>90079</v>
      </c>
      <c r="B73" s="293">
        <v>1.819</v>
      </c>
      <c r="C73" s="279">
        <v>0.93799999999999994</v>
      </c>
      <c r="D73" s="280">
        <f t="shared" si="1"/>
        <v>-0.48433205057724027</v>
      </c>
      <c r="E73" s="279">
        <v>1.379</v>
      </c>
      <c r="F73" s="280">
        <f t="shared" si="0"/>
        <v>-0.2418911489829576</v>
      </c>
      <c r="G73" s="281"/>
    </row>
    <row r="74" spans="1:7" x14ac:dyDescent="0.2">
      <c r="A74" s="297">
        <v>90089</v>
      </c>
      <c r="B74" s="293">
        <v>1.819</v>
      </c>
      <c r="C74" s="279">
        <v>0.99099999999999999</v>
      </c>
      <c r="D74" s="280">
        <f t="shared" si="1"/>
        <v>-0.45519516217702038</v>
      </c>
      <c r="E74" s="279">
        <v>1.405</v>
      </c>
      <c r="F74" s="280">
        <f t="shared" si="0"/>
        <v>-0.22759758108851014</v>
      </c>
      <c r="G74" s="281"/>
    </row>
    <row r="75" spans="1:7" x14ac:dyDescent="0.2">
      <c r="A75" s="297">
        <v>90094</v>
      </c>
      <c r="B75" s="293">
        <v>1.208</v>
      </c>
      <c r="C75" s="279">
        <v>0.83199999999999996</v>
      </c>
      <c r="D75" s="280">
        <f t="shared" si="1"/>
        <v>-0.3112582781456954</v>
      </c>
      <c r="E75" s="279">
        <v>1.02</v>
      </c>
      <c r="F75" s="280">
        <f t="shared" ref="F75:F138" si="2">E75/B75-1</f>
        <v>-0.15562913907284759</v>
      </c>
      <c r="G75" s="281"/>
    </row>
    <row r="76" spans="1:7" x14ac:dyDescent="0.2">
      <c r="A76" s="297">
        <v>90095</v>
      </c>
      <c r="B76" s="293">
        <v>1.427</v>
      </c>
      <c r="C76" s="279">
        <v>1.0840000000000001</v>
      </c>
      <c r="D76" s="280">
        <f t="shared" ref="D76:D139" si="3">C76/B76-1</f>
        <v>-0.24036440084092503</v>
      </c>
      <c r="E76" s="279">
        <v>1.256</v>
      </c>
      <c r="F76" s="280">
        <f t="shared" si="2"/>
        <v>-0.1198318149964962</v>
      </c>
      <c r="G76" s="281"/>
    </row>
    <row r="77" spans="1:7" x14ac:dyDescent="0.2">
      <c r="A77" s="297">
        <v>90201</v>
      </c>
      <c r="B77" s="293">
        <v>0.97299999999999998</v>
      </c>
      <c r="C77" s="279">
        <v>0.86199999999999999</v>
      </c>
      <c r="D77" s="280">
        <f t="shared" si="3"/>
        <v>-0.11408016443987667</v>
      </c>
      <c r="E77" s="279">
        <v>0.91800000000000004</v>
      </c>
      <c r="F77" s="280">
        <f t="shared" si="2"/>
        <v>-5.6526207605344214E-2</v>
      </c>
      <c r="G77" s="281"/>
    </row>
    <row r="78" spans="1:7" x14ac:dyDescent="0.2">
      <c r="A78" s="297">
        <v>90210</v>
      </c>
      <c r="B78" s="293">
        <v>2.2250000000000001</v>
      </c>
      <c r="C78" s="279">
        <v>1.2470000000000001</v>
      </c>
      <c r="D78" s="280">
        <f t="shared" si="3"/>
        <v>-0.43955056179775276</v>
      </c>
      <c r="E78" s="279">
        <v>1.736</v>
      </c>
      <c r="F78" s="280">
        <f t="shared" si="2"/>
        <v>-0.21977528089887644</v>
      </c>
      <c r="G78" s="281"/>
    </row>
    <row r="79" spans="1:7" x14ac:dyDescent="0.2">
      <c r="A79" s="297">
        <v>90211</v>
      </c>
      <c r="B79" s="293">
        <v>2.2250000000000001</v>
      </c>
      <c r="C79" s="279">
        <v>1.1419999999999999</v>
      </c>
      <c r="D79" s="280">
        <f t="shared" si="3"/>
        <v>-0.48674157303370791</v>
      </c>
      <c r="E79" s="279">
        <v>1.6839999999999999</v>
      </c>
      <c r="F79" s="280">
        <f t="shared" si="2"/>
        <v>-0.24314606741573042</v>
      </c>
      <c r="G79" s="281"/>
    </row>
    <row r="80" spans="1:7" x14ac:dyDescent="0.2">
      <c r="A80" s="297">
        <v>90212</v>
      </c>
      <c r="B80" s="293">
        <v>2.2250000000000001</v>
      </c>
      <c r="C80" s="279">
        <v>1.1240000000000001</v>
      </c>
      <c r="D80" s="280">
        <f t="shared" si="3"/>
        <v>-0.49483146067415729</v>
      </c>
      <c r="E80" s="279">
        <v>1.675</v>
      </c>
      <c r="F80" s="280">
        <f t="shared" si="2"/>
        <v>-0.2471910112359551</v>
      </c>
      <c r="G80" s="281"/>
    </row>
    <row r="81" spans="1:7" x14ac:dyDescent="0.2">
      <c r="A81" s="297">
        <v>90220</v>
      </c>
      <c r="B81" s="293">
        <v>1.819</v>
      </c>
      <c r="C81" s="279">
        <v>1.4350000000000001</v>
      </c>
      <c r="D81" s="280">
        <f t="shared" si="3"/>
        <v>-0.21110500274876298</v>
      </c>
      <c r="E81" s="279">
        <v>1.627</v>
      </c>
      <c r="F81" s="280">
        <f t="shared" si="2"/>
        <v>-0.10555250137438155</v>
      </c>
      <c r="G81" s="281"/>
    </row>
    <row r="82" spans="1:7" x14ac:dyDescent="0.2">
      <c r="A82" s="297">
        <v>90221</v>
      </c>
      <c r="B82" s="293">
        <v>1.819</v>
      </c>
      <c r="C82" s="279">
        <v>1.06</v>
      </c>
      <c r="D82" s="280">
        <f t="shared" si="3"/>
        <v>-0.41726223199560197</v>
      </c>
      <c r="E82" s="279">
        <v>1.44</v>
      </c>
      <c r="F82" s="280">
        <f t="shared" si="2"/>
        <v>-0.20835623969213857</v>
      </c>
      <c r="G82" s="281"/>
    </row>
    <row r="83" spans="1:7" x14ac:dyDescent="0.2">
      <c r="A83" s="297">
        <v>90222</v>
      </c>
      <c r="B83" s="293">
        <v>1.819</v>
      </c>
      <c r="C83" s="279">
        <v>1.1639999999999999</v>
      </c>
      <c r="D83" s="280">
        <f t="shared" si="3"/>
        <v>-0.36008796041781199</v>
      </c>
      <c r="E83" s="279">
        <v>1.492</v>
      </c>
      <c r="F83" s="280">
        <f t="shared" si="2"/>
        <v>-0.17976910390324352</v>
      </c>
      <c r="G83" s="281"/>
    </row>
    <row r="84" spans="1:7" x14ac:dyDescent="0.2">
      <c r="A84" s="297">
        <v>90230</v>
      </c>
      <c r="B84" s="293">
        <v>1.427</v>
      </c>
      <c r="C84" s="279">
        <v>0.83</v>
      </c>
      <c r="D84" s="280">
        <f t="shared" si="3"/>
        <v>-0.41836019621583742</v>
      </c>
      <c r="E84" s="279">
        <v>1.1279999999999999</v>
      </c>
      <c r="F84" s="280">
        <f t="shared" si="2"/>
        <v>-0.20953048353188519</v>
      </c>
      <c r="G84" s="281"/>
    </row>
    <row r="85" spans="1:7" x14ac:dyDescent="0.2">
      <c r="A85" s="297">
        <v>90232</v>
      </c>
      <c r="B85" s="293">
        <v>1.427</v>
      </c>
      <c r="C85" s="279">
        <v>0.93400000000000005</v>
      </c>
      <c r="D85" s="280">
        <f t="shared" si="3"/>
        <v>-0.34548002803083389</v>
      </c>
      <c r="E85" s="279">
        <v>1.18</v>
      </c>
      <c r="F85" s="280">
        <f t="shared" si="2"/>
        <v>-0.17309039943938342</v>
      </c>
      <c r="G85" s="281"/>
    </row>
    <row r="86" spans="1:7" x14ac:dyDescent="0.2">
      <c r="A86" s="297">
        <v>90240</v>
      </c>
      <c r="B86" s="293">
        <v>0.97299999999999998</v>
      </c>
      <c r="C86" s="279">
        <v>0.86299999999999999</v>
      </c>
      <c r="D86" s="280">
        <f t="shared" si="3"/>
        <v>-0.11305241521068854</v>
      </c>
      <c r="E86" s="279">
        <v>0.91800000000000004</v>
      </c>
      <c r="F86" s="280">
        <f t="shared" si="2"/>
        <v>-5.6526207605344214E-2</v>
      </c>
      <c r="G86" s="281"/>
    </row>
    <row r="87" spans="1:7" x14ac:dyDescent="0.2">
      <c r="A87" s="297">
        <v>90241</v>
      </c>
      <c r="B87" s="293">
        <v>0.97299999999999998</v>
      </c>
      <c r="C87" s="279">
        <v>0.84799999999999998</v>
      </c>
      <c r="D87" s="280">
        <f t="shared" si="3"/>
        <v>-0.12846865364850979</v>
      </c>
      <c r="E87" s="279">
        <v>0.91100000000000003</v>
      </c>
      <c r="F87" s="280">
        <f t="shared" si="2"/>
        <v>-6.3720452209660827E-2</v>
      </c>
      <c r="G87" s="281"/>
    </row>
    <row r="88" spans="1:7" x14ac:dyDescent="0.2">
      <c r="A88" s="297">
        <v>90242</v>
      </c>
      <c r="B88" s="293">
        <v>0.97299999999999998</v>
      </c>
      <c r="C88" s="279">
        <v>0.84099999999999997</v>
      </c>
      <c r="D88" s="280">
        <f t="shared" si="3"/>
        <v>-0.13566289825282629</v>
      </c>
      <c r="E88" s="279">
        <v>0.90700000000000003</v>
      </c>
      <c r="F88" s="280">
        <f t="shared" si="2"/>
        <v>-6.7831449126413146E-2</v>
      </c>
      <c r="G88" s="281"/>
    </row>
    <row r="89" spans="1:7" x14ac:dyDescent="0.2">
      <c r="A89" s="297">
        <v>90245</v>
      </c>
      <c r="B89" s="293">
        <v>1.208</v>
      </c>
      <c r="C89" s="279">
        <v>0.74099999999999999</v>
      </c>
      <c r="D89" s="280">
        <f t="shared" si="3"/>
        <v>-0.38658940397350994</v>
      </c>
      <c r="E89" s="279">
        <v>0.97399999999999998</v>
      </c>
      <c r="F89" s="280">
        <f t="shared" si="2"/>
        <v>-0.19370860927152322</v>
      </c>
      <c r="G89" s="281"/>
    </row>
    <row r="90" spans="1:7" x14ac:dyDescent="0.2">
      <c r="A90" s="297">
        <v>90247</v>
      </c>
      <c r="B90" s="293">
        <v>1.208</v>
      </c>
      <c r="C90" s="279">
        <v>1.0680000000000001</v>
      </c>
      <c r="D90" s="280">
        <f t="shared" si="3"/>
        <v>-0.11589403973509926</v>
      </c>
      <c r="E90" s="279">
        <v>1.1379999999999999</v>
      </c>
      <c r="F90" s="280">
        <f t="shared" si="2"/>
        <v>-5.7947019867549687E-2</v>
      </c>
      <c r="G90" s="281"/>
    </row>
    <row r="91" spans="1:7" x14ac:dyDescent="0.2">
      <c r="A91" s="297">
        <v>90248</v>
      </c>
      <c r="B91" s="293">
        <v>1.208</v>
      </c>
      <c r="C91" s="279">
        <v>1.1240000000000001</v>
      </c>
      <c r="D91" s="280">
        <f t="shared" si="3"/>
        <v>-6.9536423841059514E-2</v>
      </c>
      <c r="E91" s="279">
        <v>1.1659999999999999</v>
      </c>
      <c r="F91" s="280">
        <f t="shared" si="2"/>
        <v>-3.4768211920529812E-2</v>
      </c>
      <c r="G91" s="281"/>
    </row>
    <row r="92" spans="1:7" x14ac:dyDescent="0.2">
      <c r="A92" s="297">
        <v>90249</v>
      </c>
      <c r="B92" s="293">
        <v>1.208</v>
      </c>
      <c r="C92" s="279">
        <v>0.92600000000000005</v>
      </c>
      <c r="D92" s="280">
        <f t="shared" si="3"/>
        <v>-0.23344370860927144</v>
      </c>
      <c r="E92" s="279">
        <v>1.0669999999999999</v>
      </c>
      <c r="F92" s="280">
        <f t="shared" si="2"/>
        <v>-0.11672185430463577</v>
      </c>
      <c r="G92" s="281"/>
    </row>
    <row r="93" spans="1:7" x14ac:dyDescent="0.2">
      <c r="A93" s="297">
        <v>90250</v>
      </c>
      <c r="B93" s="293">
        <v>1.208</v>
      </c>
      <c r="C93" s="279">
        <v>0.873</v>
      </c>
      <c r="D93" s="280">
        <f t="shared" si="3"/>
        <v>-0.27731788079470199</v>
      </c>
      <c r="E93" s="279">
        <v>1.0409999999999999</v>
      </c>
      <c r="F93" s="280">
        <f t="shared" si="2"/>
        <v>-0.13824503311258285</v>
      </c>
      <c r="G93" s="281"/>
    </row>
    <row r="94" spans="1:7" x14ac:dyDescent="0.2">
      <c r="A94" s="297">
        <v>90254</v>
      </c>
      <c r="B94" s="293">
        <v>1.208</v>
      </c>
      <c r="C94" s="279">
        <v>0.86499999999999999</v>
      </c>
      <c r="D94" s="280">
        <f t="shared" si="3"/>
        <v>-0.28394039735099341</v>
      </c>
      <c r="E94" s="279">
        <v>1.036</v>
      </c>
      <c r="F94" s="280">
        <f t="shared" si="2"/>
        <v>-0.14238410596026485</v>
      </c>
      <c r="G94" s="281"/>
    </row>
    <row r="95" spans="1:7" x14ac:dyDescent="0.2">
      <c r="A95" s="297">
        <v>90255</v>
      </c>
      <c r="B95" s="293">
        <v>0.97299999999999998</v>
      </c>
      <c r="C95" s="279">
        <v>0.97099999999999997</v>
      </c>
      <c r="D95" s="280">
        <f t="shared" si="3"/>
        <v>-2.0554984583761593E-3</v>
      </c>
      <c r="E95" s="279">
        <v>0.97199999999999998</v>
      </c>
      <c r="F95" s="280">
        <f t="shared" si="2"/>
        <v>-1.0277492291880241E-3</v>
      </c>
      <c r="G95" s="281"/>
    </row>
    <row r="96" spans="1:7" x14ac:dyDescent="0.2">
      <c r="A96" s="297">
        <v>90260</v>
      </c>
      <c r="B96" s="293">
        <v>1.208</v>
      </c>
      <c r="C96" s="279">
        <v>0.82299999999999995</v>
      </c>
      <c r="D96" s="280">
        <f t="shared" si="3"/>
        <v>-0.31870860927152322</v>
      </c>
      <c r="E96" s="279">
        <v>1.016</v>
      </c>
      <c r="F96" s="280">
        <f t="shared" si="2"/>
        <v>-0.1589403973509933</v>
      </c>
      <c r="G96" s="281"/>
    </row>
    <row r="97" spans="1:7" x14ac:dyDescent="0.2">
      <c r="A97" s="297">
        <v>90262</v>
      </c>
      <c r="B97" s="293">
        <v>0.97299999999999998</v>
      </c>
      <c r="C97" s="279">
        <v>0.92500000000000004</v>
      </c>
      <c r="D97" s="280">
        <f t="shared" si="3"/>
        <v>-4.9331963001027712E-2</v>
      </c>
      <c r="E97" s="279">
        <v>0.94899999999999995</v>
      </c>
      <c r="F97" s="280">
        <f t="shared" si="2"/>
        <v>-2.4665981500513912E-2</v>
      </c>
      <c r="G97" s="281"/>
    </row>
    <row r="98" spans="1:7" x14ac:dyDescent="0.2">
      <c r="A98" s="297">
        <v>90263</v>
      </c>
      <c r="B98" s="293">
        <v>1.427</v>
      </c>
      <c r="C98" s="279">
        <v>2.0030000000000001</v>
      </c>
      <c r="D98" s="280">
        <f t="shared" si="3"/>
        <v>0.4036440084092503</v>
      </c>
      <c r="E98" s="279">
        <v>1.7150000000000001</v>
      </c>
      <c r="F98" s="280">
        <f t="shared" si="2"/>
        <v>0.20182200420462504</v>
      </c>
      <c r="G98" s="281"/>
    </row>
    <row r="99" spans="1:7" x14ac:dyDescent="0.2">
      <c r="A99" s="297">
        <v>90265</v>
      </c>
      <c r="B99" s="293">
        <v>1.379</v>
      </c>
      <c r="C99" s="279">
        <v>3.1930000000000001</v>
      </c>
      <c r="D99" s="280">
        <f t="shared" si="3"/>
        <v>1.3154459753444527</v>
      </c>
      <c r="E99" s="279">
        <v>2.2749999999999999</v>
      </c>
      <c r="F99" s="280">
        <f t="shared" si="2"/>
        <v>0.64974619289340096</v>
      </c>
      <c r="G99" s="281"/>
    </row>
    <row r="100" spans="1:7" x14ac:dyDescent="0.2">
      <c r="A100" s="297">
        <v>90266</v>
      </c>
      <c r="B100" s="293">
        <v>1.208</v>
      </c>
      <c r="C100" s="279">
        <v>0.79100000000000004</v>
      </c>
      <c r="D100" s="280">
        <f t="shared" si="3"/>
        <v>-0.3451986754966887</v>
      </c>
      <c r="E100" s="279">
        <v>1</v>
      </c>
      <c r="F100" s="280">
        <f t="shared" si="2"/>
        <v>-0.17218543046357615</v>
      </c>
      <c r="G100" s="281"/>
    </row>
    <row r="101" spans="1:7" x14ac:dyDescent="0.2">
      <c r="A101" s="297">
        <v>90270</v>
      </c>
      <c r="B101" s="293">
        <v>0.97299999999999998</v>
      </c>
      <c r="C101" s="279">
        <v>0.874</v>
      </c>
      <c r="D101" s="280">
        <f t="shared" si="3"/>
        <v>-0.10174717368961972</v>
      </c>
      <c r="E101" s="279">
        <v>0.92400000000000004</v>
      </c>
      <c r="F101" s="280">
        <f t="shared" si="2"/>
        <v>-5.0359712230215736E-2</v>
      </c>
      <c r="G101" s="281"/>
    </row>
    <row r="102" spans="1:7" x14ac:dyDescent="0.2">
      <c r="A102" s="297">
        <v>90272</v>
      </c>
      <c r="B102" s="293">
        <v>1.427</v>
      </c>
      <c r="C102" s="279">
        <v>1.87</v>
      </c>
      <c r="D102" s="280">
        <f t="shared" si="3"/>
        <v>0.31044148563419771</v>
      </c>
      <c r="E102" s="279">
        <v>1.6479999999999999</v>
      </c>
      <c r="F102" s="280">
        <f t="shared" si="2"/>
        <v>0.15487035739313226</v>
      </c>
      <c r="G102" s="281"/>
    </row>
    <row r="103" spans="1:7" x14ac:dyDescent="0.2">
      <c r="A103" s="297">
        <v>90274</v>
      </c>
      <c r="B103" s="293">
        <v>1.208</v>
      </c>
      <c r="C103" s="279">
        <v>0.88600000000000001</v>
      </c>
      <c r="D103" s="280">
        <f t="shared" si="3"/>
        <v>-0.26655629139072845</v>
      </c>
      <c r="E103" s="279">
        <v>1.0469999999999999</v>
      </c>
      <c r="F103" s="280">
        <f t="shared" si="2"/>
        <v>-0.13327814569536423</v>
      </c>
      <c r="G103" s="281"/>
    </row>
    <row r="104" spans="1:7" x14ac:dyDescent="0.2">
      <c r="A104" s="297">
        <v>90275</v>
      </c>
      <c r="B104" s="293">
        <v>1.208</v>
      </c>
      <c r="C104" s="279">
        <v>0.86199999999999999</v>
      </c>
      <c r="D104" s="280">
        <f t="shared" si="3"/>
        <v>-0.28642384105960261</v>
      </c>
      <c r="E104" s="279">
        <v>1.0349999999999999</v>
      </c>
      <c r="F104" s="280">
        <f t="shared" si="2"/>
        <v>-0.14321192052980136</v>
      </c>
      <c r="G104" s="281"/>
    </row>
    <row r="105" spans="1:7" x14ac:dyDescent="0.2">
      <c r="A105" s="297">
        <v>90277</v>
      </c>
      <c r="B105" s="293">
        <v>1.208</v>
      </c>
      <c r="C105" s="279">
        <v>0.9</v>
      </c>
      <c r="D105" s="280">
        <f t="shared" si="3"/>
        <v>-0.25496688741721851</v>
      </c>
      <c r="E105" s="279">
        <v>1.054</v>
      </c>
      <c r="F105" s="280">
        <f t="shared" si="2"/>
        <v>-0.1274834437086092</v>
      </c>
      <c r="G105" s="281"/>
    </row>
    <row r="106" spans="1:7" x14ac:dyDescent="0.2">
      <c r="A106" s="297">
        <v>90278</v>
      </c>
      <c r="B106" s="293">
        <v>1.208</v>
      </c>
      <c r="C106" s="279">
        <v>0.90100000000000002</v>
      </c>
      <c r="D106" s="280">
        <f t="shared" si="3"/>
        <v>-0.25413907284768211</v>
      </c>
      <c r="E106" s="279">
        <v>1.0549999999999999</v>
      </c>
      <c r="F106" s="280">
        <f t="shared" si="2"/>
        <v>-0.12665562913907291</v>
      </c>
      <c r="G106" s="281"/>
    </row>
    <row r="107" spans="1:7" x14ac:dyDescent="0.2">
      <c r="A107" s="297">
        <v>90280</v>
      </c>
      <c r="B107" s="293">
        <v>0.97299999999999998</v>
      </c>
      <c r="C107" s="279">
        <v>0.93</v>
      </c>
      <c r="D107" s="280">
        <f t="shared" si="3"/>
        <v>-4.4193216855087258E-2</v>
      </c>
      <c r="E107" s="279">
        <v>0.95099999999999996</v>
      </c>
      <c r="F107" s="280">
        <f t="shared" si="2"/>
        <v>-2.2610483042137752E-2</v>
      </c>
      <c r="G107" s="281"/>
    </row>
    <row r="108" spans="1:7" x14ac:dyDescent="0.2">
      <c r="A108" s="298">
        <v>90290</v>
      </c>
      <c r="B108" s="294">
        <v>1.427</v>
      </c>
      <c r="C108" s="287">
        <v>3.548</v>
      </c>
      <c r="D108" s="288">
        <f t="shared" si="3"/>
        <v>1.4863349684653118</v>
      </c>
      <c r="E108" s="287">
        <v>2.355</v>
      </c>
      <c r="F108" s="288">
        <f t="shared" si="2"/>
        <v>0.65031534688156967</v>
      </c>
      <c r="G108" s="281"/>
    </row>
    <row r="109" spans="1:7" x14ac:dyDescent="0.2">
      <c r="A109" s="299">
        <v>90291</v>
      </c>
      <c r="B109" s="295">
        <v>1.427</v>
      </c>
      <c r="C109" s="289">
        <v>0.82199999999999995</v>
      </c>
      <c r="D109" s="290">
        <f t="shared" si="3"/>
        <v>-0.42396636299929924</v>
      </c>
      <c r="E109" s="289">
        <v>1.1240000000000001</v>
      </c>
      <c r="F109" s="290">
        <f t="shared" si="2"/>
        <v>-0.21233356692361594</v>
      </c>
      <c r="G109" s="281"/>
    </row>
    <row r="110" spans="1:7" x14ac:dyDescent="0.2">
      <c r="A110" s="297">
        <v>90292</v>
      </c>
      <c r="B110" s="293">
        <v>1.427</v>
      </c>
      <c r="C110" s="279">
        <v>0.81499999999999995</v>
      </c>
      <c r="D110" s="280">
        <f t="shared" si="3"/>
        <v>-0.42887175893482832</v>
      </c>
      <c r="E110" s="279">
        <v>1.121</v>
      </c>
      <c r="F110" s="280">
        <f t="shared" si="2"/>
        <v>-0.21443587946741416</v>
      </c>
      <c r="G110" s="281"/>
    </row>
    <row r="111" spans="1:7" x14ac:dyDescent="0.2">
      <c r="A111" s="297">
        <v>90293</v>
      </c>
      <c r="B111" s="293">
        <v>1.427</v>
      </c>
      <c r="C111" s="279">
        <v>0.77400000000000002</v>
      </c>
      <c r="D111" s="280">
        <f t="shared" si="3"/>
        <v>-0.45760336370007004</v>
      </c>
      <c r="E111" s="279">
        <v>1.101</v>
      </c>
      <c r="F111" s="280">
        <f t="shared" si="2"/>
        <v>-0.22845129642606876</v>
      </c>
      <c r="G111" s="281"/>
    </row>
    <row r="112" spans="1:7" x14ac:dyDescent="0.2">
      <c r="A112" s="297">
        <v>90301</v>
      </c>
      <c r="B112" s="293">
        <v>1.427</v>
      </c>
      <c r="C112" s="279">
        <v>0.873</v>
      </c>
      <c r="D112" s="280">
        <f t="shared" si="3"/>
        <v>-0.38822704975473021</v>
      </c>
      <c r="E112" s="279">
        <v>1.1499999999999999</v>
      </c>
      <c r="F112" s="280">
        <f t="shared" si="2"/>
        <v>-0.19411352487736522</v>
      </c>
      <c r="G112" s="281"/>
    </row>
    <row r="113" spans="1:7" x14ac:dyDescent="0.2">
      <c r="A113" s="297">
        <v>90302</v>
      </c>
      <c r="B113" s="293">
        <v>1.427</v>
      </c>
      <c r="C113" s="279">
        <v>0.92800000000000005</v>
      </c>
      <c r="D113" s="280">
        <f t="shared" si="3"/>
        <v>-0.34968465311843022</v>
      </c>
      <c r="E113" s="279">
        <v>1.1779999999999999</v>
      </c>
      <c r="F113" s="280">
        <f t="shared" si="2"/>
        <v>-0.1744919411352488</v>
      </c>
      <c r="G113" s="281"/>
    </row>
    <row r="114" spans="1:7" x14ac:dyDescent="0.2">
      <c r="A114" s="297">
        <v>90303</v>
      </c>
      <c r="B114" s="293">
        <v>1.427</v>
      </c>
      <c r="C114" s="279">
        <v>1.0820000000000001</v>
      </c>
      <c r="D114" s="280">
        <f t="shared" si="3"/>
        <v>-0.2417659425367904</v>
      </c>
      <c r="E114" s="279">
        <v>1.2549999999999999</v>
      </c>
      <c r="F114" s="280">
        <f t="shared" si="2"/>
        <v>-0.12053258584442894</v>
      </c>
      <c r="G114" s="281"/>
    </row>
    <row r="115" spans="1:7" x14ac:dyDescent="0.2">
      <c r="A115" s="297">
        <v>90304</v>
      </c>
      <c r="B115" s="293">
        <v>1.427</v>
      </c>
      <c r="C115" s="279">
        <v>0.89700000000000002</v>
      </c>
      <c r="D115" s="280">
        <f t="shared" si="3"/>
        <v>-0.37140854940434476</v>
      </c>
      <c r="E115" s="279">
        <v>1.1619999999999999</v>
      </c>
      <c r="F115" s="280">
        <f t="shared" si="2"/>
        <v>-0.18570427470217243</v>
      </c>
      <c r="G115" s="281"/>
    </row>
    <row r="116" spans="1:7" x14ac:dyDescent="0.2">
      <c r="A116" s="297">
        <v>90305</v>
      </c>
      <c r="B116" s="293">
        <v>1.427</v>
      </c>
      <c r="C116" s="279">
        <v>1.07</v>
      </c>
      <c r="D116" s="280">
        <f t="shared" si="3"/>
        <v>-0.25017519271198319</v>
      </c>
      <c r="E116" s="279">
        <v>1.248</v>
      </c>
      <c r="F116" s="280">
        <f t="shared" si="2"/>
        <v>-0.12543798177995802</v>
      </c>
      <c r="G116" s="281"/>
    </row>
    <row r="117" spans="1:7" x14ac:dyDescent="0.2">
      <c r="A117" s="297">
        <v>90401</v>
      </c>
      <c r="B117" s="293">
        <v>1.427</v>
      </c>
      <c r="C117" s="279">
        <v>0.875</v>
      </c>
      <c r="D117" s="280">
        <f t="shared" si="3"/>
        <v>-0.38682550805886473</v>
      </c>
      <c r="E117" s="279">
        <v>1.151</v>
      </c>
      <c r="F117" s="280">
        <f t="shared" si="2"/>
        <v>-0.19341275402943237</v>
      </c>
      <c r="G117" s="281"/>
    </row>
    <row r="118" spans="1:7" x14ac:dyDescent="0.2">
      <c r="A118" s="297">
        <v>90402</v>
      </c>
      <c r="B118" s="293">
        <v>1.427</v>
      </c>
      <c r="C118" s="279">
        <v>1.0049999999999999</v>
      </c>
      <c r="D118" s="280">
        <f t="shared" si="3"/>
        <v>-0.29572529782761048</v>
      </c>
      <c r="E118" s="279">
        <v>1.216</v>
      </c>
      <c r="F118" s="280">
        <f t="shared" si="2"/>
        <v>-0.14786264891380518</v>
      </c>
      <c r="G118" s="281"/>
    </row>
    <row r="119" spans="1:7" x14ac:dyDescent="0.2">
      <c r="A119" s="297">
        <v>90403</v>
      </c>
      <c r="B119" s="293">
        <v>1.427</v>
      </c>
      <c r="C119" s="279">
        <v>0.90100000000000002</v>
      </c>
      <c r="D119" s="280">
        <f t="shared" si="3"/>
        <v>-0.3686054660126139</v>
      </c>
      <c r="E119" s="279">
        <v>1.1639999999999999</v>
      </c>
      <c r="F119" s="280">
        <f t="shared" si="2"/>
        <v>-0.18430273300630706</v>
      </c>
      <c r="G119" s="281"/>
    </row>
    <row r="120" spans="1:7" x14ac:dyDescent="0.2">
      <c r="A120" s="297">
        <v>90404</v>
      </c>
      <c r="B120" s="293">
        <v>1.427</v>
      </c>
      <c r="C120" s="279">
        <v>0.89600000000000002</v>
      </c>
      <c r="D120" s="280">
        <f t="shared" si="3"/>
        <v>-0.3721093202522775</v>
      </c>
      <c r="E120" s="279">
        <v>1.161</v>
      </c>
      <c r="F120" s="280">
        <f t="shared" si="2"/>
        <v>-0.18640504555010518</v>
      </c>
      <c r="G120" s="281"/>
    </row>
    <row r="121" spans="1:7" x14ac:dyDescent="0.2">
      <c r="A121" s="297">
        <v>90405</v>
      </c>
      <c r="B121" s="293">
        <v>1.427</v>
      </c>
      <c r="C121" s="279">
        <v>0.86599999999999999</v>
      </c>
      <c r="D121" s="280">
        <f t="shared" si="3"/>
        <v>-0.39313244569025929</v>
      </c>
      <c r="E121" s="279">
        <v>1.147</v>
      </c>
      <c r="F121" s="280">
        <f t="shared" si="2"/>
        <v>-0.19621583742116333</v>
      </c>
      <c r="G121" s="281"/>
    </row>
    <row r="122" spans="1:7" x14ac:dyDescent="0.2">
      <c r="A122" s="297">
        <v>90501</v>
      </c>
      <c r="B122" s="293">
        <v>1.208</v>
      </c>
      <c r="C122" s="279">
        <v>0.92</v>
      </c>
      <c r="D122" s="280">
        <f t="shared" si="3"/>
        <v>-0.23841059602649006</v>
      </c>
      <c r="E122" s="279">
        <v>1.0640000000000001</v>
      </c>
      <c r="F122" s="280">
        <f t="shared" si="2"/>
        <v>-0.11920529801324498</v>
      </c>
      <c r="G122" s="281"/>
    </row>
    <row r="123" spans="1:7" x14ac:dyDescent="0.2">
      <c r="A123" s="297">
        <v>90502</v>
      </c>
      <c r="B123" s="293">
        <v>1.208</v>
      </c>
      <c r="C123" s="279">
        <v>1.0009999999999999</v>
      </c>
      <c r="D123" s="280">
        <f t="shared" si="3"/>
        <v>-0.17135761589403975</v>
      </c>
      <c r="E123" s="279">
        <v>1.105</v>
      </c>
      <c r="F123" s="280">
        <f t="shared" si="2"/>
        <v>-8.5264900662251675E-2</v>
      </c>
      <c r="G123" s="281"/>
    </row>
    <row r="124" spans="1:7" x14ac:dyDescent="0.2">
      <c r="A124" s="297">
        <v>90503</v>
      </c>
      <c r="B124" s="293">
        <v>1.208</v>
      </c>
      <c r="C124" s="279">
        <v>0.88600000000000001</v>
      </c>
      <c r="D124" s="280">
        <f t="shared" si="3"/>
        <v>-0.26655629139072845</v>
      </c>
      <c r="E124" s="279">
        <v>1.0469999999999999</v>
      </c>
      <c r="F124" s="280">
        <f t="shared" si="2"/>
        <v>-0.13327814569536423</v>
      </c>
      <c r="G124" s="281"/>
    </row>
    <row r="125" spans="1:7" x14ac:dyDescent="0.2">
      <c r="A125" s="297">
        <v>90504</v>
      </c>
      <c r="B125" s="293">
        <v>1.208</v>
      </c>
      <c r="C125" s="279">
        <v>0.83499999999999996</v>
      </c>
      <c r="D125" s="280">
        <f t="shared" si="3"/>
        <v>-0.30877483443708609</v>
      </c>
      <c r="E125" s="279">
        <v>1.022</v>
      </c>
      <c r="F125" s="280">
        <f t="shared" si="2"/>
        <v>-0.15397350993377479</v>
      </c>
      <c r="G125" s="281"/>
    </row>
    <row r="126" spans="1:7" x14ac:dyDescent="0.2">
      <c r="A126" s="297">
        <v>90505</v>
      </c>
      <c r="B126" s="293">
        <v>1.208</v>
      </c>
      <c r="C126" s="279">
        <v>0.85699999999999998</v>
      </c>
      <c r="D126" s="280">
        <f t="shared" si="3"/>
        <v>-0.29056291390728473</v>
      </c>
      <c r="E126" s="279">
        <v>1.0329999999999999</v>
      </c>
      <c r="F126" s="280">
        <f t="shared" si="2"/>
        <v>-0.14486754966887416</v>
      </c>
      <c r="G126" s="281"/>
    </row>
    <row r="127" spans="1:7" x14ac:dyDescent="0.2">
      <c r="A127" s="297">
        <v>90506</v>
      </c>
      <c r="B127" s="293">
        <v>1.208</v>
      </c>
      <c r="C127" s="279">
        <v>0.84499999999999997</v>
      </c>
      <c r="D127" s="280">
        <f t="shared" si="3"/>
        <v>-0.30049668874172186</v>
      </c>
      <c r="E127" s="279">
        <v>1.0269999999999999</v>
      </c>
      <c r="F127" s="280">
        <f t="shared" si="2"/>
        <v>-0.14983443708609279</v>
      </c>
      <c r="G127" s="281"/>
    </row>
    <row r="128" spans="1:7" x14ac:dyDescent="0.2">
      <c r="A128" s="297">
        <v>90601</v>
      </c>
      <c r="B128" s="293">
        <v>0.97299999999999998</v>
      </c>
      <c r="C128" s="279">
        <v>1.036</v>
      </c>
      <c r="D128" s="280">
        <f t="shared" si="3"/>
        <v>6.4748201438848962E-2</v>
      </c>
      <c r="E128" s="279">
        <v>1.0049999999999999</v>
      </c>
      <c r="F128" s="280">
        <f t="shared" si="2"/>
        <v>3.2887975334018327E-2</v>
      </c>
      <c r="G128" s="281"/>
    </row>
    <row r="129" spans="1:7" x14ac:dyDescent="0.2">
      <c r="A129" s="297">
        <v>90602</v>
      </c>
      <c r="B129" s="293">
        <v>0.97299999999999998</v>
      </c>
      <c r="C129" s="279">
        <v>0.96099999999999997</v>
      </c>
      <c r="D129" s="280">
        <f t="shared" si="3"/>
        <v>-1.2332990750256956E-2</v>
      </c>
      <c r="E129" s="279">
        <v>0.96699999999999997</v>
      </c>
      <c r="F129" s="280">
        <f t="shared" si="2"/>
        <v>-6.1664953751284779E-3</v>
      </c>
      <c r="G129" s="281"/>
    </row>
    <row r="130" spans="1:7" x14ac:dyDescent="0.2">
      <c r="A130" s="297">
        <v>90603</v>
      </c>
      <c r="B130" s="293">
        <v>0.97299999999999998</v>
      </c>
      <c r="C130" s="279">
        <v>0.92400000000000004</v>
      </c>
      <c r="D130" s="280">
        <f t="shared" si="3"/>
        <v>-5.0359712230215736E-2</v>
      </c>
      <c r="E130" s="279">
        <v>0.94799999999999995</v>
      </c>
      <c r="F130" s="280">
        <f t="shared" si="2"/>
        <v>-2.5693730729701936E-2</v>
      </c>
      <c r="G130" s="281"/>
    </row>
    <row r="131" spans="1:7" x14ac:dyDescent="0.2">
      <c r="A131" s="297">
        <v>90604</v>
      </c>
      <c r="B131" s="293">
        <v>0.97299999999999998</v>
      </c>
      <c r="C131" s="279">
        <v>0.91900000000000004</v>
      </c>
      <c r="D131" s="280">
        <f t="shared" si="3"/>
        <v>-5.549845837615619E-2</v>
      </c>
      <c r="E131" s="279">
        <v>0.94599999999999995</v>
      </c>
      <c r="F131" s="280">
        <f t="shared" si="2"/>
        <v>-2.7749229188078095E-2</v>
      </c>
      <c r="G131" s="281"/>
    </row>
    <row r="132" spans="1:7" x14ac:dyDescent="0.2">
      <c r="A132" s="297">
        <v>90605</v>
      </c>
      <c r="B132" s="293">
        <v>0.97299999999999998</v>
      </c>
      <c r="C132" s="279">
        <v>0.95</v>
      </c>
      <c r="D132" s="280">
        <f t="shared" si="3"/>
        <v>-2.3638232271325776E-2</v>
      </c>
      <c r="E132" s="279">
        <v>0.96199999999999997</v>
      </c>
      <c r="F132" s="280">
        <f t="shared" si="2"/>
        <v>-1.1305241521068821E-2</v>
      </c>
      <c r="G132" s="281"/>
    </row>
    <row r="133" spans="1:7" x14ac:dyDescent="0.2">
      <c r="A133" s="297">
        <v>90606</v>
      </c>
      <c r="B133" s="293">
        <v>0.97299999999999998</v>
      </c>
      <c r="C133" s="279">
        <v>0.89800000000000002</v>
      </c>
      <c r="D133" s="280">
        <f t="shared" si="3"/>
        <v>-7.7081192189105807E-2</v>
      </c>
      <c r="E133" s="279">
        <v>0.93500000000000005</v>
      </c>
      <c r="F133" s="280">
        <f t="shared" si="2"/>
        <v>-3.9054470709146916E-2</v>
      </c>
      <c r="G133" s="281"/>
    </row>
    <row r="134" spans="1:7" x14ac:dyDescent="0.2">
      <c r="A134" s="297">
        <v>90620</v>
      </c>
      <c r="B134" s="293">
        <v>1.125</v>
      </c>
      <c r="C134" s="279">
        <v>0.94199999999999995</v>
      </c>
      <c r="D134" s="280">
        <f t="shared" si="3"/>
        <v>-0.16266666666666674</v>
      </c>
      <c r="E134" s="279">
        <v>1.034</v>
      </c>
      <c r="F134" s="280">
        <f t="shared" si="2"/>
        <v>-8.0888888888888899E-2</v>
      </c>
      <c r="G134" s="281"/>
    </row>
    <row r="135" spans="1:7" x14ac:dyDescent="0.2">
      <c r="A135" s="297">
        <v>90621</v>
      </c>
      <c r="B135" s="293">
        <v>1.125</v>
      </c>
      <c r="C135" s="279">
        <v>0.95</v>
      </c>
      <c r="D135" s="280">
        <f t="shared" si="3"/>
        <v>-0.15555555555555556</v>
      </c>
      <c r="E135" s="279">
        <v>1.0369999999999999</v>
      </c>
      <c r="F135" s="280">
        <f t="shared" si="2"/>
        <v>-7.8222222222222304E-2</v>
      </c>
      <c r="G135" s="281"/>
    </row>
    <row r="136" spans="1:7" x14ac:dyDescent="0.2">
      <c r="A136" s="297">
        <v>90623</v>
      </c>
      <c r="B136" s="293">
        <v>1.125</v>
      </c>
      <c r="C136" s="279">
        <v>0.96299999999999997</v>
      </c>
      <c r="D136" s="280">
        <f t="shared" si="3"/>
        <v>-0.14400000000000002</v>
      </c>
      <c r="E136" s="279">
        <v>1.044</v>
      </c>
      <c r="F136" s="280">
        <f t="shared" si="2"/>
        <v>-7.1999999999999953E-2</v>
      </c>
      <c r="G136" s="281"/>
    </row>
    <row r="137" spans="1:7" x14ac:dyDescent="0.2">
      <c r="A137" s="297">
        <v>90630</v>
      </c>
      <c r="B137" s="293">
        <v>1.125</v>
      </c>
      <c r="C137" s="279">
        <v>0.90800000000000003</v>
      </c>
      <c r="D137" s="280">
        <f t="shared" si="3"/>
        <v>-0.19288888888888889</v>
      </c>
      <c r="E137" s="279">
        <v>1.016</v>
      </c>
      <c r="F137" s="280">
        <f t="shared" si="2"/>
        <v>-9.6888888888888913E-2</v>
      </c>
      <c r="G137" s="281"/>
    </row>
    <row r="138" spans="1:7" x14ac:dyDescent="0.2">
      <c r="A138" s="297">
        <v>90631</v>
      </c>
      <c r="B138" s="293">
        <v>1.1220000000000001</v>
      </c>
      <c r="C138" s="279">
        <v>1.0269999999999999</v>
      </c>
      <c r="D138" s="280">
        <f t="shared" si="3"/>
        <v>-8.4670231729055412E-2</v>
      </c>
      <c r="E138" s="279">
        <v>1.075</v>
      </c>
      <c r="F138" s="280">
        <f t="shared" si="2"/>
        <v>-4.1889483065953748E-2</v>
      </c>
      <c r="G138" s="281"/>
    </row>
    <row r="139" spans="1:7" x14ac:dyDescent="0.2">
      <c r="A139" s="297">
        <v>90638</v>
      </c>
      <c r="B139" s="293">
        <v>0.97399999999999998</v>
      </c>
      <c r="C139" s="279">
        <v>0.96499999999999997</v>
      </c>
      <c r="D139" s="280">
        <f t="shared" si="3"/>
        <v>-9.2402464065708401E-3</v>
      </c>
      <c r="E139" s="279">
        <v>0.96899999999999997</v>
      </c>
      <c r="F139" s="280">
        <f t="shared" ref="F139:F202" si="4">E139/B139-1</f>
        <v>-5.1334702258727383E-3</v>
      </c>
      <c r="G139" s="281"/>
    </row>
    <row r="140" spans="1:7" x14ac:dyDescent="0.2">
      <c r="A140" s="297">
        <v>90639</v>
      </c>
      <c r="B140" s="293">
        <v>0.97299999999999998</v>
      </c>
      <c r="C140" s="279">
        <v>0.92200000000000004</v>
      </c>
      <c r="D140" s="280">
        <f t="shared" ref="D140:D203" si="5">C140/B140-1</f>
        <v>-5.2415210688591896E-2</v>
      </c>
      <c r="E140" s="279">
        <v>0.94699999999999995</v>
      </c>
      <c r="F140" s="280">
        <f t="shared" si="4"/>
        <v>-2.6721479958890071E-2</v>
      </c>
      <c r="G140" s="281"/>
    </row>
    <row r="141" spans="1:7" x14ac:dyDescent="0.2">
      <c r="A141" s="297">
        <v>90640</v>
      </c>
      <c r="B141" s="293">
        <v>0.97299999999999998</v>
      </c>
      <c r="C141" s="279">
        <v>0.85899999999999999</v>
      </c>
      <c r="D141" s="280">
        <f t="shared" si="5"/>
        <v>-0.11716341212744086</v>
      </c>
      <c r="E141" s="279">
        <v>0.91600000000000004</v>
      </c>
      <c r="F141" s="280">
        <f t="shared" si="4"/>
        <v>-5.8581706063720373E-2</v>
      </c>
      <c r="G141" s="281"/>
    </row>
    <row r="142" spans="1:7" x14ac:dyDescent="0.2">
      <c r="A142" s="297">
        <v>90650</v>
      </c>
      <c r="B142" s="293">
        <v>0.97299999999999998</v>
      </c>
      <c r="C142" s="279">
        <v>0.95899999999999996</v>
      </c>
      <c r="D142" s="280">
        <f t="shared" si="5"/>
        <v>-1.4388489208633115E-2</v>
      </c>
      <c r="E142" s="279">
        <v>0.96599999999999997</v>
      </c>
      <c r="F142" s="280">
        <f t="shared" si="4"/>
        <v>-7.194244604316502E-3</v>
      </c>
      <c r="G142" s="281"/>
    </row>
    <row r="143" spans="1:7" x14ac:dyDescent="0.2">
      <c r="A143" s="297">
        <v>90660</v>
      </c>
      <c r="B143" s="293">
        <v>0.97299999999999998</v>
      </c>
      <c r="C143" s="279">
        <v>0.90400000000000003</v>
      </c>
      <c r="D143" s="280">
        <f t="shared" si="5"/>
        <v>-7.0914696813977329E-2</v>
      </c>
      <c r="E143" s="279">
        <v>0.93799999999999994</v>
      </c>
      <c r="F143" s="280">
        <f t="shared" si="4"/>
        <v>-3.5971223021582732E-2</v>
      </c>
      <c r="G143" s="281"/>
    </row>
    <row r="144" spans="1:7" x14ac:dyDescent="0.2">
      <c r="A144" s="297">
        <v>90670</v>
      </c>
      <c r="B144" s="293">
        <v>0.97299999999999998</v>
      </c>
      <c r="C144" s="279">
        <v>0.91600000000000004</v>
      </c>
      <c r="D144" s="280">
        <f t="shared" si="5"/>
        <v>-5.8581706063720373E-2</v>
      </c>
      <c r="E144" s="279">
        <v>0.94399999999999995</v>
      </c>
      <c r="F144" s="280">
        <f t="shared" si="4"/>
        <v>-2.9804727646454254E-2</v>
      </c>
      <c r="G144" s="281"/>
    </row>
    <row r="145" spans="1:7" x14ac:dyDescent="0.2">
      <c r="A145" s="297">
        <v>90680</v>
      </c>
      <c r="B145" s="293">
        <v>1.05</v>
      </c>
      <c r="C145" s="279">
        <v>0.91800000000000004</v>
      </c>
      <c r="D145" s="280">
        <f t="shared" si="5"/>
        <v>-0.12571428571428567</v>
      </c>
      <c r="E145" s="279">
        <v>0.98399999999999999</v>
      </c>
      <c r="F145" s="280">
        <f t="shared" si="4"/>
        <v>-6.2857142857142945E-2</v>
      </c>
      <c r="G145" s="281"/>
    </row>
    <row r="146" spans="1:7" x14ac:dyDescent="0.2">
      <c r="A146" s="297">
        <v>90701</v>
      </c>
      <c r="B146" s="293">
        <v>0.97299999999999998</v>
      </c>
      <c r="C146" s="279">
        <v>0.93600000000000005</v>
      </c>
      <c r="D146" s="280">
        <f t="shared" si="5"/>
        <v>-3.802672147995878E-2</v>
      </c>
      <c r="E146" s="279">
        <v>0.95399999999999996</v>
      </c>
      <c r="F146" s="280">
        <f t="shared" si="4"/>
        <v>-1.9527235354573458E-2</v>
      </c>
      <c r="G146" s="281"/>
    </row>
    <row r="147" spans="1:7" x14ac:dyDescent="0.2">
      <c r="A147" s="297">
        <v>90703</v>
      </c>
      <c r="B147" s="293">
        <v>0.97299999999999998</v>
      </c>
      <c r="C147" s="279">
        <v>0.94199999999999995</v>
      </c>
      <c r="D147" s="280">
        <f t="shared" si="5"/>
        <v>-3.1860226104830414E-2</v>
      </c>
      <c r="E147" s="279">
        <v>0.95699999999999996</v>
      </c>
      <c r="F147" s="280">
        <f t="shared" si="4"/>
        <v>-1.6443987667009274E-2</v>
      </c>
      <c r="G147" s="281"/>
    </row>
    <row r="148" spans="1:7" x14ac:dyDescent="0.2">
      <c r="A148" s="297">
        <v>90704</v>
      </c>
      <c r="B148" s="293">
        <v>0.97299999999999998</v>
      </c>
      <c r="C148" s="279">
        <v>1.1499999999999999</v>
      </c>
      <c r="D148" s="280">
        <f t="shared" si="5"/>
        <v>0.18191161356628971</v>
      </c>
      <c r="E148" s="279">
        <v>1.0609999999999999</v>
      </c>
      <c r="F148" s="280">
        <f t="shared" si="4"/>
        <v>9.0441932168550787E-2</v>
      </c>
      <c r="G148" s="281"/>
    </row>
    <row r="149" spans="1:7" x14ac:dyDescent="0.2">
      <c r="A149" s="297">
        <v>90706</v>
      </c>
      <c r="B149" s="293">
        <v>0.97299999999999998</v>
      </c>
      <c r="C149" s="279">
        <v>0.83599999999999997</v>
      </c>
      <c r="D149" s="280">
        <f t="shared" si="5"/>
        <v>-0.14080164439876675</v>
      </c>
      <c r="E149" s="279">
        <v>0.90400000000000003</v>
      </c>
      <c r="F149" s="280">
        <f t="shared" si="4"/>
        <v>-7.0914696813977329E-2</v>
      </c>
      <c r="G149" s="281"/>
    </row>
    <row r="150" spans="1:7" x14ac:dyDescent="0.2">
      <c r="A150" s="297">
        <v>90710</v>
      </c>
      <c r="B150" s="293">
        <v>1.208</v>
      </c>
      <c r="C150" s="279">
        <v>0.995</v>
      </c>
      <c r="D150" s="280">
        <f t="shared" si="5"/>
        <v>-0.17632450331125826</v>
      </c>
      <c r="E150" s="279">
        <v>1.101</v>
      </c>
      <c r="F150" s="280">
        <f t="shared" si="4"/>
        <v>-8.8576158940397387E-2</v>
      </c>
      <c r="G150" s="281"/>
    </row>
    <row r="151" spans="1:7" x14ac:dyDescent="0.2">
      <c r="A151" s="297">
        <v>90712</v>
      </c>
      <c r="B151" s="293">
        <v>0.97299999999999998</v>
      </c>
      <c r="C151" s="279">
        <v>0.749</v>
      </c>
      <c r="D151" s="280">
        <f t="shared" si="5"/>
        <v>-0.23021582733812951</v>
      </c>
      <c r="E151" s="279">
        <v>0.86099999999999999</v>
      </c>
      <c r="F151" s="280">
        <f t="shared" si="4"/>
        <v>-0.1151079136690647</v>
      </c>
      <c r="G151" s="281"/>
    </row>
    <row r="152" spans="1:7" x14ac:dyDescent="0.2">
      <c r="A152" s="297">
        <v>90713</v>
      </c>
      <c r="B152" s="293">
        <v>0.97299999999999998</v>
      </c>
      <c r="C152" s="279">
        <v>0.753</v>
      </c>
      <c r="D152" s="280">
        <f t="shared" si="5"/>
        <v>-0.22610483042137719</v>
      </c>
      <c r="E152" s="279">
        <v>0.86299999999999999</v>
      </c>
      <c r="F152" s="280">
        <f t="shared" si="4"/>
        <v>-0.11305241521068854</v>
      </c>
      <c r="G152" s="281"/>
    </row>
    <row r="153" spans="1:7" x14ac:dyDescent="0.2">
      <c r="A153" s="297">
        <v>90715</v>
      </c>
      <c r="B153" s="293">
        <v>0.97299999999999998</v>
      </c>
      <c r="C153" s="279">
        <v>0.83799999999999997</v>
      </c>
      <c r="D153" s="280">
        <f t="shared" si="5"/>
        <v>-0.13874614594039059</v>
      </c>
      <c r="E153" s="279">
        <v>0.90600000000000003</v>
      </c>
      <c r="F153" s="280">
        <f t="shared" si="4"/>
        <v>-6.885919835560117E-2</v>
      </c>
      <c r="G153" s="281"/>
    </row>
    <row r="154" spans="1:7" x14ac:dyDescent="0.2">
      <c r="A154" s="297">
        <v>90716</v>
      </c>
      <c r="B154" s="293">
        <v>0.97299999999999998</v>
      </c>
      <c r="C154" s="279">
        <v>0.80300000000000005</v>
      </c>
      <c r="D154" s="280">
        <f t="shared" si="5"/>
        <v>-0.17471736896197321</v>
      </c>
      <c r="E154" s="279">
        <v>0.88800000000000001</v>
      </c>
      <c r="F154" s="280">
        <f t="shared" si="4"/>
        <v>-8.7358684480986604E-2</v>
      </c>
      <c r="G154" s="281"/>
    </row>
    <row r="155" spans="1:7" x14ac:dyDescent="0.2">
      <c r="A155" s="297">
        <v>90717</v>
      </c>
      <c r="B155" s="293">
        <v>1.208</v>
      </c>
      <c r="C155" s="279">
        <v>0.98899999999999999</v>
      </c>
      <c r="D155" s="280">
        <f t="shared" si="5"/>
        <v>-0.18129139072847678</v>
      </c>
      <c r="E155" s="279">
        <v>1.099</v>
      </c>
      <c r="F155" s="280">
        <f t="shared" si="4"/>
        <v>-9.0231788079470188E-2</v>
      </c>
      <c r="G155" s="281"/>
    </row>
    <row r="156" spans="1:7" x14ac:dyDescent="0.2">
      <c r="A156" s="297">
        <v>90720</v>
      </c>
      <c r="B156" s="293">
        <v>1.05</v>
      </c>
      <c r="C156" s="279">
        <v>0.84699999999999998</v>
      </c>
      <c r="D156" s="280">
        <f t="shared" si="5"/>
        <v>-0.19333333333333336</v>
      </c>
      <c r="E156" s="279">
        <v>0.94799999999999995</v>
      </c>
      <c r="F156" s="280">
        <f t="shared" si="4"/>
        <v>-9.7142857142857197E-2</v>
      </c>
      <c r="G156" s="281"/>
    </row>
    <row r="157" spans="1:7" x14ac:dyDescent="0.2">
      <c r="A157" s="298">
        <v>90723</v>
      </c>
      <c r="B157" s="294">
        <v>0.97299999999999998</v>
      </c>
      <c r="C157" s="287">
        <v>0.85</v>
      </c>
      <c r="D157" s="288">
        <f t="shared" si="5"/>
        <v>-0.12641315519013363</v>
      </c>
      <c r="E157" s="287">
        <v>0.91100000000000003</v>
      </c>
      <c r="F157" s="288">
        <f t="shared" si="4"/>
        <v>-6.3720452209660827E-2</v>
      </c>
      <c r="G157" s="281"/>
    </row>
    <row r="158" spans="1:7" x14ac:dyDescent="0.2">
      <c r="A158" s="299">
        <v>90731</v>
      </c>
      <c r="B158" s="295">
        <v>1.208</v>
      </c>
      <c r="C158" s="289">
        <v>0.85</v>
      </c>
      <c r="D158" s="290">
        <f t="shared" si="5"/>
        <v>-0.29635761589403975</v>
      </c>
      <c r="E158" s="289">
        <v>1.0289999999999999</v>
      </c>
      <c r="F158" s="290">
        <f t="shared" si="4"/>
        <v>-0.14817880794701987</v>
      </c>
      <c r="G158" s="281"/>
    </row>
    <row r="159" spans="1:7" x14ac:dyDescent="0.2">
      <c r="A159" s="297">
        <v>90732</v>
      </c>
      <c r="B159" s="293">
        <v>1.208</v>
      </c>
      <c r="C159" s="279">
        <v>0.85199999999999998</v>
      </c>
      <c r="D159" s="280">
        <f t="shared" si="5"/>
        <v>-0.29470198675496684</v>
      </c>
      <c r="E159" s="279">
        <v>1.03</v>
      </c>
      <c r="F159" s="280">
        <f t="shared" si="4"/>
        <v>-0.14735099337748336</v>
      </c>
      <c r="G159" s="281"/>
    </row>
    <row r="160" spans="1:7" x14ac:dyDescent="0.2">
      <c r="A160" s="297">
        <v>90740</v>
      </c>
      <c r="B160" s="293">
        <v>0.95</v>
      </c>
      <c r="C160" s="279">
        <v>0.83</v>
      </c>
      <c r="D160" s="280">
        <f t="shared" si="5"/>
        <v>-0.12631578947368416</v>
      </c>
      <c r="E160" s="279">
        <v>0.89</v>
      </c>
      <c r="F160" s="280">
        <f t="shared" si="4"/>
        <v>-6.315789473684208E-2</v>
      </c>
      <c r="G160" s="281"/>
    </row>
    <row r="161" spans="1:7" x14ac:dyDescent="0.2">
      <c r="A161" s="297">
        <v>90742</v>
      </c>
      <c r="B161" s="293">
        <v>0.95</v>
      </c>
      <c r="C161" s="279">
        <v>0.432</v>
      </c>
      <c r="D161" s="280">
        <f t="shared" si="5"/>
        <v>-0.54526315789473689</v>
      </c>
      <c r="E161" s="279">
        <v>0.69099999999999995</v>
      </c>
      <c r="F161" s="280">
        <f t="shared" si="4"/>
        <v>-0.27263157894736845</v>
      </c>
      <c r="G161" s="281"/>
    </row>
    <row r="162" spans="1:7" x14ac:dyDescent="0.2">
      <c r="A162" s="297">
        <v>90744</v>
      </c>
      <c r="B162" s="293">
        <v>1.208</v>
      </c>
      <c r="C162" s="279">
        <v>1.05</v>
      </c>
      <c r="D162" s="280">
        <f t="shared" si="5"/>
        <v>-0.13079470198675491</v>
      </c>
      <c r="E162" s="279">
        <v>1.129</v>
      </c>
      <c r="F162" s="280">
        <f t="shared" si="4"/>
        <v>-6.5397350993377401E-2</v>
      </c>
      <c r="G162" s="281"/>
    </row>
    <row r="163" spans="1:7" x14ac:dyDescent="0.2">
      <c r="A163" s="297">
        <v>90745</v>
      </c>
      <c r="B163" s="293">
        <v>1.208</v>
      </c>
      <c r="C163" s="279">
        <v>1.2</v>
      </c>
      <c r="D163" s="280">
        <f t="shared" si="5"/>
        <v>-6.6225165562914245E-3</v>
      </c>
      <c r="E163" s="279">
        <v>1.204</v>
      </c>
      <c r="F163" s="280">
        <f t="shared" si="4"/>
        <v>-3.3112582781457123E-3</v>
      </c>
      <c r="G163" s="281"/>
    </row>
    <row r="164" spans="1:7" x14ac:dyDescent="0.2">
      <c r="A164" s="297">
        <v>90746</v>
      </c>
      <c r="B164" s="293">
        <v>1.208</v>
      </c>
      <c r="C164" s="279">
        <v>1.504</v>
      </c>
      <c r="D164" s="280">
        <f t="shared" si="5"/>
        <v>0.2450331125827816</v>
      </c>
      <c r="E164" s="279">
        <v>1.3560000000000001</v>
      </c>
      <c r="F164" s="280">
        <f t="shared" si="4"/>
        <v>0.1225165562913908</v>
      </c>
      <c r="G164" s="281"/>
    </row>
    <row r="165" spans="1:7" x14ac:dyDescent="0.2">
      <c r="A165" s="297">
        <v>90747</v>
      </c>
      <c r="B165" s="293">
        <v>1.208</v>
      </c>
      <c r="C165" s="279">
        <v>1.5069999999999999</v>
      </c>
      <c r="D165" s="280">
        <f t="shared" si="5"/>
        <v>0.24751655629139058</v>
      </c>
      <c r="E165" s="279">
        <v>1.357</v>
      </c>
      <c r="F165" s="280">
        <f t="shared" si="4"/>
        <v>0.1233443708609272</v>
      </c>
      <c r="G165" s="281"/>
    </row>
    <row r="166" spans="1:7" x14ac:dyDescent="0.2">
      <c r="A166" s="297">
        <v>90755</v>
      </c>
      <c r="B166" s="293">
        <v>0.97299999999999998</v>
      </c>
      <c r="C166" s="279">
        <v>0.75600000000000001</v>
      </c>
      <c r="D166" s="280">
        <f t="shared" si="5"/>
        <v>-0.2230215827338129</v>
      </c>
      <c r="E166" s="279">
        <v>0.86499999999999999</v>
      </c>
      <c r="F166" s="280">
        <f t="shared" si="4"/>
        <v>-0.11099691675231238</v>
      </c>
      <c r="G166" s="281"/>
    </row>
    <row r="167" spans="1:7" x14ac:dyDescent="0.2">
      <c r="A167" s="297">
        <v>90802</v>
      </c>
      <c r="B167" s="293">
        <v>0.97299999999999998</v>
      </c>
      <c r="C167" s="279">
        <v>0.79400000000000004</v>
      </c>
      <c r="D167" s="280">
        <f t="shared" si="5"/>
        <v>-0.18396711202466587</v>
      </c>
      <c r="E167" s="279">
        <v>0.88300000000000001</v>
      </c>
      <c r="F167" s="280">
        <f t="shared" si="4"/>
        <v>-9.2497430626926946E-2</v>
      </c>
      <c r="G167" s="281"/>
    </row>
    <row r="168" spans="1:7" x14ac:dyDescent="0.2">
      <c r="A168" s="297">
        <v>90803</v>
      </c>
      <c r="B168" s="293">
        <v>0.97299999999999998</v>
      </c>
      <c r="C168" s="279">
        <v>0.79400000000000004</v>
      </c>
      <c r="D168" s="280">
        <f t="shared" si="5"/>
        <v>-0.18396711202466587</v>
      </c>
      <c r="E168" s="279">
        <v>0.88400000000000001</v>
      </c>
      <c r="F168" s="280">
        <f t="shared" si="4"/>
        <v>-9.1469681397738922E-2</v>
      </c>
      <c r="G168" s="281"/>
    </row>
    <row r="169" spans="1:7" x14ac:dyDescent="0.2">
      <c r="A169" s="297">
        <v>90804</v>
      </c>
      <c r="B169" s="293">
        <v>0.97299999999999998</v>
      </c>
      <c r="C169" s="279">
        <v>0.77400000000000002</v>
      </c>
      <c r="D169" s="280">
        <f t="shared" si="5"/>
        <v>-0.20452209660842746</v>
      </c>
      <c r="E169" s="279">
        <v>0.873</v>
      </c>
      <c r="F169" s="280">
        <f t="shared" si="4"/>
        <v>-0.10277492291880774</v>
      </c>
      <c r="G169" s="281"/>
    </row>
    <row r="170" spans="1:7" x14ac:dyDescent="0.2">
      <c r="A170" s="297">
        <v>90805</v>
      </c>
      <c r="B170" s="293">
        <v>0.97299999999999998</v>
      </c>
      <c r="C170" s="279">
        <v>0.93799999999999994</v>
      </c>
      <c r="D170" s="280">
        <f t="shared" si="5"/>
        <v>-3.5971223021582732E-2</v>
      </c>
      <c r="E170" s="279">
        <v>0.95599999999999996</v>
      </c>
      <c r="F170" s="280">
        <f t="shared" si="4"/>
        <v>-1.7471736896197299E-2</v>
      </c>
      <c r="G170" s="281"/>
    </row>
    <row r="171" spans="1:7" x14ac:dyDescent="0.2">
      <c r="A171" s="297">
        <v>90806</v>
      </c>
      <c r="B171" s="293">
        <v>0.97299999999999998</v>
      </c>
      <c r="C171" s="279">
        <v>0.84899999999999998</v>
      </c>
      <c r="D171" s="280">
        <f t="shared" si="5"/>
        <v>-0.12744090441932165</v>
      </c>
      <c r="E171" s="279">
        <v>0.91100000000000003</v>
      </c>
      <c r="F171" s="280">
        <f t="shared" si="4"/>
        <v>-6.3720452209660827E-2</v>
      </c>
      <c r="G171" s="281"/>
    </row>
    <row r="172" spans="1:7" x14ac:dyDescent="0.2">
      <c r="A172" s="297">
        <v>90807</v>
      </c>
      <c r="B172" s="293">
        <v>0.97299999999999998</v>
      </c>
      <c r="C172" s="279">
        <v>0.83499999999999996</v>
      </c>
      <c r="D172" s="280">
        <f t="shared" si="5"/>
        <v>-0.14182939362795477</v>
      </c>
      <c r="E172" s="279">
        <v>0.90400000000000003</v>
      </c>
      <c r="F172" s="280">
        <f t="shared" si="4"/>
        <v>-7.0914696813977329E-2</v>
      </c>
      <c r="G172" s="281"/>
    </row>
    <row r="173" spans="1:7" x14ac:dyDescent="0.2">
      <c r="A173" s="297">
        <v>90808</v>
      </c>
      <c r="B173" s="293">
        <v>0.97299999999999998</v>
      </c>
      <c r="C173" s="279">
        <v>0.745</v>
      </c>
      <c r="D173" s="280">
        <f t="shared" si="5"/>
        <v>-0.23432682425488183</v>
      </c>
      <c r="E173" s="279">
        <v>0.85899999999999999</v>
      </c>
      <c r="F173" s="280">
        <f t="shared" si="4"/>
        <v>-0.11716341212744086</v>
      </c>
      <c r="G173" s="281"/>
    </row>
    <row r="174" spans="1:7" x14ac:dyDescent="0.2">
      <c r="A174" s="297">
        <v>90810</v>
      </c>
      <c r="B174" s="293">
        <v>0.97299999999999998</v>
      </c>
      <c r="C174" s="279">
        <v>1.0129999999999999</v>
      </c>
      <c r="D174" s="280">
        <f t="shared" si="5"/>
        <v>4.1109969167522964E-2</v>
      </c>
      <c r="E174" s="279">
        <v>0.99299999999999999</v>
      </c>
      <c r="F174" s="280">
        <f t="shared" si="4"/>
        <v>2.0554984583761593E-2</v>
      </c>
      <c r="G174" s="281"/>
    </row>
    <row r="175" spans="1:7" x14ac:dyDescent="0.2">
      <c r="A175" s="297">
        <v>90813</v>
      </c>
      <c r="B175" s="293">
        <v>0.97299999999999998</v>
      </c>
      <c r="C175" s="279">
        <v>0.78900000000000003</v>
      </c>
      <c r="D175" s="280">
        <f t="shared" si="5"/>
        <v>-0.18910585817060632</v>
      </c>
      <c r="E175" s="279">
        <v>0.88100000000000001</v>
      </c>
      <c r="F175" s="280">
        <f t="shared" si="4"/>
        <v>-9.4552929085303106E-2</v>
      </c>
      <c r="G175" s="281"/>
    </row>
    <row r="176" spans="1:7" x14ac:dyDescent="0.2">
      <c r="A176" s="297">
        <v>90814</v>
      </c>
      <c r="B176" s="293">
        <v>0.97299999999999998</v>
      </c>
      <c r="C176" s="279">
        <v>0.78700000000000003</v>
      </c>
      <c r="D176" s="280">
        <f t="shared" si="5"/>
        <v>-0.19116135662898248</v>
      </c>
      <c r="E176" s="279">
        <v>0.88</v>
      </c>
      <c r="F176" s="280">
        <f t="shared" si="4"/>
        <v>-9.5580678314491241E-2</v>
      </c>
      <c r="G176" s="281"/>
    </row>
    <row r="177" spans="1:7" x14ac:dyDescent="0.2">
      <c r="A177" s="297">
        <v>90815</v>
      </c>
      <c r="B177" s="293">
        <v>0.97299999999999998</v>
      </c>
      <c r="C177" s="279">
        <v>0.77700000000000002</v>
      </c>
      <c r="D177" s="280">
        <f t="shared" si="5"/>
        <v>-0.20143884892086328</v>
      </c>
      <c r="E177" s="279">
        <v>0.875</v>
      </c>
      <c r="F177" s="280">
        <f t="shared" si="4"/>
        <v>-0.10071942446043158</v>
      </c>
      <c r="G177" s="281"/>
    </row>
    <row r="178" spans="1:7" x14ac:dyDescent="0.2">
      <c r="A178" s="297">
        <v>90831</v>
      </c>
      <c r="B178" s="293">
        <v>0.97299999999999998</v>
      </c>
      <c r="C178" s="279">
        <v>0.878</v>
      </c>
      <c r="D178" s="280">
        <f t="shared" si="5"/>
        <v>-9.76361767728674E-2</v>
      </c>
      <c r="E178" s="279">
        <v>0.92500000000000004</v>
      </c>
      <c r="F178" s="280">
        <f t="shared" si="4"/>
        <v>-4.9331963001027712E-2</v>
      </c>
      <c r="G178" s="281"/>
    </row>
    <row r="179" spans="1:7" x14ac:dyDescent="0.2">
      <c r="A179" s="297">
        <v>91001</v>
      </c>
      <c r="B179" s="293">
        <v>0.97299999999999998</v>
      </c>
      <c r="C179" s="279">
        <v>1.1930000000000001</v>
      </c>
      <c r="D179" s="280">
        <f t="shared" si="5"/>
        <v>0.2261048304213773</v>
      </c>
      <c r="E179" s="279">
        <v>1.083</v>
      </c>
      <c r="F179" s="280">
        <f t="shared" si="4"/>
        <v>0.11305241521068865</v>
      </c>
      <c r="G179" s="281"/>
    </row>
    <row r="180" spans="1:7" x14ac:dyDescent="0.2">
      <c r="A180" s="297">
        <v>91006</v>
      </c>
      <c r="B180" s="293">
        <v>0.97299999999999998</v>
      </c>
      <c r="C180" s="279">
        <v>0.84199999999999997</v>
      </c>
      <c r="D180" s="280">
        <f t="shared" si="5"/>
        <v>-0.13463514902363827</v>
      </c>
      <c r="E180" s="279">
        <v>0.90700000000000003</v>
      </c>
      <c r="F180" s="280">
        <f t="shared" si="4"/>
        <v>-6.7831449126413146E-2</v>
      </c>
      <c r="G180" s="281"/>
    </row>
    <row r="181" spans="1:7" x14ac:dyDescent="0.2">
      <c r="A181" s="297">
        <v>91007</v>
      </c>
      <c r="B181" s="293">
        <v>0.97299999999999998</v>
      </c>
      <c r="C181" s="279">
        <v>0.76700000000000002</v>
      </c>
      <c r="D181" s="280">
        <f t="shared" si="5"/>
        <v>-0.21171634121274407</v>
      </c>
      <c r="E181" s="279">
        <v>0.87</v>
      </c>
      <c r="F181" s="280">
        <f t="shared" si="4"/>
        <v>-0.10585817060637204</v>
      </c>
      <c r="G181" s="281"/>
    </row>
    <row r="182" spans="1:7" x14ac:dyDescent="0.2">
      <c r="A182" s="297">
        <v>91008</v>
      </c>
      <c r="B182" s="293">
        <v>0.97299999999999998</v>
      </c>
      <c r="C182" s="279">
        <v>1.7430000000000001</v>
      </c>
      <c r="D182" s="280">
        <f t="shared" si="5"/>
        <v>0.79136690647482033</v>
      </c>
      <c r="E182" s="279">
        <v>1.3580000000000001</v>
      </c>
      <c r="F182" s="280">
        <f t="shared" si="4"/>
        <v>0.39568345323741028</v>
      </c>
      <c r="G182" s="281"/>
    </row>
    <row r="183" spans="1:7" x14ac:dyDescent="0.2">
      <c r="A183" s="297">
        <v>91010</v>
      </c>
      <c r="B183" s="293">
        <v>0.97299999999999998</v>
      </c>
      <c r="C183" s="279">
        <v>1.234</v>
      </c>
      <c r="D183" s="280">
        <f t="shared" si="5"/>
        <v>0.2682425488180884</v>
      </c>
      <c r="E183" s="279">
        <v>1.1040000000000001</v>
      </c>
      <c r="F183" s="280">
        <f t="shared" si="4"/>
        <v>0.13463514902363838</v>
      </c>
      <c r="G183" s="281"/>
    </row>
    <row r="184" spans="1:7" x14ac:dyDescent="0.2">
      <c r="A184" s="297">
        <v>91011</v>
      </c>
      <c r="B184" s="293">
        <v>1.5009999999999999</v>
      </c>
      <c r="C184" s="279">
        <v>1.556</v>
      </c>
      <c r="D184" s="280">
        <f t="shared" si="5"/>
        <v>3.6642238507661684E-2</v>
      </c>
      <c r="E184" s="279">
        <v>1.528</v>
      </c>
      <c r="F184" s="280">
        <f t="shared" si="4"/>
        <v>1.7988007994670374E-2</v>
      </c>
      <c r="G184" s="281"/>
    </row>
    <row r="185" spans="1:7" x14ac:dyDescent="0.2">
      <c r="A185" s="297">
        <v>91016</v>
      </c>
      <c r="B185" s="293">
        <v>0.97299999999999998</v>
      </c>
      <c r="C185" s="279">
        <v>1.135</v>
      </c>
      <c r="D185" s="280">
        <f t="shared" si="5"/>
        <v>0.16649537512846879</v>
      </c>
      <c r="E185" s="279">
        <v>1.054</v>
      </c>
      <c r="F185" s="280">
        <f t="shared" si="4"/>
        <v>8.3247687564234507E-2</v>
      </c>
      <c r="G185" s="281"/>
    </row>
    <row r="186" spans="1:7" x14ac:dyDescent="0.2">
      <c r="A186" s="297">
        <v>91020</v>
      </c>
      <c r="B186" s="293">
        <v>1.5009999999999999</v>
      </c>
      <c r="C186" s="279">
        <v>1.2170000000000001</v>
      </c>
      <c r="D186" s="280">
        <f t="shared" si="5"/>
        <v>-0.18920719520319773</v>
      </c>
      <c r="E186" s="279">
        <v>1.359</v>
      </c>
      <c r="F186" s="280">
        <f t="shared" si="4"/>
        <v>-9.4603597601598866E-2</v>
      </c>
      <c r="G186" s="281"/>
    </row>
    <row r="187" spans="1:7" x14ac:dyDescent="0.2">
      <c r="A187" s="297">
        <v>91023</v>
      </c>
      <c r="B187" s="293">
        <v>1.5009999999999999</v>
      </c>
      <c r="C187" s="279">
        <v>3.0939999999999999</v>
      </c>
      <c r="D187" s="280">
        <f t="shared" si="5"/>
        <v>1.061292471685543</v>
      </c>
      <c r="E187" s="279">
        <v>2.2970000000000002</v>
      </c>
      <c r="F187" s="280">
        <f t="shared" si="4"/>
        <v>0.53031312458361124</v>
      </c>
      <c r="G187" s="281"/>
    </row>
    <row r="188" spans="1:7" x14ac:dyDescent="0.2">
      <c r="A188" s="297">
        <v>91024</v>
      </c>
      <c r="B188" s="293">
        <v>0.97299999999999998</v>
      </c>
      <c r="C188" s="279">
        <v>1.4119999999999999</v>
      </c>
      <c r="D188" s="280">
        <f t="shared" si="5"/>
        <v>0.45118191161356624</v>
      </c>
      <c r="E188" s="279">
        <v>1.1930000000000001</v>
      </c>
      <c r="F188" s="280">
        <f t="shared" si="4"/>
        <v>0.2261048304213773</v>
      </c>
      <c r="G188" s="281"/>
    </row>
    <row r="189" spans="1:7" x14ac:dyDescent="0.2">
      <c r="A189" s="297">
        <v>91030</v>
      </c>
      <c r="B189" s="293">
        <v>0.97299999999999998</v>
      </c>
      <c r="C189" s="279">
        <v>0.75600000000000001</v>
      </c>
      <c r="D189" s="280">
        <f t="shared" si="5"/>
        <v>-0.2230215827338129</v>
      </c>
      <c r="E189" s="279">
        <v>0.86399999999999999</v>
      </c>
      <c r="F189" s="280">
        <f t="shared" si="4"/>
        <v>-0.11202466598150052</v>
      </c>
      <c r="G189" s="281"/>
    </row>
    <row r="190" spans="1:7" x14ac:dyDescent="0.2">
      <c r="A190" s="297">
        <v>91040</v>
      </c>
      <c r="B190" s="293">
        <v>1.5009999999999999</v>
      </c>
      <c r="C190" s="279">
        <v>1.9990000000000001</v>
      </c>
      <c r="D190" s="280">
        <f t="shared" si="5"/>
        <v>0.33177881412391752</v>
      </c>
      <c r="E190" s="279">
        <v>1.75</v>
      </c>
      <c r="F190" s="280">
        <f t="shared" si="4"/>
        <v>0.16588940706195876</v>
      </c>
      <c r="G190" s="281"/>
    </row>
    <row r="191" spans="1:7" x14ac:dyDescent="0.2">
      <c r="A191" s="297">
        <v>91042</v>
      </c>
      <c r="B191" s="293">
        <v>1.5009999999999999</v>
      </c>
      <c r="C191" s="279">
        <v>1.7969999999999999</v>
      </c>
      <c r="D191" s="280">
        <f t="shared" si="5"/>
        <v>0.1972018654230514</v>
      </c>
      <c r="E191" s="279">
        <v>1.649</v>
      </c>
      <c r="F191" s="280">
        <f t="shared" si="4"/>
        <v>9.8600932711525813E-2</v>
      </c>
      <c r="G191" s="281"/>
    </row>
    <row r="192" spans="1:7" x14ac:dyDescent="0.2">
      <c r="A192" s="297">
        <v>91101</v>
      </c>
      <c r="B192" s="293">
        <v>0.97299999999999998</v>
      </c>
      <c r="C192" s="279">
        <v>0.78900000000000003</v>
      </c>
      <c r="D192" s="280">
        <f t="shared" si="5"/>
        <v>-0.18910585817060632</v>
      </c>
      <c r="E192" s="279">
        <v>0.88100000000000001</v>
      </c>
      <c r="F192" s="280">
        <f t="shared" si="4"/>
        <v>-9.4552929085303106E-2</v>
      </c>
      <c r="G192" s="281"/>
    </row>
    <row r="193" spans="1:7" x14ac:dyDescent="0.2">
      <c r="A193" s="297">
        <v>91103</v>
      </c>
      <c r="B193" s="293">
        <v>0.97299999999999998</v>
      </c>
      <c r="C193" s="279">
        <v>0.91300000000000003</v>
      </c>
      <c r="D193" s="280">
        <f t="shared" si="5"/>
        <v>-6.1664953751284668E-2</v>
      </c>
      <c r="E193" s="279">
        <v>0.94299999999999995</v>
      </c>
      <c r="F193" s="280">
        <f t="shared" si="4"/>
        <v>-3.0832476875642389E-2</v>
      </c>
      <c r="G193" s="281"/>
    </row>
    <row r="194" spans="1:7" x14ac:dyDescent="0.2">
      <c r="A194" s="297">
        <v>91104</v>
      </c>
      <c r="B194" s="293">
        <v>0.97299999999999998</v>
      </c>
      <c r="C194" s="279">
        <v>0.86799999999999999</v>
      </c>
      <c r="D194" s="280">
        <f t="shared" si="5"/>
        <v>-0.1079136690647482</v>
      </c>
      <c r="E194" s="279">
        <v>0.92100000000000004</v>
      </c>
      <c r="F194" s="280">
        <f t="shared" si="4"/>
        <v>-5.3442959917780031E-2</v>
      </c>
      <c r="G194" s="281"/>
    </row>
    <row r="195" spans="1:7" x14ac:dyDescent="0.2">
      <c r="A195" s="297">
        <v>91105</v>
      </c>
      <c r="B195" s="293">
        <v>0.97299999999999998</v>
      </c>
      <c r="C195" s="279">
        <v>0.91300000000000003</v>
      </c>
      <c r="D195" s="280">
        <f t="shared" si="5"/>
        <v>-6.1664953751284668E-2</v>
      </c>
      <c r="E195" s="279">
        <v>0.94299999999999995</v>
      </c>
      <c r="F195" s="280">
        <f t="shared" si="4"/>
        <v>-3.0832476875642389E-2</v>
      </c>
      <c r="G195" s="281"/>
    </row>
    <row r="196" spans="1:7" x14ac:dyDescent="0.2">
      <c r="A196" s="297">
        <v>91106</v>
      </c>
      <c r="B196" s="293">
        <v>0.97299999999999998</v>
      </c>
      <c r="C196" s="279">
        <v>0.76500000000000001</v>
      </c>
      <c r="D196" s="280">
        <f t="shared" si="5"/>
        <v>-0.21377183967112023</v>
      </c>
      <c r="E196" s="279">
        <v>0.86899999999999999</v>
      </c>
      <c r="F196" s="280">
        <f t="shared" si="4"/>
        <v>-0.10688591983556006</v>
      </c>
      <c r="G196" s="281"/>
    </row>
    <row r="197" spans="1:7" x14ac:dyDescent="0.2">
      <c r="A197" s="297">
        <v>91107</v>
      </c>
      <c r="B197" s="293">
        <v>0.97299999999999998</v>
      </c>
      <c r="C197" s="279">
        <v>1.034</v>
      </c>
      <c r="D197" s="280">
        <f t="shared" si="5"/>
        <v>6.2692702980472914E-2</v>
      </c>
      <c r="E197" s="279">
        <v>1.0029999999999999</v>
      </c>
      <c r="F197" s="280">
        <f t="shared" si="4"/>
        <v>3.0832476875642278E-2</v>
      </c>
      <c r="G197" s="281"/>
    </row>
    <row r="198" spans="1:7" x14ac:dyDescent="0.2">
      <c r="A198" s="297">
        <v>91108</v>
      </c>
      <c r="B198" s="293">
        <v>0.97299999999999998</v>
      </c>
      <c r="C198" s="279">
        <v>0.71499999999999997</v>
      </c>
      <c r="D198" s="280">
        <f t="shared" si="5"/>
        <v>-0.26515930113052422</v>
      </c>
      <c r="E198" s="279">
        <v>0.84399999999999997</v>
      </c>
      <c r="F198" s="280">
        <f t="shared" si="4"/>
        <v>-0.13257965056526211</v>
      </c>
      <c r="G198" s="281"/>
    </row>
    <row r="199" spans="1:7" x14ac:dyDescent="0.2">
      <c r="A199" s="297">
        <v>91125</v>
      </c>
      <c r="B199" s="293">
        <v>0.97299999999999998</v>
      </c>
      <c r="C199" s="279">
        <v>0.77</v>
      </c>
      <c r="D199" s="280">
        <f t="shared" si="5"/>
        <v>-0.20863309352517978</v>
      </c>
      <c r="E199" s="279">
        <v>0.871</v>
      </c>
      <c r="F199" s="280">
        <f t="shared" si="4"/>
        <v>-0.1048304213771839</v>
      </c>
      <c r="G199" s="281"/>
    </row>
    <row r="200" spans="1:7" x14ac:dyDescent="0.2">
      <c r="A200" s="297">
        <v>91201</v>
      </c>
      <c r="B200" s="293">
        <v>1.5009999999999999</v>
      </c>
      <c r="C200" s="279">
        <v>1.1910000000000001</v>
      </c>
      <c r="D200" s="280">
        <f t="shared" si="5"/>
        <v>-0.20652898067954684</v>
      </c>
      <c r="E200" s="279">
        <v>1.3460000000000001</v>
      </c>
      <c r="F200" s="280">
        <f t="shared" si="4"/>
        <v>-0.10326449033977336</v>
      </c>
      <c r="G200" s="281"/>
    </row>
    <row r="201" spans="1:7" x14ac:dyDescent="0.2">
      <c r="A201" s="297">
        <v>91202</v>
      </c>
      <c r="B201" s="293">
        <v>1.5009999999999999</v>
      </c>
      <c r="C201" s="279">
        <v>1.1779999999999999</v>
      </c>
      <c r="D201" s="280">
        <f t="shared" si="5"/>
        <v>-0.21518987341772156</v>
      </c>
      <c r="E201" s="279">
        <v>1.34</v>
      </c>
      <c r="F201" s="280">
        <f t="shared" si="4"/>
        <v>-0.10726182544970009</v>
      </c>
      <c r="G201" s="281"/>
    </row>
    <row r="202" spans="1:7" x14ac:dyDescent="0.2">
      <c r="A202" s="297">
        <v>91203</v>
      </c>
      <c r="B202" s="293">
        <v>1.5009999999999999</v>
      </c>
      <c r="C202" s="279">
        <v>1.133</v>
      </c>
      <c r="D202" s="280">
        <f t="shared" si="5"/>
        <v>-0.24516988674217177</v>
      </c>
      <c r="E202" s="279">
        <v>1.3169999999999999</v>
      </c>
      <c r="F202" s="280">
        <f t="shared" si="4"/>
        <v>-0.12258494337108594</v>
      </c>
      <c r="G202" s="281"/>
    </row>
    <row r="203" spans="1:7" x14ac:dyDescent="0.2">
      <c r="A203" s="297">
        <v>91204</v>
      </c>
      <c r="B203" s="293">
        <v>1.5009999999999999</v>
      </c>
      <c r="C203" s="279">
        <v>1.069</v>
      </c>
      <c r="D203" s="280">
        <f t="shared" si="5"/>
        <v>-0.28780812791472354</v>
      </c>
      <c r="E203" s="279">
        <v>1.2849999999999999</v>
      </c>
      <c r="F203" s="280">
        <f t="shared" ref="F203:F266" si="6">E203/B203-1</f>
        <v>-0.14390406395736177</v>
      </c>
      <c r="G203" s="281"/>
    </row>
    <row r="204" spans="1:7" x14ac:dyDescent="0.2">
      <c r="A204" s="297">
        <v>91205</v>
      </c>
      <c r="B204" s="293">
        <v>1.5009999999999999</v>
      </c>
      <c r="C204" s="279">
        <v>1.0369999999999999</v>
      </c>
      <c r="D204" s="280">
        <f t="shared" ref="D204:D267" si="7">C204/B204-1</f>
        <v>-0.30912724850099937</v>
      </c>
      <c r="E204" s="279">
        <v>1.2689999999999999</v>
      </c>
      <c r="F204" s="280">
        <f t="shared" si="6"/>
        <v>-0.15456362425049963</v>
      </c>
      <c r="G204" s="281"/>
    </row>
    <row r="205" spans="1:7" x14ac:dyDescent="0.2">
      <c r="A205" s="297">
        <v>91206</v>
      </c>
      <c r="B205" s="293">
        <v>1.5009999999999999</v>
      </c>
      <c r="C205" s="279">
        <v>1.2470000000000001</v>
      </c>
      <c r="D205" s="280">
        <f t="shared" si="7"/>
        <v>-0.16922051965356411</v>
      </c>
      <c r="E205" s="279">
        <v>1.3740000000000001</v>
      </c>
      <c r="F205" s="280">
        <f t="shared" si="6"/>
        <v>-8.4610259826782053E-2</v>
      </c>
      <c r="G205" s="281"/>
    </row>
    <row r="206" spans="1:7" x14ac:dyDescent="0.2">
      <c r="A206" s="298">
        <v>91207</v>
      </c>
      <c r="B206" s="294">
        <v>1.5009999999999999</v>
      </c>
      <c r="C206" s="287">
        <v>1.258</v>
      </c>
      <c r="D206" s="288">
        <f t="shared" si="7"/>
        <v>-0.16189207195203192</v>
      </c>
      <c r="E206" s="287">
        <v>1.379</v>
      </c>
      <c r="F206" s="288">
        <f t="shared" si="6"/>
        <v>-8.1279147235176485E-2</v>
      </c>
      <c r="G206" s="281"/>
    </row>
    <row r="207" spans="1:7" x14ac:dyDescent="0.2">
      <c r="A207" s="299">
        <v>91208</v>
      </c>
      <c r="B207" s="295">
        <v>1.5009999999999999</v>
      </c>
      <c r="C207" s="289">
        <v>1.3049999999999999</v>
      </c>
      <c r="D207" s="290">
        <f t="shared" si="7"/>
        <v>-0.13057961359093939</v>
      </c>
      <c r="E207" s="289">
        <v>1.403</v>
      </c>
      <c r="F207" s="290">
        <f t="shared" si="6"/>
        <v>-6.5289806795469585E-2</v>
      </c>
      <c r="G207" s="281"/>
    </row>
    <row r="208" spans="1:7" x14ac:dyDescent="0.2">
      <c r="A208" s="297">
        <v>91210</v>
      </c>
      <c r="B208" s="293">
        <v>1.5009999999999999</v>
      </c>
      <c r="C208" s="279">
        <v>1.0680000000000001</v>
      </c>
      <c r="D208" s="280">
        <f t="shared" si="7"/>
        <v>-0.28847435043304459</v>
      </c>
      <c r="E208" s="279">
        <v>1.284</v>
      </c>
      <c r="F208" s="280">
        <f t="shared" si="6"/>
        <v>-0.14457028647568282</v>
      </c>
      <c r="G208" s="281"/>
    </row>
    <row r="209" spans="1:7" x14ac:dyDescent="0.2">
      <c r="A209" s="297">
        <v>91214</v>
      </c>
      <c r="B209" s="293">
        <v>1.5009999999999999</v>
      </c>
      <c r="C209" s="279">
        <v>1.671</v>
      </c>
      <c r="D209" s="280">
        <f t="shared" si="7"/>
        <v>0.1132578281145904</v>
      </c>
      <c r="E209" s="279">
        <v>1.5860000000000001</v>
      </c>
      <c r="F209" s="280">
        <f t="shared" si="6"/>
        <v>5.662891405729531E-2</v>
      </c>
      <c r="G209" s="281"/>
    </row>
    <row r="210" spans="1:7" x14ac:dyDescent="0.2">
      <c r="A210" s="297">
        <v>91301</v>
      </c>
      <c r="B210" s="293">
        <v>0.77200000000000002</v>
      </c>
      <c r="C210" s="279">
        <v>2.5169999999999999</v>
      </c>
      <c r="D210" s="280">
        <f t="shared" si="7"/>
        <v>2.2603626943005177</v>
      </c>
      <c r="E210" s="279">
        <v>1.274</v>
      </c>
      <c r="F210" s="280">
        <f t="shared" si="6"/>
        <v>0.65025906735751304</v>
      </c>
      <c r="G210" s="281"/>
    </row>
    <row r="211" spans="1:7" x14ac:dyDescent="0.2">
      <c r="A211" s="297">
        <v>91302</v>
      </c>
      <c r="B211" s="293">
        <v>1.671</v>
      </c>
      <c r="C211" s="279">
        <v>3.5249999999999999</v>
      </c>
      <c r="D211" s="280">
        <f t="shared" si="7"/>
        <v>1.1095152603231595</v>
      </c>
      <c r="E211" s="279">
        <v>2.5979999999999999</v>
      </c>
      <c r="F211" s="280">
        <f t="shared" si="6"/>
        <v>0.55475763016157975</v>
      </c>
      <c r="G211" s="281"/>
    </row>
    <row r="212" spans="1:7" x14ac:dyDescent="0.2">
      <c r="A212" s="297">
        <v>91303</v>
      </c>
      <c r="B212" s="293">
        <v>1.671</v>
      </c>
      <c r="C212" s="279">
        <v>1.825</v>
      </c>
      <c r="D212" s="280">
        <f t="shared" si="7"/>
        <v>9.216038300418905E-2</v>
      </c>
      <c r="E212" s="279">
        <v>1.748</v>
      </c>
      <c r="F212" s="280">
        <f t="shared" si="6"/>
        <v>4.6080191502094525E-2</v>
      </c>
      <c r="G212" s="281"/>
    </row>
    <row r="213" spans="1:7" x14ac:dyDescent="0.2">
      <c r="A213" s="297">
        <v>91304</v>
      </c>
      <c r="B213" s="293">
        <v>1.671</v>
      </c>
      <c r="C213" s="279">
        <v>2.0529999999999999</v>
      </c>
      <c r="D213" s="280">
        <f t="shared" si="7"/>
        <v>0.2286056253740274</v>
      </c>
      <c r="E213" s="279">
        <v>1.8620000000000001</v>
      </c>
      <c r="F213" s="280">
        <f t="shared" si="6"/>
        <v>0.11430281268701381</v>
      </c>
      <c r="G213" s="281"/>
    </row>
    <row r="214" spans="1:7" x14ac:dyDescent="0.2">
      <c r="A214" s="297">
        <v>91306</v>
      </c>
      <c r="B214" s="293">
        <v>1.671</v>
      </c>
      <c r="C214" s="279">
        <v>1.782</v>
      </c>
      <c r="D214" s="280">
        <f t="shared" si="7"/>
        <v>6.6427289048474059E-2</v>
      </c>
      <c r="E214" s="279">
        <v>1.726</v>
      </c>
      <c r="F214" s="280">
        <f t="shared" si="6"/>
        <v>3.2914422501496121E-2</v>
      </c>
      <c r="G214" s="281"/>
    </row>
    <row r="215" spans="1:7" x14ac:dyDescent="0.2">
      <c r="A215" s="297">
        <v>91307</v>
      </c>
      <c r="B215" s="293">
        <v>1.671</v>
      </c>
      <c r="C215" s="279">
        <v>1.8640000000000001</v>
      </c>
      <c r="D215" s="280">
        <f t="shared" si="7"/>
        <v>0.11549970077797722</v>
      </c>
      <c r="E215" s="279">
        <v>1.7669999999999999</v>
      </c>
      <c r="F215" s="280">
        <f t="shared" si="6"/>
        <v>5.7450628366247702E-2</v>
      </c>
      <c r="G215" s="281"/>
    </row>
    <row r="216" spans="1:7" x14ac:dyDescent="0.2">
      <c r="A216" s="297">
        <v>91311</v>
      </c>
      <c r="B216" s="293">
        <v>1.6679999999999999</v>
      </c>
      <c r="C216" s="279">
        <v>2.1960000000000002</v>
      </c>
      <c r="D216" s="280">
        <f t="shared" si="7"/>
        <v>0.31654676258992831</v>
      </c>
      <c r="E216" s="279">
        <v>1.9319999999999999</v>
      </c>
      <c r="F216" s="280">
        <f t="shared" si="6"/>
        <v>0.15827338129496393</v>
      </c>
      <c r="G216" s="281"/>
    </row>
    <row r="217" spans="1:7" x14ac:dyDescent="0.2">
      <c r="A217" s="297">
        <v>91316</v>
      </c>
      <c r="B217" s="293">
        <v>1.671</v>
      </c>
      <c r="C217" s="279">
        <v>1.748</v>
      </c>
      <c r="D217" s="280">
        <f t="shared" si="7"/>
        <v>4.6080191502094525E-2</v>
      </c>
      <c r="E217" s="279">
        <v>1.71</v>
      </c>
      <c r="F217" s="280">
        <f t="shared" si="6"/>
        <v>2.3339317773788171E-2</v>
      </c>
      <c r="G217" s="281"/>
    </row>
    <row r="218" spans="1:7" x14ac:dyDescent="0.2">
      <c r="A218" s="297">
        <v>91320</v>
      </c>
      <c r="B218" s="293">
        <v>0.77200000000000002</v>
      </c>
      <c r="C218" s="279">
        <v>1.885</v>
      </c>
      <c r="D218" s="280">
        <f t="shared" si="7"/>
        <v>1.4417098445595853</v>
      </c>
      <c r="E218" s="279">
        <v>1.274</v>
      </c>
      <c r="F218" s="280">
        <f t="shared" si="6"/>
        <v>0.65025906735751304</v>
      </c>
      <c r="G218" s="281"/>
    </row>
    <row r="219" spans="1:7" x14ac:dyDescent="0.2">
      <c r="A219" s="297">
        <v>91321</v>
      </c>
      <c r="B219" s="293">
        <v>1.073</v>
      </c>
      <c r="C219" s="279">
        <v>2.2530000000000001</v>
      </c>
      <c r="D219" s="280">
        <f t="shared" si="7"/>
        <v>1.0997204100652378</v>
      </c>
      <c r="E219" s="279">
        <v>1.663</v>
      </c>
      <c r="F219" s="280">
        <f t="shared" si="6"/>
        <v>0.5498602050326189</v>
      </c>
      <c r="G219" s="281"/>
    </row>
    <row r="220" spans="1:7" x14ac:dyDescent="0.2">
      <c r="A220" s="297">
        <v>91324</v>
      </c>
      <c r="B220" s="293">
        <v>1.671</v>
      </c>
      <c r="C220" s="279">
        <v>1.657</v>
      </c>
      <c r="D220" s="280">
        <f t="shared" si="7"/>
        <v>-8.3782166367444288E-3</v>
      </c>
      <c r="E220" s="279">
        <v>1.6639999999999999</v>
      </c>
      <c r="F220" s="280">
        <f t="shared" si="6"/>
        <v>-4.1891083183722699E-3</v>
      </c>
      <c r="G220" s="281"/>
    </row>
    <row r="221" spans="1:7" x14ac:dyDescent="0.2">
      <c r="A221" s="297">
        <v>91325</v>
      </c>
      <c r="B221" s="293">
        <v>1.671</v>
      </c>
      <c r="C221" s="279">
        <v>1.452</v>
      </c>
      <c r="D221" s="280">
        <f t="shared" si="7"/>
        <v>-0.13105924596050278</v>
      </c>
      <c r="E221" s="279">
        <v>1.5609999999999999</v>
      </c>
      <c r="F221" s="280">
        <f t="shared" si="6"/>
        <v>-6.5828845002992242E-2</v>
      </c>
      <c r="G221" s="281"/>
    </row>
    <row r="222" spans="1:7" x14ac:dyDescent="0.2">
      <c r="A222" s="297">
        <v>91326</v>
      </c>
      <c r="B222" s="293">
        <v>1.671</v>
      </c>
      <c r="C222" s="279">
        <v>2.7530000000000001</v>
      </c>
      <c r="D222" s="280">
        <f t="shared" si="7"/>
        <v>0.64751645721125084</v>
      </c>
      <c r="E222" s="279">
        <v>2.2120000000000002</v>
      </c>
      <c r="F222" s="280">
        <f t="shared" si="6"/>
        <v>0.32375822860562553</v>
      </c>
      <c r="G222" s="281"/>
    </row>
    <row r="223" spans="1:7" x14ac:dyDescent="0.2">
      <c r="A223" s="297">
        <v>91330</v>
      </c>
      <c r="B223" s="293">
        <v>1.671</v>
      </c>
      <c r="C223" s="279">
        <v>1.5840000000000001</v>
      </c>
      <c r="D223" s="280">
        <f t="shared" si="7"/>
        <v>-5.2064631956912022E-2</v>
      </c>
      <c r="E223" s="279">
        <v>1.627</v>
      </c>
      <c r="F223" s="280">
        <f t="shared" si="6"/>
        <v>-2.6331538001196919E-2</v>
      </c>
      <c r="G223" s="281"/>
    </row>
    <row r="224" spans="1:7" x14ac:dyDescent="0.2">
      <c r="A224" s="297">
        <v>91331</v>
      </c>
      <c r="B224" s="293">
        <v>1.671</v>
      </c>
      <c r="C224" s="279">
        <v>1.524</v>
      </c>
      <c r="D224" s="280">
        <f t="shared" si="7"/>
        <v>-8.7971274685816891E-2</v>
      </c>
      <c r="E224" s="279">
        <v>1.5980000000000001</v>
      </c>
      <c r="F224" s="280">
        <f t="shared" si="6"/>
        <v>-4.3686415320167482E-2</v>
      </c>
      <c r="G224" s="281"/>
    </row>
    <row r="225" spans="1:7" x14ac:dyDescent="0.2">
      <c r="A225" s="297">
        <v>91335</v>
      </c>
      <c r="B225" s="293">
        <v>1.671</v>
      </c>
      <c r="C225" s="279">
        <v>1.5389999999999999</v>
      </c>
      <c r="D225" s="280">
        <f t="shared" si="7"/>
        <v>-7.8994614003590757E-2</v>
      </c>
      <c r="E225" s="279">
        <v>1.605</v>
      </c>
      <c r="F225" s="280">
        <f t="shared" si="6"/>
        <v>-3.9497307001795323E-2</v>
      </c>
      <c r="G225" s="281"/>
    </row>
    <row r="226" spans="1:7" x14ac:dyDescent="0.2">
      <c r="A226" s="297">
        <v>91340</v>
      </c>
      <c r="B226" s="293">
        <v>1.671</v>
      </c>
      <c r="C226" s="279">
        <v>1.3680000000000001</v>
      </c>
      <c r="D226" s="280">
        <f t="shared" si="7"/>
        <v>-0.18132854578096946</v>
      </c>
      <c r="E226" s="279">
        <v>1.52</v>
      </c>
      <c r="F226" s="280">
        <f t="shared" si="6"/>
        <v>-9.0365050867743824E-2</v>
      </c>
      <c r="G226" s="281"/>
    </row>
    <row r="227" spans="1:7" x14ac:dyDescent="0.2">
      <c r="A227" s="297">
        <v>91342</v>
      </c>
      <c r="B227" s="293">
        <v>1.671</v>
      </c>
      <c r="C227" s="279">
        <v>1.5229999999999999</v>
      </c>
      <c r="D227" s="280">
        <f t="shared" si="7"/>
        <v>-8.8569718731298708E-2</v>
      </c>
      <c r="E227" s="279">
        <v>1.597</v>
      </c>
      <c r="F227" s="280">
        <f t="shared" si="6"/>
        <v>-4.4284859365649298E-2</v>
      </c>
      <c r="G227" s="281"/>
    </row>
    <row r="228" spans="1:7" x14ac:dyDescent="0.2">
      <c r="A228" s="297">
        <v>91343</v>
      </c>
      <c r="B228" s="293">
        <v>1.671</v>
      </c>
      <c r="C228" s="279">
        <v>1.4330000000000001</v>
      </c>
      <c r="D228" s="280">
        <f t="shared" si="7"/>
        <v>-0.14242968282465585</v>
      </c>
      <c r="E228" s="279">
        <v>1.552</v>
      </c>
      <c r="F228" s="280">
        <f t="shared" si="6"/>
        <v>-7.1214841412327923E-2</v>
      </c>
      <c r="G228" s="281"/>
    </row>
    <row r="229" spans="1:7" x14ac:dyDescent="0.2">
      <c r="A229" s="297">
        <v>91344</v>
      </c>
      <c r="B229" s="293">
        <v>1.671</v>
      </c>
      <c r="C229" s="279">
        <v>1.6539999999999999</v>
      </c>
      <c r="D229" s="280">
        <f t="shared" si="7"/>
        <v>-1.0173548773189767E-2</v>
      </c>
      <c r="E229" s="279">
        <v>1.6619999999999999</v>
      </c>
      <c r="F229" s="280">
        <f t="shared" si="6"/>
        <v>-5.3859964093357915E-3</v>
      </c>
      <c r="G229" s="281"/>
    </row>
    <row r="230" spans="1:7" x14ac:dyDescent="0.2">
      <c r="A230" s="297">
        <v>91345</v>
      </c>
      <c r="B230" s="293">
        <v>1.671</v>
      </c>
      <c r="C230" s="279">
        <v>1.411</v>
      </c>
      <c r="D230" s="280">
        <f t="shared" si="7"/>
        <v>-0.15559545182525436</v>
      </c>
      <c r="E230" s="279">
        <v>1.5409999999999999</v>
      </c>
      <c r="F230" s="280">
        <f t="shared" si="6"/>
        <v>-7.7797725912627236E-2</v>
      </c>
      <c r="G230" s="281"/>
    </row>
    <row r="231" spans="1:7" x14ac:dyDescent="0.2">
      <c r="A231" s="297">
        <v>91350</v>
      </c>
      <c r="B231" s="293">
        <v>1.073</v>
      </c>
      <c r="C231" s="279">
        <v>1.298</v>
      </c>
      <c r="D231" s="280">
        <f t="shared" si="7"/>
        <v>0.20969245107176149</v>
      </c>
      <c r="E231" s="279">
        <v>1.1850000000000001</v>
      </c>
      <c r="F231" s="280">
        <f t="shared" si="6"/>
        <v>0.10438024231127696</v>
      </c>
      <c r="G231" s="281"/>
    </row>
    <row r="232" spans="1:7" x14ac:dyDescent="0.2">
      <c r="A232" s="297">
        <v>91351</v>
      </c>
      <c r="B232" s="293">
        <v>1.073</v>
      </c>
      <c r="C232" s="279">
        <v>1.6870000000000001</v>
      </c>
      <c r="D232" s="280">
        <f t="shared" si="7"/>
        <v>0.57222739981360693</v>
      </c>
      <c r="E232" s="279">
        <v>1.38</v>
      </c>
      <c r="F232" s="280">
        <f t="shared" si="6"/>
        <v>0.28611369990680324</v>
      </c>
      <c r="G232" s="281"/>
    </row>
    <row r="233" spans="1:7" x14ac:dyDescent="0.2">
      <c r="A233" s="297">
        <v>91352</v>
      </c>
      <c r="B233" s="293">
        <v>1.671</v>
      </c>
      <c r="C233" s="279">
        <v>1.9119999999999999</v>
      </c>
      <c r="D233" s="280">
        <f t="shared" si="7"/>
        <v>0.14422501496110107</v>
      </c>
      <c r="E233" s="279">
        <v>1.792</v>
      </c>
      <c r="F233" s="280">
        <f t="shared" si="6"/>
        <v>7.2411729503291333E-2</v>
      </c>
      <c r="G233" s="281"/>
    </row>
    <row r="234" spans="1:7" x14ac:dyDescent="0.2">
      <c r="A234" s="297">
        <v>91354</v>
      </c>
      <c r="B234" s="293">
        <v>1.073</v>
      </c>
      <c r="C234" s="279">
        <v>1.329</v>
      </c>
      <c r="D234" s="280">
        <f t="shared" si="7"/>
        <v>0.23858341099720404</v>
      </c>
      <c r="E234" s="279">
        <v>1.2010000000000001</v>
      </c>
      <c r="F234" s="280">
        <f t="shared" si="6"/>
        <v>0.11929170549860224</v>
      </c>
      <c r="G234" s="281"/>
    </row>
    <row r="235" spans="1:7" x14ac:dyDescent="0.2">
      <c r="A235" s="297">
        <v>91355</v>
      </c>
      <c r="B235" s="293">
        <v>1.073</v>
      </c>
      <c r="C235" s="279">
        <v>1.2350000000000001</v>
      </c>
      <c r="D235" s="280">
        <f t="shared" si="7"/>
        <v>0.15097856477166838</v>
      </c>
      <c r="E235" s="279">
        <v>1.1539999999999999</v>
      </c>
      <c r="F235" s="280">
        <f t="shared" si="6"/>
        <v>7.5489282385833967E-2</v>
      </c>
      <c r="G235" s="281"/>
    </row>
    <row r="236" spans="1:7" x14ac:dyDescent="0.2">
      <c r="A236" s="297">
        <v>91356</v>
      </c>
      <c r="B236" s="293">
        <v>1.671</v>
      </c>
      <c r="C236" s="279">
        <v>2.3919999999999999</v>
      </c>
      <c r="D236" s="280">
        <f t="shared" si="7"/>
        <v>0.43147815679233981</v>
      </c>
      <c r="E236" s="279">
        <v>2.0310000000000001</v>
      </c>
      <c r="F236" s="280">
        <f t="shared" si="6"/>
        <v>0.21543985637342922</v>
      </c>
      <c r="G236" s="281"/>
    </row>
    <row r="237" spans="1:7" x14ac:dyDescent="0.2">
      <c r="A237" s="297">
        <v>91360</v>
      </c>
      <c r="B237" s="293">
        <v>0.77200000000000002</v>
      </c>
      <c r="C237" s="279">
        <v>1.006</v>
      </c>
      <c r="D237" s="280">
        <f t="shared" si="7"/>
        <v>0.30310880829015541</v>
      </c>
      <c r="E237" s="279">
        <v>0.88900000000000001</v>
      </c>
      <c r="F237" s="280">
        <f t="shared" si="6"/>
        <v>0.15155440414507781</v>
      </c>
      <c r="G237" s="281"/>
    </row>
    <row r="238" spans="1:7" x14ac:dyDescent="0.2">
      <c r="A238" s="297">
        <v>91361</v>
      </c>
      <c r="B238" s="293">
        <v>0.77200000000000002</v>
      </c>
      <c r="C238" s="279">
        <v>1.7230000000000001</v>
      </c>
      <c r="D238" s="280">
        <f t="shared" si="7"/>
        <v>1.2318652849740932</v>
      </c>
      <c r="E238" s="279">
        <v>1.2470000000000001</v>
      </c>
      <c r="F238" s="280">
        <f t="shared" si="6"/>
        <v>0.61528497409326444</v>
      </c>
      <c r="G238" s="281"/>
    </row>
    <row r="239" spans="1:7" x14ac:dyDescent="0.2">
      <c r="A239" s="297">
        <v>91362</v>
      </c>
      <c r="B239" s="293">
        <v>0.77200000000000002</v>
      </c>
      <c r="C239" s="279">
        <v>1.302</v>
      </c>
      <c r="D239" s="280">
        <f t="shared" si="7"/>
        <v>0.68652849740932642</v>
      </c>
      <c r="E239" s="279">
        <v>1.0369999999999999</v>
      </c>
      <c r="F239" s="280">
        <f t="shared" si="6"/>
        <v>0.3432642487046631</v>
      </c>
      <c r="G239" s="281"/>
    </row>
    <row r="240" spans="1:7" x14ac:dyDescent="0.2">
      <c r="A240" s="297">
        <v>91364</v>
      </c>
      <c r="B240" s="293">
        <v>1.671</v>
      </c>
      <c r="C240" s="279">
        <v>2.1850000000000001</v>
      </c>
      <c r="D240" s="280">
        <f t="shared" si="7"/>
        <v>0.30760023937761827</v>
      </c>
      <c r="E240" s="279">
        <v>1.9279999999999999</v>
      </c>
      <c r="F240" s="280">
        <f t="shared" si="6"/>
        <v>0.15380011968880902</v>
      </c>
      <c r="G240" s="281"/>
    </row>
    <row r="241" spans="1:7" x14ac:dyDescent="0.2">
      <c r="A241" s="297">
        <v>91367</v>
      </c>
      <c r="B241" s="293">
        <v>1.671</v>
      </c>
      <c r="C241" s="279">
        <v>1.6850000000000001</v>
      </c>
      <c r="D241" s="280">
        <f t="shared" si="7"/>
        <v>8.3782166367445399E-3</v>
      </c>
      <c r="E241" s="279">
        <v>1.6779999999999999</v>
      </c>
      <c r="F241" s="280">
        <f t="shared" si="6"/>
        <v>4.1891083183722699E-3</v>
      </c>
      <c r="G241" s="281"/>
    </row>
    <row r="242" spans="1:7" x14ac:dyDescent="0.2">
      <c r="A242" s="297">
        <v>91371</v>
      </c>
      <c r="B242" s="293">
        <v>1.671</v>
      </c>
      <c r="C242" s="279">
        <v>1.913</v>
      </c>
      <c r="D242" s="280">
        <f t="shared" si="7"/>
        <v>0.14482345900658289</v>
      </c>
      <c r="E242" s="279">
        <v>1.792</v>
      </c>
      <c r="F242" s="280">
        <f t="shared" si="6"/>
        <v>7.2411729503291333E-2</v>
      </c>
      <c r="G242" s="281"/>
    </row>
    <row r="243" spans="1:7" x14ac:dyDescent="0.2">
      <c r="A243" s="297">
        <v>91377</v>
      </c>
      <c r="B243" s="293">
        <v>0.77200000000000002</v>
      </c>
      <c r="C243" s="279">
        <v>1.4910000000000001</v>
      </c>
      <c r="D243" s="280">
        <f t="shared" si="7"/>
        <v>0.93134715025906734</v>
      </c>
      <c r="E243" s="279">
        <v>1.131</v>
      </c>
      <c r="F243" s="280">
        <f t="shared" si="6"/>
        <v>0.46502590673575117</v>
      </c>
      <c r="G243" s="281"/>
    </row>
    <row r="244" spans="1:7" x14ac:dyDescent="0.2">
      <c r="A244" s="297">
        <v>91381</v>
      </c>
      <c r="B244" s="293">
        <v>1.073</v>
      </c>
      <c r="C244" s="279">
        <v>2.4529999999999998</v>
      </c>
      <c r="D244" s="280">
        <f t="shared" si="7"/>
        <v>1.2861136999068035</v>
      </c>
      <c r="E244" s="279">
        <v>1.7629999999999999</v>
      </c>
      <c r="F244" s="280">
        <f t="shared" si="6"/>
        <v>0.64305684995340173</v>
      </c>
      <c r="G244" s="281"/>
    </row>
    <row r="245" spans="1:7" x14ac:dyDescent="0.2">
      <c r="A245" s="297">
        <v>91384</v>
      </c>
      <c r="B245" s="293">
        <v>1.073</v>
      </c>
      <c r="C245" s="279">
        <v>2.5489999999999999</v>
      </c>
      <c r="D245" s="280">
        <f t="shared" si="7"/>
        <v>1.3755824790307551</v>
      </c>
      <c r="E245" s="279">
        <v>1.77</v>
      </c>
      <c r="F245" s="280">
        <f t="shared" si="6"/>
        <v>0.64958061509785647</v>
      </c>
      <c r="G245" s="281"/>
    </row>
    <row r="246" spans="1:7" x14ac:dyDescent="0.2">
      <c r="A246" s="297">
        <v>91387</v>
      </c>
      <c r="B246" s="293">
        <v>1.073</v>
      </c>
      <c r="C246" s="279">
        <v>2.36</v>
      </c>
      <c r="D246" s="280">
        <f t="shared" si="7"/>
        <v>1.1994408201304751</v>
      </c>
      <c r="E246" s="279">
        <v>1.716</v>
      </c>
      <c r="F246" s="280">
        <f t="shared" si="6"/>
        <v>0.59925442684063368</v>
      </c>
      <c r="G246" s="281"/>
    </row>
    <row r="247" spans="1:7" x14ac:dyDescent="0.2">
      <c r="A247" s="297">
        <v>91390</v>
      </c>
      <c r="B247" s="293">
        <v>1.073</v>
      </c>
      <c r="C247" s="279">
        <v>2.2599999999999998</v>
      </c>
      <c r="D247" s="280">
        <f t="shared" si="7"/>
        <v>1.1062441752096923</v>
      </c>
      <c r="E247" s="279">
        <v>1.667</v>
      </c>
      <c r="F247" s="280">
        <f t="shared" si="6"/>
        <v>0.55358807082945027</v>
      </c>
      <c r="G247" s="281"/>
    </row>
    <row r="248" spans="1:7" x14ac:dyDescent="0.2">
      <c r="A248" s="297">
        <v>91401</v>
      </c>
      <c r="B248" s="293">
        <v>1.671</v>
      </c>
      <c r="C248" s="279">
        <v>1.6060000000000001</v>
      </c>
      <c r="D248" s="280">
        <f t="shared" si="7"/>
        <v>-3.8898862956313507E-2</v>
      </c>
      <c r="E248" s="279">
        <v>1.639</v>
      </c>
      <c r="F248" s="280">
        <f t="shared" si="6"/>
        <v>-1.9150209455415901E-2</v>
      </c>
      <c r="G248" s="281"/>
    </row>
    <row r="249" spans="1:7" x14ac:dyDescent="0.2">
      <c r="A249" s="297">
        <v>91402</v>
      </c>
      <c r="B249" s="293">
        <v>1.671</v>
      </c>
      <c r="C249" s="279">
        <v>1.724</v>
      </c>
      <c r="D249" s="280">
        <f t="shared" si="7"/>
        <v>3.1717534410532489E-2</v>
      </c>
      <c r="E249" s="279">
        <v>1.698</v>
      </c>
      <c r="F249" s="280">
        <f t="shared" si="6"/>
        <v>1.6157989228007041E-2</v>
      </c>
      <c r="G249" s="281"/>
    </row>
    <row r="250" spans="1:7" x14ac:dyDescent="0.2">
      <c r="A250" s="297">
        <v>91403</v>
      </c>
      <c r="B250" s="293">
        <v>1.671</v>
      </c>
      <c r="C250" s="279">
        <v>1.3280000000000001</v>
      </c>
      <c r="D250" s="280">
        <f t="shared" si="7"/>
        <v>-0.20526630760023934</v>
      </c>
      <c r="E250" s="279">
        <v>1.5</v>
      </c>
      <c r="F250" s="280">
        <f t="shared" si="6"/>
        <v>-0.10233393177737882</v>
      </c>
      <c r="G250" s="281"/>
    </row>
    <row r="251" spans="1:7" x14ac:dyDescent="0.2">
      <c r="A251" s="297">
        <v>91405</v>
      </c>
      <c r="B251" s="293">
        <v>1.671</v>
      </c>
      <c r="C251" s="279">
        <v>1.746</v>
      </c>
      <c r="D251" s="280">
        <f t="shared" si="7"/>
        <v>4.4883303411131115E-2</v>
      </c>
      <c r="E251" s="279">
        <v>1.708</v>
      </c>
      <c r="F251" s="280">
        <f t="shared" si="6"/>
        <v>2.2142429682824538E-2</v>
      </c>
      <c r="G251" s="281"/>
    </row>
    <row r="252" spans="1:7" x14ac:dyDescent="0.2">
      <c r="A252" s="297">
        <v>91406</v>
      </c>
      <c r="B252" s="293">
        <v>1.671</v>
      </c>
      <c r="C252" s="279">
        <v>1.573</v>
      </c>
      <c r="D252" s="280">
        <f t="shared" si="7"/>
        <v>-5.8647516457211335E-2</v>
      </c>
      <c r="E252" s="279">
        <v>1.6220000000000001</v>
      </c>
      <c r="F252" s="280">
        <f t="shared" si="6"/>
        <v>-2.9323758228605556E-2</v>
      </c>
      <c r="G252" s="281"/>
    </row>
    <row r="253" spans="1:7" x14ac:dyDescent="0.2">
      <c r="A253" s="297">
        <v>91411</v>
      </c>
      <c r="B253" s="293">
        <v>1.671</v>
      </c>
      <c r="C253" s="279">
        <v>1.4119999999999999</v>
      </c>
      <c r="D253" s="280">
        <f t="shared" si="7"/>
        <v>-0.15499700777977266</v>
      </c>
      <c r="E253" s="279">
        <v>1.5409999999999999</v>
      </c>
      <c r="F253" s="280">
        <f t="shared" si="6"/>
        <v>-7.7797725912627236E-2</v>
      </c>
      <c r="G253" s="281"/>
    </row>
    <row r="254" spans="1:7" x14ac:dyDescent="0.2">
      <c r="A254" s="297">
        <v>91423</v>
      </c>
      <c r="B254" s="293">
        <v>1.671</v>
      </c>
      <c r="C254" s="279">
        <v>1.306</v>
      </c>
      <c r="D254" s="280">
        <f t="shared" si="7"/>
        <v>-0.21843207660083785</v>
      </c>
      <c r="E254" s="279">
        <v>1.488</v>
      </c>
      <c r="F254" s="280">
        <f t="shared" si="6"/>
        <v>-0.10951526032315984</v>
      </c>
      <c r="G254" s="281"/>
    </row>
    <row r="255" spans="1:7" x14ac:dyDescent="0.2">
      <c r="A255" s="298">
        <v>91436</v>
      </c>
      <c r="B255" s="294">
        <v>1.671</v>
      </c>
      <c r="C255" s="287">
        <v>1.423</v>
      </c>
      <c r="D255" s="288">
        <f t="shared" si="7"/>
        <v>-0.14841412327947334</v>
      </c>
      <c r="E255" s="287">
        <v>1.5469999999999999</v>
      </c>
      <c r="F255" s="288">
        <f t="shared" si="6"/>
        <v>-7.4207061639736782E-2</v>
      </c>
      <c r="G255" s="281"/>
    </row>
    <row r="256" spans="1:7" x14ac:dyDescent="0.2">
      <c r="A256" s="299">
        <v>91501</v>
      </c>
      <c r="B256" s="295">
        <v>1.5009999999999999</v>
      </c>
      <c r="C256" s="289">
        <v>1.3169999999999999</v>
      </c>
      <c r="D256" s="290">
        <f t="shared" si="7"/>
        <v>-0.12258494337108594</v>
      </c>
      <c r="E256" s="289">
        <v>1.409</v>
      </c>
      <c r="F256" s="290">
        <f t="shared" si="6"/>
        <v>-6.129247168554286E-2</v>
      </c>
      <c r="G256" s="281"/>
    </row>
    <row r="257" spans="1:7" x14ac:dyDescent="0.2">
      <c r="A257" s="297">
        <v>91502</v>
      </c>
      <c r="B257" s="293">
        <v>1.5009999999999999</v>
      </c>
      <c r="C257" s="279">
        <v>1.1040000000000001</v>
      </c>
      <c r="D257" s="280">
        <f t="shared" si="7"/>
        <v>-0.26449033977348424</v>
      </c>
      <c r="E257" s="279">
        <v>1.302</v>
      </c>
      <c r="F257" s="280">
        <f t="shared" si="6"/>
        <v>-0.13257828114590264</v>
      </c>
      <c r="G257" s="281"/>
    </row>
    <row r="258" spans="1:7" x14ac:dyDescent="0.2">
      <c r="A258" s="297">
        <v>91504</v>
      </c>
      <c r="B258" s="293">
        <v>1.5009999999999999</v>
      </c>
      <c r="C258" s="279">
        <v>1.67</v>
      </c>
      <c r="D258" s="280">
        <f t="shared" si="7"/>
        <v>0.11259160559626924</v>
      </c>
      <c r="E258" s="279">
        <v>1.5860000000000001</v>
      </c>
      <c r="F258" s="280">
        <f t="shared" si="6"/>
        <v>5.662891405729531E-2</v>
      </c>
      <c r="G258" s="281"/>
    </row>
    <row r="259" spans="1:7" x14ac:dyDescent="0.2">
      <c r="A259" s="297">
        <v>91505</v>
      </c>
      <c r="B259" s="293">
        <v>1.5009999999999999</v>
      </c>
      <c r="C259" s="279">
        <v>1.0920000000000001</v>
      </c>
      <c r="D259" s="280">
        <f t="shared" si="7"/>
        <v>-0.27248500999333769</v>
      </c>
      <c r="E259" s="279">
        <v>1.2969999999999999</v>
      </c>
      <c r="F259" s="280">
        <f t="shared" si="6"/>
        <v>-0.13590939373750832</v>
      </c>
      <c r="G259" s="281"/>
    </row>
    <row r="260" spans="1:7" x14ac:dyDescent="0.2">
      <c r="A260" s="297">
        <v>91506</v>
      </c>
      <c r="B260" s="293">
        <v>1.5009999999999999</v>
      </c>
      <c r="C260" s="279">
        <v>1.095</v>
      </c>
      <c r="D260" s="280">
        <f t="shared" si="7"/>
        <v>-0.27048634243837433</v>
      </c>
      <c r="E260" s="279">
        <v>1.298</v>
      </c>
      <c r="F260" s="280">
        <f t="shared" si="6"/>
        <v>-0.13524317121918716</v>
      </c>
      <c r="G260" s="281"/>
    </row>
    <row r="261" spans="1:7" x14ac:dyDescent="0.2">
      <c r="A261" s="297">
        <v>91601</v>
      </c>
      <c r="B261" s="293">
        <v>1.5009999999999999</v>
      </c>
      <c r="C261" s="279">
        <v>1.198</v>
      </c>
      <c r="D261" s="280">
        <f t="shared" si="7"/>
        <v>-0.20186542305129906</v>
      </c>
      <c r="E261" s="279">
        <v>1.35</v>
      </c>
      <c r="F261" s="280">
        <f t="shared" si="6"/>
        <v>-0.10059960026648884</v>
      </c>
      <c r="G261" s="281"/>
    </row>
    <row r="262" spans="1:7" x14ac:dyDescent="0.2">
      <c r="A262" s="297">
        <v>91602</v>
      </c>
      <c r="B262" s="293">
        <v>1.5009999999999999</v>
      </c>
      <c r="C262" s="279">
        <v>1.056</v>
      </c>
      <c r="D262" s="280">
        <f t="shared" si="7"/>
        <v>-0.29646902065289793</v>
      </c>
      <c r="E262" s="279">
        <v>1.2789999999999999</v>
      </c>
      <c r="F262" s="280">
        <f t="shared" si="6"/>
        <v>-0.1479013990672885</v>
      </c>
      <c r="G262" s="281"/>
    </row>
    <row r="263" spans="1:7" x14ac:dyDescent="0.2">
      <c r="A263" s="297">
        <v>91604</v>
      </c>
      <c r="B263" s="293">
        <v>1.671</v>
      </c>
      <c r="C263" s="279">
        <v>1.1659999999999999</v>
      </c>
      <c r="D263" s="280">
        <f t="shared" si="7"/>
        <v>-0.30221424296828248</v>
      </c>
      <c r="E263" s="279">
        <v>1.4179999999999999</v>
      </c>
      <c r="F263" s="280">
        <f t="shared" si="6"/>
        <v>-0.1514063435068822</v>
      </c>
      <c r="G263" s="281"/>
    </row>
    <row r="264" spans="1:7" x14ac:dyDescent="0.2">
      <c r="A264" s="297">
        <v>91605</v>
      </c>
      <c r="B264" s="293">
        <v>1.671</v>
      </c>
      <c r="C264" s="279">
        <v>1.718</v>
      </c>
      <c r="D264" s="280">
        <f t="shared" si="7"/>
        <v>2.8126870137642035E-2</v>
      </c>
      <c r="E264" s="279">
        <v>1.6950000000000001</v>
      </c>
      <c r="F264" s="280">
        <f t="shared" si="6"/>
        <v>1.4362657091562037E-2</v>
      </c>
      <c r="G264" s="281"/>
    </row>
    <row r="265" spans="1:7" x14ac:dyDescent="0.2">
      <c r="A265" s="297">
        <v>91606</v>
      </c>
      <c r="B265" s="293">
        <v>1.671</v>
      </c>
      <c r="C265" s="279">
        <v>1.593</v>
      </c>
      <c r="D265" s="280">
        <f t="shared" si="7"/>
        <v>-4.6678635547576341E-2</v>
      </c>
      <c r="E265" s="279">
        <v>1.6319999999999999</v>
      </c>
      <c r="F265" s="280">
        <f t="shared" si="6"/>
        <v>-2.3339317773788282E-2</v>
      </c>
      <c r="G265" s="281"/>
    </row>
    <row r="266" spans="1:7" x14ac:dyDescent="0.2">
      <c r="A266" s="297">
        <v>91607</v>
      </c>
      <c r="B266" s="293">
        <v>1.671</v>
      </c>
      <c r="C266" s="279">
        <v>1.323</v>
      </c>
      <c r="D266" s="280">
        <f t="shared" si="7"/>
        <v>-0.2082585278276482</v>
      </c>
      <c r="E266" s="279">
        <v>1.4970000000000001</v>
      </c>
      <c r="F266" s="280">
        <f t="shared" si="6"/>
        <v>-0.10412926391382404</v>
      </c>
      <c r="G266" s="281"/>
    </row>
    <row r="267" spans="1:7" x14ac:dyDescent="0.2">
      <c r="A267" s="297">
        <v>91608</v>
      </c>
      <c r="B267" s="293">
        <v>1.671</v>
      </c>
      <c r="C267" s="279">
        <v>1.032</v>
      </c>
      <c r="D267" s="280">
        <f t="shared" si="7"/>
        <v>-0.38240574506283664</v>
      </c>
      <c r="E267" s="279">
        <v>1.3520000000000001</v>
      </c>
      <c r="F267" s="280">
        <f t="shared" ref="F267:F330" si="8">E267/B267-1</f>
        <v>-0.19090365050867741</v>
      </c>
      <c r="G267" s="281"/>
    </row>
    <row r="268" spans="1:7" x14ac:dyDescent="0.2">
      <c r="A268" s="297">
        <v>91701</v>
      </c>
      <c r="B268" s="293">
        <v>0.97499999999999998</v>
      </c>
      <c r="C268" s="279">
        <v>1.0960000000000001</v>
      </c>
      <c r="D268" s="280">
        <f t="shared" ref="D268:D331" si="9">C268/B268-1</f>
        <v>0.12410256410256415</v>
      </c>
      <c r="E268" s="279">
        <v>1.0349999999999999</v>
      </c>
      <c r="F268" s="280">
        <f t="shared" si="8"/>
        <v>6.1538461538461542E-2</v>
      </c>
      <c r="G268" s="281"/>
    </row>
    <row r="269" spans="1:7" x14ac:dyDescent="0.2">
      <c r="A269" s="297">
        <v>91702</v>
      </c>
      <c r="B269" s="293">
        <v>0.97299999999999998</v>
      </c>
      <c r="C269" s="279">
        <v>1.0900000000000001</v>
      </c>
      <c r="D269" s="280">
        <f t="shared" si="9"/>
        <v>0.12024665981500515</v>
      </c>
      <c r="E269" s="279">
        <v>1.032</v>
      </c>
      <c r="F269" s="280">
        <f t="shared" si="8"/>
        <v>6.0637204522096644E-2</v>
      </c>
      <c r="G269" s="281"/>
    </row>
    <row r="270" spans="1:7" x14ac:dyDescent="0.2">
      <c r="A270" s="297">
        <v>91706</v>
      </c>
      <c r="B270" s="293">
        <v>0.97299999999999998</v>
      </c>
      <c r="C270" s="279">
        <v>0.92600000000000005</v>
      </c>
      <c r="D270" s="280">
        <f t="shared" si="9"/>
        <v>-4.8304213771839577E-2</v>
      </c>
      <c r="E270" s="279">
        <v>0.95</v>
      </c>
      <c r="F270" s="280">
        <f t="shared" si="8"/>
        <v>-2.3638232271325776E-2</v>
      </c>
      <c r="G270" s="281"/>
    </row>
    <row r="271" spans="1:7" x14ac:dyDescent="0.2">
      <c r="A271" s="297">
        <v>91708</v>
      </c>
      <c r="B271" s="293">
        <v>0.95099999999999996</v>
      </c>
      <c r="C271" s="279">
        <v>1.0489999999999999</v>
      </c>
      <c r="D271" s="280">
        <f t="shared" si="9"/>
        <v>0.10304942166140907</v>
      </c>
      <c r="E271" s="279">
        <v>1</v>
      </c>
      <c r="F271" s="280">
        <f t="shared" si="8"/>
        <v>5.1524710830704645E-2</v>
      </c>
      <c r="G271" s="281"/>
    </row>
    <row r="272" spans="1:7" x14ac:dyDescent="0.2">
      <c r="A272" s="297">
        <v>91709</v>
      </c>
      <c r="B272" s="293">
        <v>0.95099999999999996</v>
      </c>
      <c r="C272" s="279">
        <v>1.2789999999999999</v>
      </c>
      <c r="D272" s="280">
        <f t="shared" si="9"/>
        <v>0.34490010515247116</v>
      </c>
      <c r="E272" s="279">
        <v>1.115</v>
      </c>
      <c r="F272" s="280">
        <f t="shared" si="8"/>
        <v>0.17245005257623558</v>
      </c>
      <c r="G272" s="281"/>
    </row>
    <row r="273" spans="1:7" x14ac:dyDescent="0.2">
      <c r="A273" s="297">
        <v>91710</v>
      </c>
      <c r="B273" s="293">
        <v>0.95099999999999996</v>
      </c>
      <c r="C273" s="279">
        <v>1.0660000000000001</v>
      </c>
      <c r="D273" s="280">
        <f t="shared" si="9"/>
        <v>0.12092534174553116</v>
      </c>
      <c r="E273" s="279">
        <v>1.008</v>
      </c>
      <c r="F273" s="280">
        <f t="shared" si="8"/>
        <v>5.9936908517350229E-2</v>
      </c>
      <c r="G273" s="281"/>
    </row>
    <row r="274" spans="1:7" x14ac:dyDescent="0.2">
      <c r="A274" s="297">
        <v>91711</v>
      </c>
      <c r="B274" s="293">
        <v>0.97299999999999998</v>
      </c>
      <c r="C274" s="279">
        <v>1.143</v>
      </c>
      <c r="D274" s="280">
        <f t="shared" si="9"/>
        <v>0.17471736896197343</v>
      </c>
      <c r="E274" s="279">
        <v>1.0580000000000001</v>
      </c>
      <c r="F274" s="280">
        <f t="shared" si="8"/>
        <v>8.7358684480986826E-2</v>
      </c>
      <c r="G274" s="281"/>
    </row>
    <row r="275" spans="1:7" x14ac:dyDescent="0.2">
      <c r="A275" s="297">
        <v>91722</v>
      </c>
      <c r="B275" s="293">
        <v>0.97299999999999998</v>
      </c>
      <c r="C275" s="279">
        <v>0.97099999999999997</v>
      </c>
      <c r="D275" s="280">
        <f t="shared" si="9"/>
        <v>-2.0554984583761593E-3</v>
      </c>
      <c r="E275" s="279">
        <v>0.97199999999999998</v>
      </c>
      <c r="F275" s="280">
        <f t="shared" si="8"/>
        <v>-1.0277492291880241E-3</v>
      </c>
      <c r="G275" s="281"/>
    </row>
    <row r="276" spans="1:7" x14ac:dyDescent="0.2">
      <c r="A276" s="297">
        <v>91723</v>
      </c>
      <c r="B276" s="293">
        <v>0.97299999999999998</v>
      </c>
      <c r="C276" s="279">
        <v>0.99199999999999999</v>
      </c>
      <c r="D276" s="280">
        <f t="shared" si="9"/>
        <v>1.9527235354573458E-2</v>
      </c>
      <c r="E276" s="279">
        <v>0.98299999999999998</v>
      </c>
      <c r="F276" s="280">
        <f t="shared" si="8"/>
        <v>1.0277492291880685E-2</v>
      </c>
      <c r="G276" s="281"/>
    </row>
    <row r="277" spans="1:7" x14ac:dyDescent="0.2">
      <c r="A277" s="297">
        <v>91724</v>
      </c>
      <c r="B277" s="293">
        <v>0.97299999999999998</v>
      </c>
      <c r="C277" s="279">
        <v>1.089</v>
      </c>
      <c r="D277" s="280">
        <f t="shared" si="9"/>
        <v>0.11921891058581702</v>
      </c>
      <c r="E277" s="279">
        <v>1.0309999999999999</v>
      </c>
      <c r="F277" s="280">
        <f t="shared" si="8"/>
        <v>5.9609455292908509E-2</v>
      </c>
      <c r="G277" s="281"/>
    </row>
    <row r="278" spans="1:7" x14ac:dyDescent="0.2">
      <c r="A278" s="297">
        <v>91730</v>
      </c>
      <c r="B278" s="293">
        <v>0.95099999999999996</v>
      </c>
      <c r="C278" s="279">
        <v>1.0289999999999999</v>
      </c>
      <c r="D278" s="280">
        <f t="shared" si="9"/>
        <v>8.2018927444794887E-2</v>
      </c>
      <c r="E278" s="279">
        <v>0.99</v>
      </c>
      <c r="F278" s="280">
        <f t="shared" si="8"/>
        <v>4.1009463722397443E-2</v>
      </c>
      <c r="G278" s="281"/>
    </row>
    <row r="279" spans="1:7" x14ac:dyDescent="0.2">
      <c r="A279" s="297">
        <v>91731</v>
      </c>
      <c r="B279" s="293">
        <v>0.97299999999999998</v>
      </c>
      <c r="C279" s="279">
        <v>0.748</v>
      </c>
      <c r="D279" s="280">
        <f t="shared" si="9"/>
        <v>-0.23124357656731753</v>
      </c>
      <c r="E279" s="279">
        <v>0.86099999999999999</v>
      </c>
      <c r="F279" s="280">
        <f t="shared" si="8"/>
        <v>-0.1151079136690647</v>
      </c>
      <c r="G279" s="281"/>
    </row>
    <row r="280" spans="1:7" x14ac:dyDescent="0.2">
      <c r="A280" s="297">
        <v>91732</v>
      </c>
      <c r="B280" s="293">
        <v>0.97299999999999998</v>
      </c>
      <c r="C280" s="279">
        <v>0.83199999999999996</v>
      </c>
      <c r="D280" s="280">
        <f t="shared" si="9"/>
        <v>-0.14491264131551906</v>
      </c>
      <c r="E280" s="279">
        <v>0.90200000000000002</v>
      </c>
      <c r="F280" s="280">
        <f t="shared" si="8"/>
        <v>-7.2970195272353489E-2</v>
      </c>
      <c r="G280" s="281"/>
    </row>
    <row r="281" spans="1:7" x14ac:dyDescent="0.2">
      <c r="A281" s="297">
        <v>91733</v>
      </c>
      <c r="B281" s="293">
        <v>0.97299999999999998</v>
      </c>
      <c r="C281" s="279">
        <v>0.84799999999999998</v>
      </c>
      <c r="D281" s="280">
        <f t="shared" si="9"/>
        <v>-0.12846865364850979</v>
      </c>
      <c r="E281" s="279">
        <v>0.91</v>
      </c>
      <c r="F281" s="280">
        <f t="shared" si="8"/>
        <v>-6.4748201438848851E-2</v>
      </c>
      <c r="G281" s="281"/>
    </row>
    <row r="282" spans="1:7" x14ac:dyDescent="0.2">
      <c r="A282" s="297">
        <v>91737</v>
      </c>
      <c r="B282" s="293">
        <v>0.97499999999999998</v>
      </c>
      <c r="C282" s="279">
        <v>1.1879999999999999</v>
      </c>
      <c r="D282" s="280">
        <f t="shared" si="9"/>
        <v>0.21846153846153848</v>
      </c>
      <c r="E282" s="279">
        <v>1.081</v>
      </c>
      <c r="F282" s="280">
        <f t="shared" si="8"/>
        <v>0.1087179487179486</v>
      </c>
      <c r="G282" s="281"/>
    </row>
    <row r="283" spans="1:7" x14ac:dyDescent="0.2">
      <c r="A283" s="297">
        <v>91739</v>
      </c>
      <c r="B283" s="293">
        <v>0.97499999999999998</v>
      </c>
      <c r="C283" s="279">
        <v>1.2030000000000001</v>
      </c>
      <c r="D283" s="280">
        <f t="shared" si="9"/>
        <v>0.23384615384615404</v>
      </c>
      <c r="E283" s="279">
        <v>1.089</v>
      </c>
      <c r="F283" s="280">
        <f t="shared" si="8"/>
        <v>0.11692307692307691</v>
      </c>
      <c r="G283" s="281"/>
    </row>
    <row r="284" spans="1:7" x14ac:dyDescent="0.2">
      <c r="A284" s="297">
        <v>91740</v>
      </c>
      <c r="B284" s="293">
        <v>0.97299999999999998</v>
      </c>
      <c r="C284" s="279">
        <v>1.004</v>
      </c>
      <c r="D284" s="280">
        <f t="shared" si="9"/>
        <v>3.1860226104830414E-2</v>
      </c>
      <c r="E284" s="279">
        <v>0.98799999999999999</v>
      </c>
      <c r="F284" s="280">
        <f t="shared" si="8"/>
        <v>1.5416238437821139E-2</v>
      </c>
      <c r="G284" s="281"/>
    </row>
    <row r="285" spans="1:7" x14ac:dyDescent="0.2">
      <c r="A285" s="297">
        <v>91741</v>
      </c>
      <c r="B285" s="293">
        <v>0.97299999999999998</v>
      </c>
      <c r="C285" s="279">
        <v>1.21</v>
      </c>
      <c r="D285" s="280">
        <f t="shared" si="9"/>
        <v>0.24357656731757449</v>
      </c>
      <c r="E285" s="279">
        <v>1.0920000000000001</v>
      </c>
      <c r="F285" s="280">
        <f t="shared" si="8"/>
        <v>0.12230215827338142</v>
      </c>
      <c r="G285" s="281"/>
    </row>
    <row r="286" spans="1:7" x14ac:dyDescent="0.2">
      <c r="A286" s="297">
        <v>91744</v>
      </c>
      <c r="B286" s="293">
        <v>0.97299999999999998</v>
      </c>
      <c r="C286" s="279">
        <v>1.1180000000000001</v>
      </c>
      <c r="D286" s="280">
        <f t="shared" si="9"/>
        <v>0.14902363823227138</v>
      </c>
      <c r="E286" s="279">
        <v>1.0449999999999999</v>
      </c>
      <c r="F286" s="280">
        <f t="shared" si="8"/>
        <v>7.3997944501541513E-2</v>
      </c>
      <c r="G286" s="281"/>
    </row>
    <row r="287" spans="1:7" x14ac:dyDescent="0.2">
      <c r="A287" s="297">
        <v>91745</v>
      </c>
      <c r="B287" s="293">
        <v>0.97299999999999998</v>
      </c>
      <c r="C287" s="279">
        <v>1.2789999999999999</v>
      </c>
      <c r="D287" s="280">
        <f t="shared" si="9"/>
        <v>0.31449126413155182</v>
      </c>
      <c r="E287" s="279">
        <v>1.1259999999999999</v>
      </c>
      <c r="F287" s="280">
        <f t="shared" si="8"/>
        <v>0.1572456320657758</v>
      </c>
      <c r="G287" s="281"/>
    </row>
    <row r="288" spans="1:7" x14ac:dyDescent="0.2">
      <c r="A288" s="297">
        <v>91746</v>
      </c>
      <c r="B288" s="293">
        <v>0.97299999999999998</v>
      </c>
      <c r="C288" s="279">
        <v>1.0129999999999999</v>
      </c>
      <c r="D288" s="280">
        <f t="shared" si="9"/>
        <v>4.1109969167522964E-2</v>
      </c>
      <c r="E288" s="279">
        <v>0.99299999999999999</v>
      </c>
      <c r="F288" s="280">
        <f t="shared" si="8"/>
        <v>2.0554984583761593E-2</v>
      </c>
      <c r="G288" s="281"/>
    </row>
    <row r="289" spans="1:7" x14ac:dyDescent="0.2">
      <c r="A289" s="297">
        <v>91748</v>
      </c>
      <c r="B289" s="293">
        <v>0.97299999999999998</v>
      </c>
      <c r="C289" s="279">
        <v>1.575</v>
      </c>
      <c r="D289" s="280">
        <f t="shared" si="9"/>
        <v>0.61870503597122295</v>
      </c>
      <c r="E289" s="279">
        <v>1.274</v>
      </c>
      <c r="F289" s="280">
        <f t="shared" si="8"/>
        <v>0.30935251798561159</v>
      </c>
      <c r="G289" s="281"/>
    </row>
    <row r="290" spans="1:7" x14ac:dyDescent="0.2">
      <c r="A290" s="297">
        <v>91750</v>
      </c>
      <c r="B290" s="293">
        <v>0.97299999999999998</v>
      </c>
      <c r="C290" s="279">
        <v>1.234</v>
      </c>
      <c r="D290" s="280">
        <f t="shared" si="9"/>
        <v>0.2682425488180884</v>
      </c>
      <c r="E290" s="279">
        <v>1.1040000000000001</v>
      </c>
      <c r="F290" s="280">
        <f t="shared" si="8"/>
        <v>0.13463514902363838</v>
      </c>
      <c r="G290" s="281"/>
    </row>
    <row r="291" spans="1:7" x14ac:dyDescent="0.2">
      <c r="A291" s="297">
        <v>91752</v>
      </c>
      <c r="B291" s="293">
        <v>0.95099999999999996</v>
      </c>
      <c r="C291" s="279">
        <v>1.1120000000000001</v>
      </c>
      <c r="D291" s="280">
        <f t="shared" si="9"/>
        <v>0.16929547844374349</v>
      </c>
      <c r="E291" s="279">
        <v>1.032</v>
      </c>
      <c r="F291" s="280">
        <f t="shared" si="8"/>
        <v>8.5173501577287203E-2</v>
      </c>
      <c r="G291" s="281"/>
    </row>
    <row r="292" spans="1:7" x14ac:dyDescent="0.2">
      <c r="A292" s="297">
        <v>91754</v>
      </c>
      <c r="B292" s="293">
        <v>0.97299999999999998</v>
      </c>
      <c r="C292" s="279">
        <v>0.78600000000000003</v>
      </c>
      <c r="D292" s="280">
        <f t="shared" si="9"/>
        <v>-0.19218910585817051</v>
      </c>
      <c r="E292" s="279">
        <v>0.879</v>
      </c>
      <c r="F292" s="280">
        <f t="shared" si="8"/>
        <v>-9.6608427543679265E-2</v>
      </c>
      <c r="G292" s="281"/>
    </row>
    <row r="293" spans="1:7" x14ac:dyDescent="0.2">
      <c r="A293" s="297">
        <v>91755</v>
      </c>
      <c r="B293" s="293">
        <v>0.97299999999999998</v>
      </c>
      <c r="C293" s="279">
        <v>0.79900000000000004</v>
      </c>
      <c r="D293" s="280">
        <f t="shared" si="9"/>
        <v>-0.17882836587872553</v>
      </c>
      <c r="E293" s="279">
        <v>0.88600000000000001</v>
      </c>
      <c r="F293" s="280">
        <f t="shared" si="8"/>
        <v>-8.9414182939362763E-2</v>
      </c>
      <c r="G293" s="281"/>
    </row>
    <row r="294" spans="1:7" x14ac:dyDescent="0.2">
      <c r="A294" s="297">
        <v>91756</v>
      </c>
      <c r="B294" s="293">
        <v>0.97299999999999998</v>
      </c>
      <c r="C294" s="279">
        <v>0.78900000000000003</v>
      </c>
      <c r="D294" s="280">
        <f t="shared" si="9"/>
        <v>-0.18910585817060632</v>
      </c>
      <c r="E294" s="279">
        <v>0.88100000000000001</v>
      </c>
      <c r="F294" s="280">
        <f t="shared" si="8"/>
        <v>-9.4552929085303106E-2</v>
      </c>
      <c r="G294" s="281"/>
    </row>
    <row r="295" spans="1:7" x14ac:dyDescent="0.2">
      <c r="A295" s="297">
        <v>91759</v>
      </c>
      <c r="B295" s="293">
        <v>0.95099999999999996</v>
      </c>
      <c r="C295" s="279">
        <v>6.2320000000000002</v>
      </c>
      <c r="D295" s="280">
        <f t="shared" si="9"/>
        <v>5.5531019978969507</v>
      </c>
      <c r="E295" s="279">
        <v>1.569</v>
      </c>
      <c r="F295" s="280">
        <f t="shared" si="8"/>
        <v>0.64984227129337535</v>
      </c>
      <c r="G295" s="281"/>
    </row>
    <row r="296" spans="1:7" x14ac:dyDescent="0.2">
      <c r="A296" s="297">
        <v>91761</v>
      </c>
      <c r="B296" s="293">
        <v>0.95099999999999996</v>
      </c>
      <c r="C296" s="279">
        <v>1.085</v>
      </c>
      <c r="D296" s="280">
        <f t="shared" si="9"/>
        <v>0.14090431125131442</v>
      </c>
      <c r="E296" s="279">
        <v>1.018</v>
      </c>
      <c r="F296" s="280">
        <f t="shared" si="8"/>
        <v>7.0452155625657209E-2</v>
      </c>
      <c r="G296" s="281"/>
    </row>
    <row r="297" spans="1:7" x14ac:dyDescent="0.2">
      <c r="A297" s="297">
        <v>91762</v>
      </c>
      <c r="B297" s="293">
        <v>0.95099999999999996</v>
      </c>
      <c r="C297" s="279">
        <v>1.0580000000000001</v>
      </c>
      <c r="D297" s="280">
        <f t="shared" si="9"/>
        <v>0.11251314405888557</v>
      </c>
      <c r="E297" s="279">
        <v>1.004</v>
      </c>
      <c r="F297" s="280">
        <f t="shared" si="8"/>
        <v>5.5730809674027437E-2</v>
      </c>
      <c r="G297" s="281"/>
    </row>
    <row r="298" spans="1:7" x14ac:dyDescent="0.2">
      <c r="A298" s="297">
        <v>91763</v>
      </c>
      <c r="B298" s="293">
        <v>0.95099999999999996</v>
      </c>
      <c r="C298" s="279">
        <v>1.0089999999999999</v>
      </c>
      <c r="D298" s="280">
        <f t="shared" si="9"/>
        <v>6.0988433228180705E-2</v>
      </c>
      <c r="E298" s="279">
        <v>0.98</v>
      </c>
      <c r="F298" s="280">
        <f t="shared" si="8"/>
        <v>3.0494216614090464E-2</v>
      </c>
      <c r="G298" s="281"/>
    </row>
    <row r="299" spans="1:7" x14ac:dyDescent="0.2">
      <c r="A299" s="297">
        <v>91764</v>
      </c>
      <c r="B299" s="293">
        <v>0.95099999999999996</v>
      </c>
      <c r="C299" s="279">
        <v>1.016</v>
      </c>
      <c r="D299" s="280">
        <f t="shared" si="9"/>
        <v>6.8349106203995813E-2</v>
      </c>
      <c r="E299" s="279">
        <v>0.98399999999999999</v>
      </c>
      <c r="F299" s="280">
        <f t="shared" si="8"/>
        <v>3.4700315457413256E-2</v>
      </c>
      <c r="G299" s="281"/>
    </row>
    <row r="300" spans="1:7" x14ac:dyDescent="0.2">
      <c r="A300" s="297">
        <v>91765</v>
      </c>
      <c r="B300" s="293">
        <v>1.1719999999999999</v>
      </c>
      <c r="C300" s="279">
        <v>1.577</v>
      </c>
      <c r="D300" s="280">
        <f t="shared" si="9"/>
        <v>0.3455631399317407</v>
      </c>
      <c r="E300" s="279">
        <v>1.375</v>
      </c>
      <c r="F300" s="280">
        <f t="shared" si="8"/>
        <v>0.17320819112627994</v>
      </c>
      <c r="G300" s="281"/>
    </row>
    <row r="301" spans="1:7" x14ac:dyDescent="0.2">
      <c r="A301" s="297">
        <v>91766</v>
      </c>
      <c r="B301" s="293">
        <v>1.1719999999999999</v>
      </c>
      <c r="C301" s="279">
        <v>1.1539999999999999</v>
      </c>
      <c r="D301" s="280">
        <f t="shared" si="9"/>
        <v>-1.5358361774744034E-2</v>
      </c>
      <c r="E301" s="279">
        <v>1.163</v>
      </c>
      <c r="F301" s="280">
        <f t="shared" si="8"/>
        <v>-7.6791808873719614E-3</v>
      </c>
      <c r="G301" s="281"/>
    </row>
    <row r="302" spans="1:7" x14ac:dyDescent="0.2">
      <c r="A302" s="297">
        <v>91767</v>
      </c>
      <c r="B302" s="293">
        <v>1.1719999999999999</v>
      </c>
      <c r="C302" s="279">
        <v>1.008</v>
      </c>
      <c r="D302" s="280">
        <f t="shared" si="9"/>
        <v>-0.13993174061433444</v>
      </c>
      <c r="E302" s="279">
        <v>1.0900000000000001</v>
      </c>
      <c r="F302" s="280">
        <f t="shared" si="8"/>
        <v>-6.9965870307167166E-2</v>
      </c>
      <c r="G302" s="281"/>
    </row>
    <row r="303" spans="1:7" x14ac:dyDescent="0.2">
      <c r="A303" s="297">
        <v>91768</v>
      </c>
      <c r="B303" s="293">
        <v>1.1719999999999999</v>
      </c>
      <c r="C303" s="279">
        <v>1.103</v>
      </c>
      <c r="D303" s="280">
        <f t="shared" si="9"/>
        <v>-5.8873720136518704E-2</v>
      </c>
      <c r="E303" s="279">
        <v>1.137</v>
      </c>
      <c r="F303" s="280">
        <f t="shared" si="8"/>
        <v>-2.9863481228668887E-2</v>
      </c>
      <c r="G303" s="281"/>
    </row>
    <row r="304" spans="1:7" x14ac:dyDescent="0.2">
      <c r="A304" s="298">
        <v>91770</v>
      </c>
      <c r="B304" s="294">
        <v>0.97299999999999998</v>
      </c>
      <c r="C304" s="287">
        <v>0.76400000000000001</v>
      </c>
      <c r="D304" s="288">
        <f t="shared" si="9"/>
        <v>-0.21479958890030826</v>
      </c>
      <c r="E304" s="287">
        <v>0.86899999999999999</v>
      </c>
      <c r="F304" s="288">
        <f t="shared" si="8"/>
        <v>-0.10688591983556006</v>
      </c>
      <c r="G304" s="281"/>
    </row>
    <row r="305" spans="1:7" x14ac:dyDescent="0.2">
      <c r="A305" s="299">
        <v>91773</v>
      </c>
      <c r="B305" s="295">
        <v>0.97299999999999998</v>
      </c>
      <c r="C305" s="289">
        <v>1.133</v>
      </c>
      <c r="D305" s="290">
        <f t="shared" si="9"/>
        <v>0.16443987667009252</v>
      </c>
      <c r="E305" s="289">
        <v>1.0529999999999999</v>
      </c>
      <c r="F305" s="290">
        <f t="shared" si="8"/>
        <v>8.221993833504615E-2</v>
      </c>
      <c r="G305" s="281"/>
    </row>
    <row r="306" spans="1:7" x14ac:dyDescent="0.2">
      <c r="A306" s="297">
        <v>91775</v>
      </c>
      <c r="B306" s="293">
        <v>0.97299999999999998</v>
      </c>
      <c r="C306" s="279">
        <v>0.70399999999999996</v>
      </c>
      <c r="D306" s="280">
        <f t="shared" si="9"/>
        <v>-0.27646454265159304</v>
      </c>
      <c r="E306" s="279">
        <v>0.83799999999999997</v>
      </c>
      <c r="F306" s="280">
        <f t="shared" si="8"/>
        <v>-0.13874614594039059</v>
      </c>
      <c r="G306" s="281"/>
    </row>
    <row r="307" spans="1:7" x14ac:dyDescent="0.2">
      <c r="A307" s="297">
        <v>91776</v>
      </c>
      <c r="B307" s="293">
        <v>0.97299999999999998</v>
      </c>
      <c r="C307" s="279">
        <v>0.69899999999999995</v>
      </c>
      <c r="D307" s="280">
        <f t="shared" si="9"/>
        <v>-0.28160328879753338</v>
      </c>
      <c r="E307" s="279">
        <v>0.83599999999999997</v>
      </c>
      <c r="F307" s="280">
        <f t="shared" si="8"/>
        <v>-0.14080164439876675</v>
      </c>
      <c r="G307" s="281"/>
    </row>
    <row r="308" spans="1:7" x14ac:dyDescent="0.2">
      <c r="A308" s="297">
        <v>91780</v>
      </c>
      <c r="B308" s="293">
        <v>0.97299999999999998</v>
      </c>
      <c r="C308" s="279">
        <v>0.73</v>
      </c>
      <c r="D308" s="280">
        <f t="shared" si="9"/>
        <v>-0.24974306269270297</v>
      </c>
      <c r="E308" s="279">
        <v>0.85099999999999998</v>
      </c>
      <c r="F308" s="280">
        <f t="shared" si="8"/>
        <v>-0.1253854059609455</v>
      </c>
      <c r="G308" s="281"/>
    </row>
    <row r="309" spans="1:7" x14ac:dyDescent="0.2">
      <c r="A309" s="297">
        <v>91784</v>
      </c>
      <c r="B309" s="293">
        <v>0.95099999999999996</v>
      </c>
      <c r="C309" s="279">
        <v>1.046</v>
      </c>
      <c r="D309" s="280">
        <f t="shared" si="9"/>
        <v>9.9894847528916975E-2</v>
      </c>
      <c r="E309" s="279">
        <v>0.999</v>
      </c>
      <c r="F309" s="280">
        <f t="shared" si="8"/>
        <v>5.0473186119873947E-2</v>
      </c>
      <c r="G309" s="281"/>
    </row>
    <row r="310" spans="1:7" x14ac:dyDescent="0.2">
      <c r="A310" s="297">
        <v>91786</v>
      </c>
      <c r="B310" s="293">
        <v>0.95099999999999996</v>
      </c>
      <c r="C310" s="279">
        <v>0.97699999999999998</v>
      </c>
      <c r="D310" s="280">
        <f t="shared" si="9"/>
        <v>2.733964248159837E-2</v>
      </c>
      <c r="E310" s="279">
        <v>0.96399999999999997</v>
      </c>
      <c r="F310" s="280">
        <f t="shared" si="8"/>
        <v>1.3669821240799074E-2</v>
      </c>
      <c r="G310" s="281"/>
    </row>
    <row r="311" spans="1:7" x14ac:dyDescent="0.2">
      <c r="A311" s="297">
        <v>91789</v>
      </c>
      <c r="B311" s="293">
        <v>0.97299999999999998</v>
      </c>
      <c r="C311" s="279">
        <v>1.2130000000000001</v>
      </c>
      <c r="D311" s="280">
        <f t="shared" si="9"/>
        <v>0.24665981500513889</v>
      </c>
      <c r="E311" s="279">
        <v>1.093</v>
      </c>
      <c r="F311" s="280">
        <f t="shared" si="8"/>
        <v>0.12332990750256934</v>
      </c>
      <c r="G311" s="281"/>
    </row>
    <row r="312" spans="1:7" x14ac:dyDescent="0.2">
      <c r="A312" s="297">
        <v>91790</v>
      </c>
      <c r="B312" s="293">
        <v>0.97299999999999998</v>
      </c>
      <c r="C312" s="279">
        <v>1.0269999999999999</v>
      </c>
      <c r="D312" s="280">
        <f t="shared" si="9"/>
        <v>5.549845837615619E-2</v>
      </c>
      <c r="E312" s="279">
        <v>1</v>
      </c>
      <c r="F312" s="280">
        <f t="shared" si="8"/>
        <v>2.7749229188078095E-2</v>
      </c>
      <c r="G312" s="281"/>
    </row>
    <row r="313" spans="1:7" x14ac:dyDescent="0.2">
      <c r="A313" s="297">
        <v>91791</v>
      </c>
      <c r="B313" s="293">
        <v>0.97299999999999998</v>
      </c>
      <c r="C313" s="279">
        <v>1.004</v>
      </c>
      <c r="D313" s="280">
        <f t="shared" si="9"/>
        <v>3.1860226104830414E-2</v>
      </c>
      <c r="E313" s="279">
        <v>0.98799999999999999</v>
      </c>
      <c r="F313" s="280">
        <f t="shared" si="8"/>
        <v>1.5416238437821139E-2</v>
      </c>
      <c r="G313" s="281"/>
    </row>
    <row r="314" spans="1:7" x14ac:dyDescent="0.2">
      <c r="A314" s="297">
        <v>91792</v>
      </c>
      <c r="B314" s="293">
        <v>0.97299999999999998</v>
      </c>
      <c r="C314" s="279">
        <v>1.0980000000000001</v>
      </c>
      <c r="D314" s="280">
        <f t="shared" si="9"/>
        <v>0.12846865364850979</v>
      </c>
      <c r="E314" s="279">
        <v>1.036</v>
      </c>
      <c r="F314" s="280">
        <f t="shared" si="8"/>
        <v>6.4748201438848962E-2</v>
      </c>
      <c r="G314" s="281"/>
    </row>
    <row r="315" spans="1:7" x14ac:dyDescent="0.2">
      <c r="A315" s="297">
        <v>91801</v>
      </c>
      <c r="B315" s="293">
        <v>0.97299999999999998</v>
      </c>
      <c r="C315" s="279">
        <v>0.72099999999999997</v>
      </c>
      <c r="D315" s="280">
        <f t="shared" si="9"/>
        <v>-0.25899280575539574</v>
      </c>
      <c r="E315" s="279">
        <v>0.84699999999999998</v>
      </c>
      <c r="F315" s="280">
        <f t="shared" si="8"/>
        <v>-0.12949640287769781</v>
      </c>
      <c r="G315" s="281"/>
    </row>
    <row r="316" spans="1:7" x14ac:dyDescent="0.2">
      <c r="A316" s="297">
        <v>91803</v>
      </c>
      <c r="B316" s="293">
        <v>0.97299999999999998</v>
      </c>
      <c r="C316" s="279">
        <v>0.754</v>
      </c>
      <c r="D316" s="280">
        <f t="shared" si="9"/>
        <v>-0.22507708119218905</v>
      </c>
      <c r="E316" s="279">
        <v>0.86399999999999999</v>
      </c>
      <c r="F316" s="280">
        <f t="shared" si="8"/>
        <v>-0.11202466598150052</v>
      </c>
      <c r="G316" s="281"/>
    </row>
    <row r="317" spans="1:7" x14ac:dyDescent="0.2">
      <c r="A317" s="297">
        <v>91901</v>
      </c>
      <c r="B317" s="293">
        <v>0.95099999999999996</v>
      </c>
      <c r="C317" s="279">
        <v>5.4029999999999996</v>
      </c>
      <c r="D317" s="280">
        <f t="shared" si="9"/>
        <v>4.6813880126182967</v>
      </c>
      <c r="E317" s="279">
        <v>1.569</v>
      </c>
      <c r="F317" s="280">
        <f t="shared" si="8"/>
        <v>0.64984227129337535</v>
      </c>
      <c r="G317" s="281"/>
    </row>
    <row r="318" spans="1:7" x14ac:dyDescent="0.2">
      <c r="A318" s="297">
        <v>91902</v>
      </c>
      <c r="B318" s="293">
        <v>0.873</v>
      </c>
      <c r="C318" s="279">
        <v>1.1060000000000001</v>
      </c>
      <c r="D318" s="280">
        <f t="shared" si="9"/>
        <v>0.26689576174112273</v>
      </c>
      <c r="E318" s="279">
        <v>0.98899999999999999</v>
      </c>
      <c r="F318" s="280">
        <f t="shared" si="8"/>
        <v>0.13287514318442151</v>
      </c>
      <c r="G318" s="281"/>
    </row>
    <row r="319" spans="1:7" x14ac:dyDescent="0.2">
      <c r="A319" s="297">
        <v>91905</v>
      </c>
      <c r="B319" s="293">
        <v>0.873</v>
      </c>
      <c r="C319" s="279">
        <v>3.1709999999999998</v>
      </c>
      <c r="D319" s="280">
        <f t="shared" si="9"/>
        <v>2.6323024054982818</v>
      </c>
      <c r="E319" s="279">
        <v>1.44</v>
      </c>
      <c r="F319" s="280">
        <f t="shared" si="8"/>
        <v>0.64948453608247414</v>
      </c>
      <c r="G319" s="281"/>
    </row>
    <row r="320" spans="1:7" x14ac:dyDescent="0.2">
      <c r="A320" s="297">
        <v>91906</v>
      </c>
      <c r="B320" s="293">
        <v>0.873</v>
      </c>
      <c r="C320" s="279">
        <v>3.1080000000000001</v>
      </c>
      <c r="D320" s="280">
        <f t="shared" si="9"/>
        <v>2.5601374570446738</v>
      </c>
      <c r="E320" s="279">
        <v>1.44</v>
      </c>
      <c r="F320" s="280">
        <f t="shared" si="8"/>
        <v>0.64948453608247414</v>
      </c>
      <c r="G320" s="281"/>
    </row>
    <row r="321" spans="1:7" x14ac:dyDescent="0.2">
      <c r="A321" s="297">
        <v>91910</v>
      </c>
      <c r="B321" s="293">
        <v>1.0649999999999999</v>
      </c>
      <c r="C321" s="279">
        <v>0.95399999999999996</v>
      </c>
      <c r="D321" s="280">
        <f t="shared" si="9"/>
        <v>-0.10422535211267603</v>
      </c>
      <c r="E321" s="279">
        <v>1.01</v>
      </c>
      <c r="F321" s="280">
        <f t="shared" si="8"/>
        <v>-5.1643192488262879E-2</v>
      </c>
      <c r="G321" s="281"/>
    </row>
    <row r="322" spans="1:7" x14ac:dyDescent="0.2">
      <c r="A322" s="297">
        <v>91911</v>
      </c>
      <c r="B322" s="293">
        <v>1.0649999999999999</v>
      </c>
      <c r="C322" s="279">
        <v>0.97699999999999998</v>
      </c>
      <c r="D322" s="280">
        <f t="shared" si="9"/>
        <v>-8.2629107981220584E-2</v>
      </c>
      <c r="E322" s="279">
        <v>1.0209999999999999</v>
      </c>
      <c r="F322" s="280">
        <f t="shared" si="8"/>
        <v>-4.1314553990610348E-2</v>
      </c>
      <c r="G322" s="281"/>
    </row>
    <row r="323" spans="1:7" x14ac:dyDescent="0.2">
      <c r="A323" s="297">
        <v>91913</v>
      </c>
      <c r="B323" s="293">
        <v>1.0649999999999999</v>
      </c>
      <c r="C323" s="279">
        <v>1.4059999999999999</v>
      </c>
      <c r="D323" s="280">
        <f t="shared" si="9"/>
        <v>0.32018779342723014</v>
      </c>
      <c r="E323" s="279">
        <v>1.236</v>
      </c>
      <c r="F323" s="280">
        <f t="shared" si="8"/>
        <v>0.16056338028169015</v>
      </c>
      <c r="G323" s="281"/>
    </row>
    <row r="324" spans="1:7" x14ac:dyDescent="0.2">
      <c r="A324" s="297">
        <v>91914</v>
      </c>
      <c r="B324" s="293">
        <v>1.0649999999999999</v>
      </c>
      <c r="C324" s="279">
        <v>1.9550000000000001</v>
      </c>
      <c r="D324" s="280">
        <f t="shared" si="9"/>
        <v>0.83568075117370899</v>
      </c>
      <c r="E324" s="279">
        <v>1.51</v>
      </c>
      <c r="F324" s="280">
        <f t="shared" si="8"/>
        <v>0.4178403755868545</v>
      </c>
      <c r="G324" s="281"/>
    </row>
    <row r="325" spans="1:7" x14ac:dyDescent="0.2">
      <c r="A325" s="297">
        <v>91915</v>
      </c>
      <c r="B325" s="293">
        <v>1.0649999999999999</v>
      </c>
      <c r="C325" s="279">
        <v>1.5589999999999999</v>
      </c>
      <c r="D325" s="280">
        <f t="shared" si="9"/>
        <v>0.46384976525821608</v>
      </c>
      <c r="E325" s="279">
        <v>1.3120000000000001</v>
      </c>
      <c r="F325" s="280">
        <f t="shared" si="8"/>
        <v>0.23192488262910804</v>
      </c>
      <c r="G325" s="281"/>
    </row>
    <row r="326" spans="1:7" x14ac:dyDescent="0.2">
      <c r="A326" s="297">
        <v>91916</v>
      </c>
      <c r="B326" s="293">
        <v>0.873</v>
      </c>
      <c r="C326" s="279">
        <v>5.8129999999999997</v>
      </c>
      <c r="D326" s="280">
        <f t="shared" si="9"/>
        <v>5.6586483390607096</v>
      </c>
      <c r="E326" s="279">
        <v>1.44</v>
      </c>
      <c r="F326" s="280">
        <f t="shared" si="8"/>
        <v>0.64948453608247414</v>
      </c>
      <c r="G326" s="281"/>
    </row>
    <row r="327" spans="1:7" x14ac:dyDescent="0.2">
      <c r="A327" s="297">
        <v>91917</v>
      </c>
      <c r="B327" s="293">
        <v>0.873</v>
      </c>
      <c r="C327" s="279">
        <v>5.0629999999999997</v>
      </c>
      <c r="D327" s="280">
        <f t="shared" si="9"/>
        <v>4.799541809851088</v>
      </c>
      <c r="E327" s="279">
        <v>1.44</v>
      </c>
      <c r="F327" s="280">
        <f t="shared" si="8"/>
        <v>0.64948453608247414</v>
      </c>
      <c r="G327" s="281"/>
    </row>
    <row r="328" spans="1:7" x14ac:dyDescent="0.2">
      <c r="A328" s="297">
        <v>91931</v>
      </c>
      <c r="B328" s="293">
        <v>0.873</v>
      </c>
      <c r="C328" s="279">
        <v>4.8140000000000001</v>
      </c>
      <c r="D328" s="280">
        <f t="shared" si="9"/>
        <v>4.5143184421534936</v>
      </c>
      <c r="E328" s="279">
        <v>1.44</v>
      </c>
      <c r="F328" s="280">
        <f t="shared" si="8"/>
        <v>0.64948453608247414</v>
      </c>
      <c r="G328" s="281"/>
    </row>
    <row r="329" spans="1:7" x14ac:dyDescent="0.2">
      <c r="A329" s="297">
        <v>91932</v>
      </c>
      <c r="B329" s="293">
        <v>1.0649999999999999</v>
      </c>
      <c r="C329" s="279">
        <v>0.97799999999999998</v>
      </c>
      <c r="D329" s="280">
        <f t="shared" si="9"/>
        <v>-8.1690140845070425E-2</v>
      </c>
      <c r="E329" s="279">
        <v>1.0209999999999999</v>
      </c>
      <c r="F329" s="280">
        <f t="shared" si="8"/>
        <v>-4.1314553990610348E-2</v>
      </c>
      <c r="G329" s="281"/>
    </row>
    <row r="330" spans="1:7" x14ac:dyDescent="0.2">
      <c r="A330" s="297">
        <v>91934</v>
      </c>
      <c r="B330" s="293">
        <v>0.873</v>
      </c>
      <c r="C330" s="279">
        <v>1.272</v>
      </c>
      <c r="D330" s="280">
        <f t="shared" si="9"/>
        <v>0.45704467353951883</v>
      </c>
      <c r="E330" s="279">
        <v>1.073</v>
      </c>
      <c r="F330" s="280">
        <f t="shared" si="8"/>
        <v>0.22909507445589905</v>
      </c>
      <c r="G330" s="281"/>
    </row>
    <row r="331" spans="1:7" x14ac:dyDescent="0.2">
      <c r="A331" s="297">
        <v>91935</v>
      </c>
      <c r="B331" s="293">
        <v>0.873</v>
      </c>
      <c r="C331" s="279">
        <v>4.91</v>
      </c>
      <c r="D331" s="280">
        <f t="shared" si="9"/>
        <v>4.6242840778923258</v>
      </c>
      <c r="E331" s="279">
        <v>1.44</v>
      </c>
      <c r="F331" s="280">
        <f t="shared" ref="F331:F394" si="10">E331/B331-1</f>
        <v>0.64948453608247414</v>
      </c>
      <c r="G331" s="281"/>
    </row>
    <row r="332" spans="1:7" x14ac:dyDescent="0.2">
      <c r="A332" s="297">
        <v>91941</v>
      </c>
      <c r="B332" s="293">
        <v>1.002</v>
      </c>
      <c r="C332" s="279">
        <v>0.997</v>
      </c>
      <c r="D332" s="280">
        <f t="shared" ref="D332:D395" si="11">C332/B332-1</f>
        <v>-4.9900199600798611E-3</v>
      </c>
      <c r="E332" s="279">
        <v>0.999</v>
      </c>
      <c r="F332" s="280">
        <f t="shared" si="10"/>
        <v>-2.9940119760478723E-3</v>
      </c>
      <c r="G332" s="281"/>
    </row>
    <row r="333" spans="1:7" x14ac:dyDescent="0.2">
      <c r="A333" s="297">
        <v>91942</v>
      </c>
      <c r="B333" s="293">
        <v>1.002</v>
      </c>
      <c r="C333" s="279">
        <v>0.91800000000000004</v>
      </c>
      <c r="D333" s="280">
        <f t="shared" si="11"/>
        <v>-8.3832335329341312E-2</v>
      </c>
      <c r="E333" s="279">
        <v>0.96</v>
      </c>
      <c r="F333" s="280">
        <f t="shared" si="10"/>
        <v>-4.1916167664670656E-2</v>
      </c>
      <c r="G333" s="281"/>
    </row>
    <row r="334" spans="1:7" x14ac:dyDescent="0.2">
      <c r="A334" s="297">
        <v>91945</v>
      </c>
      <c r="B334" s="293">
        <v>1.002</v>
      </c>
      <c r="C334" s="279">
        <v>0.90600000000000003</v>
      </c>
      <c r="D334" s="280">
        <f t="shared" si="11"/>
        <v>-9.5808383233532912E-2</v>
      </c>
      <c r="E334" s="279">
        <v>0.95399999999999996</v>
      </c>
      <c r="F334" s="280">
        <f t="shared" si="10"/>
        <v>-4.7904191616766512E-2</v>
      </c>
      <c r="G334" s="281"/>
    </row>
    <row r="335" spans="1:7" x14ac:dyDescent="0.2">
      <c r="A335" s="297">
        <v>91948</v>
      </c>
      <c r="B335" s="293">
        <v>0.873</v>
      </c>
      <c r="C335" s="279">
        <v>4.2859999999999996</v>
      </c>
      <c r="D335" s="280">
        <f t="shared" si="11"/>
        <v>3.9095074455899193</v>
      </c>
      <c r="E335" s="279">
        <v>1.44</v>
      </c>
      <c r="F335" s="280">
        <f t="shared" si="10"/>
        <v>0.64948453608247414</v>
      </c>
      <c r="G335" s="281"/>
    </row>
    <row r="336" spans="1:7" x14ac:dyDescent="0.2">
      <c r="A336" s="297">
        <v>91950</v>
      </c>
      <c r="B336" s="293">
        <v>1.0649999999999999</v>
      </c>
      <c r="C336" s="279">
        <v>0.85799999999999998</v>
      </c>
      <c r="D336" s="280">
        <f t="shared" si="11"/>
        <v>-0.19436619718309855</v>
      </c>
      <c r="E336" s="279">
        <v>0.96199999999999997</v>
      </c>
      <c r="F336" s="280">
        <f t="shared" si="10"/>
        <v>-9.6713615023474198E-2</v>
      </c>
      <c r="G336" s="281"/>
    </row>
    <row r="337" spans="1:7" x14ac:dyDescent="0.2">
      <c r="A337" s="297">
        <v>91962</v>
      </c>
      <c r="B337" s="293">
        <v>0.873</v>
      </c>
      <c r="C337" s="279">
        <v>2.8039999999999998</v>
      </c>
      <c r="D337" s="280">
        <f t="shared" si="11"/>
        <v>2.2119129438717064</v>
      </c>
      <c r="E337" s="279">
        <v>1.44</v>
      </c>
      <c r="F337" s="280">
        <f t="shared" si="10"/>
        <v>0.64948453608247414</v>
      </c>
      <c r="G337" s="281"/>
    </row>
    <row r="338" spans="1:7" x14ac:dyDescent="0.2">
      <c r="A338" s="297">
        <v>91963</v>
      </c>
      <c r="B338" s="293">
        <v>0.873</v>
      </c>
      <c r="C338" s="279">
        <v>2.972</v>
      </c>
      <c r="D338" s="280">
        <f t="shared" si="11"/>
        <v>2.404352806414662</v>
      </c>
      <c r="E338" s="279">
        <v>1.44</v>
      </c>
      <c r="F338" s="280">
        <f t="shared" si="10"/>
        <v>0.64948453608247414</v>
      </c>
      <c r="G338" s="281"/>
    </row>
    <row r="339" spans="1:7" x14ac:dyDescent="0.2">
      <c r="A339" s="297">
        <v>91977</v>
      </c>
      <c r="B339" s="293">
        <v>0.873</v>
      </c>
      <c r="C339" s="279">
        <v>1</v>
      </c>
      <c r="D339" s="280">
        <f t="shared" si="11"/>
        <v>0.14547537227949592</v>
      </c>
      <c r="E339" s="279">
        <v>0.93600000000000005</v>
      </c>
      <c r="F339" s="280">
        <f t="shared" si="10"/>
        <v>7.2164948453608213E-2</v>
      </c>
      <c r="G339" s="281"/>
    </row>
    <row r="340" spans="1:7" x14ac:dyDescent="0.2">
      <c r="A340" s="297">
        <v>91978</v>
      </c>
      <c r="B340" s="293">
        <v>0.873</v>
      </c>
      <c r="C340" s="279">
        <v>1.915</v>
      </c>
      <c r="D340" s="280">
        <f t="shared" si="11"/>
        <v>1.193585337915235</v>
      </c>
      <c r="E340" s="279">
        <v>1.3939999999999999</v>
      </c>
      <c r="F340" s="280">
        <f t="shared" si="10"/>
        <v>0.59679266895761729</v>
      </c>
      <c r="G340" s="281"/>
    </row>
    <row r="341" spans="1:7" x14ac:dyDescent="0.2">
      <c r="A341" s="297">
        <v>91980</v>
      </c>
      <c r="B341" s="293">
        <v>0.873</v>
      </c>
      <c r="C341" s="279">
        <v>4.8129999999999997</v>
      </c>
      <c r="D341" s="280">
        <f t="shared" si="11"/>
        <v>4.5131729667812142</v>
      </c>
      <c r="E341" s="279">
        <v>1.44</v>
      </c>
      <c r="F341" s="280">
        <f t="shared" si="10"/>
        <v>0.64948453608247414</v>
      </c>
      <c r="G341" s="281"/>
    </row>
    <row r="342" spans="1:7" x14ac:dyDescent="0.2">
      <c r="A342" s="297">
        <v>92003</v>
      </c>
      <c r="B342" s="293">
        <v>0.95799999999999996</v>
      </c>
      <c r="C342" s="279">
        <v>1.613</v>
      </c>
      <c r="D342" s="280">
        <f t="shared" si="11"/>
        <v>0.68371607515657629</v>
      </c>
      <c r="E342" s="279">
        <v>1.2849999999999999</v>
      </c>
      <c r="F342" s="280">
        <f t="shared" si="10"/>
        <v>0.34133611691022958</v>
      </c>
      <c r="G342" s="281"/>
    </row>
    <row r="343" spans="1:7" x14ac:dyDescent="0.2">
      <c r="A343" s="297">
        <v>92004</v>
      </c>
      <c r="B343" s="293">
        <v>0.873</v>
      </c>
      <c r="C343" s="279">
        <v>0.93799999999999994</v>
      </c>
      <c r="D343" s="280">
        <f t="shared" si="11"/>
        <v>7.4455899198167197E-2</v>
      </c>
      <c r="E343" s="279">
        <v>0.90600000000000003</v>
      </c>
      <c r="F343" s="280">
        <f t="shared" si="10"/>
        <v>3.7800687285223455E-2</v>
      </c>
      <c r="G343" s="281"/>
    </row>
    <row r="344" spans="1:7" x14ac:dyDescent="0.2">
      <c r="A344" s="297">
        <v>92007</v>
      </c>
      <c r="B344" s="293">
        <v>1.002</v>
      </c>
      <c r="C344" s="279">
        <v>1.0409999999999999</v>
      </c>
      <c r="D344" s="280">
        <f t="shared" si="11"/>
        <v>3.8922155688622784E-2</v>
      </c>
      <c r="E344" s="279">
        <v>1.022</v>
      </c>
      <c r="F344" s="280">
        <f t="shared" si="10"/>
        <v>1.9960079840319445E-2</v>
      </c>
      <c r="G344" s="281"/>
    </row>
    <row r="345" spans="1:7" x14ac:dyDescent="0.2">
      <c r="A345" s="297">
        <v>92008</v>
      </c>
      <c r="B345" s="293">
        <v>0.95799999999999996</v>
      </c>
      <c r="C345" s="279">
        <v>0.95399999999999996</v>
      </c>
      <c r="D345" s="280">
        <f t="shared" si="11"/>
        <v>-4.1753653444676075E-3</v>
      </c>
      <c r="E345" s="279">
        <v>0.95599999999999996</v>
      </c>
      <c r="F345" s="280">
        <f t="shared" si="10"/>
        <v>-2.0876826722338038E-3</v>
      </c>
      <c r="G345" s="281"/>
    </row>
    <row r="346" spans="1:7" x14ac:dyDescent="0.2">
      <c r="A346" s="297">
        <v>92009</v>
      </c>
      <c r="B346" s="293">
        <v>0.95799999999999996</v>
      </c>
      <c r="C346" s="279">
        <v>1.216</v>
      </c>
      <c r="D346" s="280">
        <f t="shared" si="11"/>
        <v>0.26931106471816291</v>
      </c>
      <c r="E346" s="279">
        <v>1.087</v>
      </c>
      <c r="F346" s="280">
        <f t="shared" si="10"/>
        <v>0.13465553235908145</v>
      </c>
      <c r="G346" s="281"/>
    </row>
    <row r="347" spans="1:7" x14ac:dyDescent="0.2">
      <c r="A347" s="297">
        <v>92010</v>
      </c>
      <c r="B347" s="293">
        <v>0.95799999999999996</v>
      </c>
      <c r="C347" s="279">
        <v>0.95899999999999996</v>
      </c>
      <c r="D347" s="280">
        <f t="shared" si="11"/>
        <v>1.0438413361169019E-3</v>
      </c>
      <c r="E347" s="279">
        <v>0.95899999999999996</v>
      </c>
      <c r="F347" s="280">
        <f t="shared" si="10"/>
        <v>1.0438413361169019E-3</v>
      </c>
      <c r="G347" s="281"/>
    </row>
    <row r="348" spans="1:7" x14ac:dyDescent="0.2">
      <c r="A348" s="297">
        <v>92011</v>
      </c>
      <c r="B348" s="293">
        <v>0.95799999999999996</v>
      </c>
      <c r="C348" s="279">
        <v>0.93</v>
      </c>
      <c r="D348" s="280">
        <f t="shared" si="11"/>
        <v>-2.9227557411273364E-2</v>
      </c>
      <c r="E348" s="279">
        <v>0.94399999999999995</v>
      </c>
      <c r="F348" s="280">
        <f t="shared" si="10"/>
        <v>-1.4613778705636737E-2</v>
      </c>
      <c r="G348" s="281"/>
    </row>
    <row r="349" spans="1:7" x14ac:dyDescent="0.2">
      <c r="A349" s="297">
        <v>92014</v>
      </c>
      <c r="B349" s="293">
        <v>1.002</v>
      </c>
      <c r="C349" s="279">
        <v>0.91300000000000003</v>
      </c>
      <c r="D349" s="280">
        <f t="shared" si="11"/>
        <v>-8.8822355289421173E-2</v>
      </c>
      <c r="E349" s="279">
        <v>0.95799999999999996</v>
      </c>
      <c r="F349" s="280">
        <f t="shared" si="10"/>
        <v>-4.3912175648702645E-2</v>
      </c>
      <c r="G349" s="281"/>
    </row>
    <row r="350" spans="1:7" x14ac:dyDescent="0.2">
      <c r="A350" s="297">
        <v>92019</v>
      </c>
      <c r="B350" s="293">
        <v>0.95099999999999996</v>
      </c>
      <c r="C350" s="279">
        <v>1.5669999999999999</v>
      </c>
      <c r="D350" s="280">
        <f t="shared" si="11"/>
        <v>0.64773922187171395</v>
      </c>
      <c r="E350" s="279">
        <v>1.2589999999999999</v>
      </c>
      <c r="F350" s="280">
        <f t="shared" si="10"/>
        <v>0.32386961093585698</v>
      </c>
      <c r="G350" s="281"/>
    </row>
    <row r="351" spans="1:7" x14ac:dyDescent="0.2">
      <c r="A351" s="297">
        <v>92020</v>
      </c>
      <c r="B351" s="293">
        <v>0.95099999999999996</v>
      </c>
      <c r="C351" s="279">
        <v>0.85699999999999998</v>
      </c>
      <c r="D351" s="280">
        <f t="shared" si="11"/>
        <v>-9.8843322818086166E-2</v>
      </c>
      <c r="E351" s="279">
        <v>0.90400000000000003</v>
      </c>
      <c r="F351" s="280">
        <f t="shared" si="10"/>
        <v>-4.9421661409043027E-2</v>
      </c>
      <c r="G351" s="281"/>
    </row>
    <row r="352" spans="1:7" x14ac:dyDescent="0.2">
      <c r="A352" s="297">
        <v>92021</v>
      </c>
      <c r="B352" s="293">
        <v>0.95099999999999996</v>
      </c>
      <c r="C352" s="279">
        <v>1.4159999999999999</v>
      </c>
      <c r="D352" s="280">
        <f t="shared" si="11"/>
        <v>0.48895899053627767</v>
      </c>
      <c r="E352" s="279">
        <v>1.1830000000000001</v>
      </c>
      <c r="F352" s="280">
        <f t="shared" si="10"/>
        <v>0.24395373291272349</v>
      </c>
      <c r="G352" s="281"/>
    </row>
    <row r="353" spans="1:7" x14ac:dyDescent="0.2">
      <c r="A353" s="298">
        <v>92024</v>
      </c>
      <c r="B353" s="294">
        <v>1.002</v>
      </c>
      <c r="C353" s="287">
        <v>1.103</v>
      </c>
      <c r="D353" s="288">
        <f t="shared" si="11"/>
        <v>0.10079840319361266</v>
      </c>
      <c r="E353" s="287">
        <v>1.0529999999999999</v>
      </c>
      <c r="F353" s="288">
        <f t="shared" si="10"/>
        <v>5.0898203592814273E-2</v>
      </c>
      <c r="G353" s="281"/>
    </row>
    <row r="354" spans="1:7" x14ac:dyDescent="0.2">
      <c r="A354" s="297">
        <v>92025</v>
      </c>
      <c r="B354" s="293">
        <v>0.95799999999999996</v>
      </c>
      <c r="C354" s="279">
        <v>1.2310000000000001</v>
      </c>
      <c r="D354" s="280">
        <f t="shared" si="11"/>
        <v>0.28496868475991666</v>
      </c>
      <c r="E354" s="279">
        <v>1.0940000000000001</v>
      </c>
      <c r="F354" s="280">
        <f t="shared" si="10"/>
        <v>0.14196242171189999</v>
      </c>
      <c r="G354" s="281"/>
    </row>
    <row r="355" spans="1:7" x14ac:dyDescent="0.2">
      <c r="A355" s="297">
        <v>92026</v>
      </c>
      <c r="B355" s="293">
        <v>0.95799999999999996</v>
      </c>
      <c r="C355" s="279">
        <v>1.7370000000000001</v>
      </c>
      <c r="D355" s="280">
        <f t="shared" si="11"/>
        <v>0.81315240083507323</v>
      </c>
      <c r="E355" s="279">
        <v>1.3480000000000001</v>
      </c>
      <c r="F355" s="280">
        <f t="shared" si="10"/>
        <v>0.40709812108559507</v>
      </c>
      <c r="G355" s="281"/>
    </row>
    <row r="356" spans="1:7" x14ac:dyDescent="0.2">
      <c r="A356" s="297">
        <v>92027</v>
      </c>
      <c r="B356" s="293">
        <v>0.95799999999999996</v>
      </c>
      <c r="C356" s="279">
        <v>1.448</v>
      </c>
      <c r="D356" s="280">
        <f t="shared" si="11"/>
        <v>0.51148225469728592</v>
      </c>
      <c r="E356" s="279">
        <v>1.2030000000000001</v>
      </c>
      <c r="F356" s="280">
        <f t="shared" si="10"/>
        <v>0.25574112734864318</v>
      </c>
      <c r="G356" s="281"/>
    </row>
    <row r="357" spans="1:7" x14ac:dyDescent="0.2">
      <c r="A357" s="297">
        <v>92028</v>
      </c>
      <c r="B357" s="293">
        <v>0.95799999999999996</v>
      </c>
      <c r="C357" s="279">
        <v>1.419</v>
      </c>
      <c r="D357" s="280">
        <f t="shared" si="11"/>
        <v>0.48121085594989577</v>
      </c>
      <c r="E357" s="279">
        <v>1.1879999999999999</v>
      </c>
      <c r="F357" s="280">
        <f t="shared" si="10"/>
        <v>0.24008350730688943</v>
      </c>
      <c r="G357" s="281"/>
    </row>
    <row r="358" spans="1:7" x14ac:dyDescent="0.2">
      <c r="A358" s="297">
        <v>92029</v>
      </c>
      <c r="B358" s="293">
        <v>0.95799999999999996</v>
      </c>
      <c r="C358" s="279">
        <v>1.4530000000000001</v>
      </c>
      <c r="D358" s="280">
        <f t="shared" si="11"/>
        <v>0.51670146137787065</v>
      </c>
      <c r="E358" s="279">
        <v>1.206</v>
      </c>
      <c r="F358" s="280">
        <f t="shared" si="10"/>
        <v>0.25887265135699367</v>
      </c>
      <c r="G358" s="281"/>
    </row>
    <row r="359" spans="1:7" x14ac:dyDescent="0.2">
      <c r="A359" s="297">
        <v>92036</v>
      </c>
      <c r="B359" s="293">
        <v>0.873</v>
      </c>
      <c r="C359" s="279">
        <v>3.4079999999999999</v>
      </c>
      <c r="D359" s="280">
        <f t="shared" si="11"/>
        <v>2.9037800687285222</v>
      </c>
      <c r="E359" s="279">
        <v>1.44</v>
      </c>
      <c r="F359" s="280">
        <f t="shared" si="10"/>
        <v>0.64948453608247414</v>
      </c>
      <c r="G359" s="281"/>
    </row>
    <row r="360" spans="1:7" x14ac:dyDescent="0.2">
      <c r="A360" s="297">
        <v>92037</v>
      </c>
      <c r="B360" s="293">
        <v>1.248</v>
      </c>
      <c r="C360" s="279">
        <v>0.89</v>
      </c>
      <c r="D360" s="280">
        <f t="shared" si="11"/>
        <v>-0.28685897435897434</v>
      </c>
      <c r="E360" s="279">
        <v>1.069</v>
      </c>
      <c r="F360" s="280">
        <f t="shared" si="10"/>
        <v>-0.14342948717948723</v>
      </c>
      <c r="G360" s="281"/>
    </row>
    <row r="361" spans="1:7" x14ac:dyDescent="0.2">
      <c r="A361" s="297">
        <v>92040</v>
      </c>
      <c r="B361" s="293">
        <v>0.873</v>
      </c>
      <c r="C361" s="279">
        <v>1.292</v>
      </c>
      <c r="D361" s="280">
        <f t="shared" si="11"/>
        <v>0.47995418098510889</v>
      </c>
      <c r="E361" s="279">
        <v>1.0820000000000001</v>
      </c>
      <c r="F361" s="280">
        <f t="shared" si="10"/>
        <v>0.2394043528064147</v>
      </c>
      <c r="G361" s="281"/>
    </row>
    <row r="362" spans="1:7" x14ac:dyDescent="0.2">
      <c r="A362" s="297">
        <v>92054</v>
      </c>
      <c r="B362" s="293">
        <v>0.95799999999999996</v>
      </c>
      <c r="C362" s="279">
        <v>1.0169999999999999</v>
      </c>
      <c r="D362" s="280">
        <f t="shared" si="11"/>
        <v>6.1586638830897655E-2</v>
      </c>
      <c r="E362" s="279">
        <v>0.98799999999999999</v>
      </c>
      <c r="F362" s="280">
        <f t="shared" si="10"/>
        <v>3.1315240083507279E-2</v>
      </c>
      <c r="G362" s="281"/>
    </row>
    <row r="363" spans="1:7" x14ac:dyDescent="0.2">
      <c r="A363" s="297">
        <v>92055</v>
      </c>
      <c r="B363" s="293">
        <v>0.95799999999999996</v>
      </c>
      <c r="C363" s="279">
        <v>1.7929999999999999</v>
      </c>
      <c r="D363" s="280">
        <f t="shared" si="11"/>
        <v>0.87160751565761996</v>
      </c>
      <c r="E363" s="279">
        <v>1.375</v>
      </c>
      <c r="F363" s="280">
        <f t="shared" si="10"/>
        <v>0.43528183716075164</v>
      </c>
      <c r="G363" s="281"/>
    </row>
    <row r="364" spans="1:7" x14ac:dyDescent="0.2">
      <c r="A364" s="297">
        <v>92056</v>
      </c>
      <c r="B364" s="293">
        <v>0.95799999999999996</v>
      </c>
      <c r="C364" s="279">
        <v>1.044</v>
      </c>
      <c r="D364" s="280">
        <f t="shared" si="11"/>
        <v>8.977035490605445E-2</v>
      </c>
      <c r="E364" s="279">
        <v>1.0009999999999999</v>
      </c>
      <c r="F364" s="280">
        <f t="shared" si="10"/>
        <v>4.4885177453027003E-2</v>
      </c>
      <c r="G364" s="281"/>
    </row>
    <row r="365" spans="1:7" x14ac:dyDescent="0.2">
      <c r="A365" s="297">
        <v>92057</v>
      </c>
      <c r="B365" s="293">
        <v>0.95799999999999996</v>
      </c>
      <c r="C365" s="279">
        <v>1.1160000000000001</v>
      </c>
      <c r="D365" s="280">
        <f t="shared" si="11"/>
        <v>0.16492693110647205</v>
      </c>
      <c r="E365" s="279">
        <v>1.0369999999999999</v>
      </c>
      <c r="F365" s="280">
        <f t="shared" si="10"/>
        <v>8.2463465553235915E-2</v>
      </c>
      <c r="G365" s="281"/>
    </row>
    <row r="366" spans="1:7" x14ac:dyDescent="0.2">
      <c r="A366" s="297">
        <v>92058</v>
      </c>
      <c r="B366" s="293">
        <v>0.95799999999999996</v>
      </c>
      <c r="C366" s="279">
        <v>1.171</v>
      </c>
      <c r="D366" s="280">
        <f t="shared" si="11"/>
        <v>0.22233820459290188</v>
      </c>
      <c r="E366" s="279">
        <v>1.0649999999999999</v>
      </c>
      <c r="F366" s="280">
        <f t="shared" si="10"/>
        <v>0.11169102296450939</v>
      </c>
      <c r="G366" s="281"/>
    </row>
    <row r="367" spans="1:7" x14ac:dyDescent="0.2">
      <c r="A367" s="297">
        <v>92059</v>
      </c>
      <c r="B367" s="293">
        <v>0.873</v>
      </c>
      <c r="C367" s="279">
        <v>3.2709999999999999</v>
      </c>
      <c r="D367" s="280">
        <f t="shared" si="11"/>
        <v>2.7468499427262314</v>
      </c>
      <c r="E367" s="279">
        <v>1.44</v>
      </c>
      <c r="F367" s="280">
        <f t="shared" si="10"/>
        <v>0.64948453608247414</v>
      </c>
      <c r="G367" s="281"/>
    </row>
    <row r="368" spans="1:7" x14ac:dyDescent="0.2">
      <c r="A368" s="297">
        <v>92060</v>
      </c>
      <c r="B368" s="293">
        <v>0.873</v>
      </c>
      <c r="C368" s="279">
        <v>5.25</v>
      </c>
      <c r="D368" s="280">
        <f t="shared" si="11"/>
        <v>5.0137457044673539</v>
      </c>
      <c r="E368" s="279">
        <v>1.44</v>
      </c>
      <c r="F368" s="280">
        <f t="shared" si="10"/>
        <v>0.64948453608247414</v>
      </c>
      <c r="G368" s="281"/>
    </row>
    <row r="369" spans="1:7" x14ac:dyDescent="0.2">
      <c r="A369" s="297">
        <v>92061</v>
      </c>
      <c r="B369" s="293">
        <v>0.873</v>
      </c>
      <c r="C369" s="279">
        <v>3.0270000000000001</v>
      </c>
      <c r="D369" s="280">
        <f t="shared" si="11"/>
        <v>2.4673539518900345</v>
      </c>
      <c r="E369" s="279">
        <v>1.44</v>
      </c>
      <c r="F369" s="280">
        <f t="shared" si="10"/>
        <v>0.64948453608247414</v>
      </c>
      <c r="G369" s="281"/>
    </row>
    <row r="370" spans="1:7" x14ac:dyDescent="0.2">
      <c r="A370" s="297">
        <v>92064</v>
      </c>
      <c r="B370" s="293">
        <v>1.002</v>
      </c>
      <c r="C370" s="279">
        <v>1.3680000000000001</v>
      </c>
      <c r="D370" s="280">
        <f t="shared" si="11"/>
        <v>0.36526946107784442</v>
      </c>
      <c r="E370" s="279">
        <v>1.1850000000000001</v>
      </c>
      <c r="F370" s="280">
        <f t="shared" si="10"/>
        <v>0.18263473053892221</v>
      </c>
      <c r="G370" s="281"/>
    </row>
    <row r="371" spans="1:7" x14ac:dyDescent="0.2">
      <c r="A371" s="297">
        <v>92065</v>
      </c>
      <c r="B371" s="293">
        <v>0.873</v>
      </c>
      <c r="C371" s="279">
        <v>2.605</v>
      </c>
      <c r="D371" s="280">
        <f t="shared" si="11"/>
        <v>1.9839633447880871</v>
      </c>
      <c r="E371" s="279">
        <v>1.44</v>
      </c>
      <c r="F371" s="280">
        <f t="shared" si="10"/>
        <v>0.64948453608247414</v>
      </c>
      <c r="G371" s="281"/>
    </row>
    <row r="372" spans="1:7" x14ac:dyDescent="0.2">
      <c r="A372" s="297">
        <v>92066</v>
      </c>
      <c r="B372" s="293">
        <v>0.873</v>
      </c>
      <c r="C372" s="279">
        <v>2.802</v>
      </c>
      <c r="D372" s="280">
        <f t="shared" si="11"/>
        <v>2.2096219931271479</v>
      </c>
      <c r="E372" s="279">
        <v>1.44</v>
      </c>
      <c r="F372" s="280">
        <f t="shared" si="10"/>
        <v>0.64948453608247414</v>
      </c>
      <c r="G372" s="281"/>
    </row>
    <row r="373" spans="1:7" x14ac:dyDescent="0.2">
      <c r="A373" s="297">
        <v>92067</v>
      </c>
      <c r="B373" s="293">
        <v>1.002</v>
      </c>
      <c r="C373" s="279">
        <v>1.5489999999999999</v>
      </c>
      <c r="D373" s="280">
        <f t="shared" si="11"/>
        <v>0.54590818363273441</v>
      </c>
      <c r="E373" s="279">
        <v>1.276</v>
      </c>
      <c r="F373" s="280">
        <f t="shared" si="10"/>
        <v>0.27345309381237537</v>
      </c>
      <c r="G373" s="281"/>
    </row>
    <row r="374" spans="1:7" x14ac:dyDescent="0.2">
      <c r="A374" s="297">
        <v>92069</v>
      </c>
      <c r="B374" s="293">
        <v>0.95799999999999996</v>
      </c>
      <c r="C374" s="279">
        <v>0.98299999999999998</v>
      </c>
      <c r="D374" s="280">
        <f t="shared" si="11"/>
        <v>2.6096033402922769E-2</v>
      </c>
      <c r="E374" s="279">
        <v>0.97</v>
      </c>
      <c r="F374" s="280">
        <f t="shared" si="10"/>
        <v>1.2526096033403045E-2</v>
      </c>
      <c r="G374" s="281"/>
    </row>
    <row r="375" spans="1:7" x14ac:dyDescent="0.2">
      <c r="A375" s="297">
        <v>92070</v>
      </c>
      <c r="B375" s="293">
        <v>0.873</v>
      </c>
      <c r="C375" s="279">
        <v>3.6419999999999999</v>
      </c>
      <c r="D375" s="280">
        <f t="shared" si="11"/>
        <v>3.1718213058419247</v>
      </c>
      <c r="E375" s="279">
        <v>1.44</v>
      </c>
      <c r="F375" s="280">
        <f t="shared" si="10"/>
        <v>0.64948453608247414</v>
      </c>
      <c r="G375" s="281"/>
    </row>
    <row r="376" spans="1:7" x14ac:dyDescent="0.2">
      <c r="A376" s="297">
        <v>92071</v>
      </c>
      <c r="B376" s="293">
        <v>1.002</v>
      </c>
      <c r="C376" s="279">
        <v>0.89900000000000002</v>
      </c>
      <c r="D376" s="280">
        <f t="shared" si="11"/>
        <v>-0.10279441117764465</v>
      </c>
      <c r="E376" s="279">
        <v>0.95</v>
      </c>
      <c r="F376" s="280">
        <f t="shared" si="10"/>
        <v>-5.1896207584830378E-2</v>
      </c>
      <c r="G376" s="281"/>
    </row>
    <row r="377" spans="1:7" x14ac:dyDescent="0.2">
      <c r="A377" s="297">
        <v>92075</v>
      </c>
      <c r="B377" s="293">
        <v>1.002</v>
      </c>
      <c r="C377" s="279">
        <v>1.2350000000000001</v>
      </c>
      <c r="D377" s="280">
        <f t="shared" si="11"/>
        <v>0.2325349301397206</v>
      </c>
      <c r="E377" s="279">
        <v>1.119</v>
      </c>
      <c r="F377" s="280">
        <f t="shared" si="10"/>
        <v>0.11676646706586835</v>
      </c>
      <c r="G377" s="281"/>
    </row>
    <row r="378" spans="1:7" x14ac:dyDescent="0.2">
      <c r="A378" s="297">
        <v>92078</v>
      </c>
      <c r="B378" s="293">
        <v>0.95799999999999996</v>
      </c>
      <c r="C378" s="279">
        <v>1.1859999999999999</v>
      </c>
      <c r="D378" s="280">
        <f t="shared" si="11"/>
        <v>0.23799582463465563</v>
      </c>
      <c r="E378" s="279">
        <v>1.0720000000000001</v>
      </c>
      <c r="F378" s="280">
        <f t="shared" si="10"/>
        <v>0.11899791231732793</v>
      </c>
      <c r="G378" s="281"/>
    </row>
    <row r="379" spans="1:7" x14ac:dyDescent="0.2">
      <c r="A379" s="297">
        <v>92081</v>
      </c>
      <c r="B379" s="293">
        <v>0.95799999999999996</v>
      </c>
      <c r="C379" s="279">
        <v>0.97199999999999998</v>
      </c>
      <c r="D379" s="280">
        <f t="shared" si="11"/>
        <v>1.4613778705636848E-2</v>
      </c>
      <c r="E379" s="279">
        <v>0.96499999999999997</v>
      </c>
      <c r="F379" s="280">
        <f t="shared" si="10"/>
        <v>7.3068893528183132E-3</v>
      </c>
      <c r="G379" s="281"/>
    </row>
    <row r="380" spans="1:7" x14ac:dyDescent="0.2">
      <c r="A380" s="297">
        <v>92082</v>
      </c>
      <c r="B380" s="293">
        <v>0.873</v>
      </c>
      <c r="C380" s="279">
        <v>2.67</v>
      </c>
      <c r="D380" s="280">
        <f t="shared" si="11"/>
        <v>2.0584192439862541</v>
      </c>
      <c r="E380" s="279">
        <v>1.44</v>
      </c>
      <c r="F380" s="280">
        <f t="shared" si="10"/>
        <v>0.64948453608247414</v>
      </c>
      <c r="G380" s="281"/>
    </row>
    <row r="381" spans="1:7" x14ac:dyDescent="0.2">
      <c r="A381" s="297">
        <v>92083</v>
      </c>
      <c r="B381" s="293">
        <v>0.95799999999999996</v>
      </c>
      <c r="C381" s="279">
        <v>1.0189999999999999</v>
      </c>
      <c r="D381" s="280">
        <f t="shared" si="11"/>
        <v>6.3674321503131459E-2</v>
      </c>
      <c r="E381" s="279">
        <v>0.98799999999999999</v>
      </c>
      <c r="F381" s="280">
        <f t="shared" si="10"/>
        <v>3.1315240083507279E-2</v>
      </c>
      <c r="G381" s="281"/>
    </row>
    <row r="382" spans="1:7" x14ac:dyDescent="0.2">
      <c r="A382" s="297">
        <v>92084</v>
      </c>
      <c r="B382" s="293">
        <v>0.95799999999999996</v>
      </c>
      <c r="C382" s="279">
        <v>1.127</v>
      </c>
      <c r="D382" s="280">
        <f t="shared" si="11"/>
        <v>0.17640918580375797</v>
      </c>
      <c r="E382" s="279">
        <v>1.042</v>
      </c>
      <c r="F382" s="280">
        <f t="shared" si="10"/>
        <v>8.7682672233820647E-2</v>
      </c>
      <c r="G382" s="281"/>
    </row>
    <row r="383" spans="1:7" x14ac:dyDescent="0.2">
      <c r="A383" s="297">
        <v>92086</v>
      </c>
      <c r="B383" s="293">
        <v>0.873</v>
      </c>
      <c r="C383" s="279">
        <v>3.6509999999999998</v>
      </c>
      <c r="D383" s="280">
        <f t="shared" si="11"/>
        <v>3.1821305841924392</v>
      </c>
      <c r="E383" s="279">
        <v>1.44</v>
      </c>
      <c r="F383" s="280">
        <f t="shared" si="10"/>
        <v>0.64948453608247414</v>
      </c>
      <c r="G383" s="281"/>
    </row>
    <row r="384" spans="1:7" x14ac:dyDescent="0.2">
      <c r="A384" s="297">
        <v>92091</v>
      </c>
      <c r="B384" s="293">
        <v>1.002</v>
      </c>
      <c r="C384" s="279">
        <v>1.494</v>
      </c>
      <c r="D384" s="280">
        <f t="shared" si="11"/>
        <v>0.49101796407185638</v>
      </c>
      <c r="E384" s="279">
        <v>1.248</v>
      </c>
      <c r="F384" s="280">
        <f t="shared" si="10"/>
        <v>0.24550898203592819</v>
      </c>
      <c r="G384" s="281"/>
    </row>
    <row r="385" spans="1:7" x14ac:dyDescent="0.2">
      <c r="A385" s="297">
        <v>92092</v>
      </c>
      <c r="B385" s="293">
        <v>1.248</v>
      </c>
      <c r="C385" s="279">
        <v>0.91300000000000003</v>
      </c>
      <c r="D385" s="280">
        <f t="shared" si="11"/>
        <v>-0.26842948717948711</v>
      </c>
      <c r="E385" s="279">
        <v>1.08</v>
      </c>
      <c r="F385" s="280">
        <f t="shared" si="10"/>
        <v>-0.13461538461538458</v>
      </c>
      <c r="G385" s="281"/>
    </row>
    <row r="386" spans="1:7" x14ac:dyDescent="0.2">
      <c r="A386" s="297">
        <v>92093</v>
      </c>
      <c r="B386" s="293">
        <v>1.248</v>
      </c>
      <c r="C386" s="279">
        <v>0.92800000000000005</v>
      </c>
      <c r="D386" s="280">
        <f t="shared" si="11"/>
        <v>-0.25641025641025639</v>
      </c>
      <c r="E386" s="279">
        <v>1.0880000000000001</v>
      </c>
      <c r="F386" s="280">
        <f t="shared" si="10"/>
        <v>-0.12820512820512819</v>
      </c>
      <c r="G386" s="281"/>
    </row>
    <row r="387" spans="1:7" x14ac:dyDescent="0.2">
      <c r="A387" s="297">
        <v>92101</v>
      </c>
      <c r="B387" s="293">
        <v>1.0649999999999999</v>
      </c>
      <c r="C387" s="279">
        <v>0.71499999999999997</v>
      </c>
      <c r="D387" s="280">
        <f t="shared" si="11"/>
        <v>-0.32863849765258213</v>
      </c>
      <c r="E387" s="279">
        <v>0.89</v>
      </c>
      <c r="F387" s="280">
        <f t="shared" si="10"/>
        <v>-0.16431924882629101</v>
      </c>
      <c r="G387" s="281"/>
    </row>
    <row r="388" spans="1:7" x14ac:dyDescent="0.2">
      <c r="A388" s="297">
        <v>92102</v>
      </c>
      <c r="B388" s="293">
        <v>1.248</v>
      </c>
      <c r="C388" s="279">
        <v>0.75600000000000001</v>
      </c>
      <c r="D388" s="280">
        <f t="shared" si="11"/>
        <v>-0.39423076923076927</v>
      </c>
      <c r="E388" s="279">
        <v>1.002</v>
      </c>
      <c r="F388" s="280">
        <f t="shared" si="10"/>
        <v>-0.19711538461538458</v>
      </c>
      <c r="G388" s="281"/>
    </row>
    <row r="389" spans="1:7" x14ac:dyDescent="0.2">
      <c r="A389" s="297">
        <v>92103</v>
      </c>
      <c r="B389" s="293">
        <v>1.248</v>
      </c>
      <c r="C389" s="279">
        <v>0.72099999999999997</v>
      </c>
      <c r="D389" s="280">
        <f t="shared" si="11"/>
        <v>-0.42227564102564108</v>
      </c>
      <c r="E389" s="279">
        <v>0.98499999999999999</v>
      </c>
      <c r="F389" s="280">
        <f t="shared" si="10"/>
        <v>-0.21073717948717952</v>
      </c>
      <c r="G389" s="281"/>
    </row>
    <row r="390" spans="1:7" x14ac:dyDescent="0.2">
      <c r="A390" s="297">
        <v>92104</v>
      </c>
      <c r="B390" s="293">
        <v>1.248</v>
      </c>
      <c r="C390" s="279">
        <v>0.76300000000000001</v>
      </c>
      <c r="D390" s="280">
        <f t="shared" si="11"/>
        <v>-0.38862179487179482</v>
      </c>
      <c r="E390" s="279">
        <v>1.006</v>
      </c>
      <c r="F390" s="280">
        <f t="shared" si="10"/>
        <v>-0.19391025641025639</v>
      </c>
      <c r="G390" s="281"/>
    </row>
    <row r="391" spans="1:7" x14ac:dyDescent="0.2">
      <c r="A391" s="297">
        <v>92105</v>
      </c>
      <c r="B391" s="293">
        <v>1.248</v>
      </c>
      <c r="C391" s="279">
        <v>0.81499999999999995</v>
      </c>
      <c r="D391" s="280">
        <f t="shared" si="11"/>
        <v>-0.34695512820512819</v>
      </c>
      <c r="E391" s="279">
        <v>1.032</v>
      </c>
      <c r="F391" s="280">
        <f t="shared" si="10"/>
        <v>-0.17307692307692302</v>
      </c>
      <c r="G391" s="281"/>
    </row>
    <row r="392" spans="1:7" x14ac:dyDescent="0.2">
      <c r="A392" s="297">
        <v>92106</v>
      </c>
      <c r="B392" s="293">
        <v>1.0649999999999999</v>
      </c>
      <c r="C392" s="279">
        <v>0.71899999999999997</v>
      </c>
      <c r="D392" s="280">
        <f t="shared" si="11"/>
        <v>-0.32488262910798116</v>
      </c>
      <c r="E392" s="279">
        <v>0.89200000000000002</v>
      </c>
      <c r="F392" s="280">
        <f t="shared" si="10"/>
        <v>-0.16244131455399058</v>
      </c>
      <c r="G392" s="281"/>
    </row>
    <row r="393" spans="1:7" x14ac:dyDescent="0.2">
      <c r="A393" s="297">
        <v>92107</v>
      </c>
      <c r="B393" s="293">
        <v>1.0649999999999999</v>
      </c>
      <c r="C393" s="279">
        <v>0.72499999999999998</v>
      </c>
      <c r="D393" s="280">
        <f t="shared" si="11"/>
        <v>-0.31924882629107976</v>
      </c>
      <c r="E393" s="279">
        <v>0.89500000000000002</v>
      </c>
      <c r="F393" s="280">
        <f t="shared" si="10"/>
        <v>-0.15962441314553988</v>
      </c>
      <c r="G393" s="281"/>
    </row>
    <row r="394" spans="1:7" x14ac:dyDescent="0.2">
      <c r="A394" s="297">
        <v>92108</v>
      </c>
      <c r="B394" s="293">
        <v>1.248</v>
      </c>
      <c r="C394" s="279">
        <v>0.81299999999999994</v>
      </c>
      <c r="D394" s="280">
        <f t="shared" si="11"/>
        <v>-0.3485576923076924</v>
      </c>
      <c r="E394" s="279">
        <v>1.03</v>
      </c>
      <c r="F394" s="280">
        <f t="shared" si="10"/>
        <v>-0.17467948717948711</v>
      </c>
      <c r="G394" s="281"/>
    </row>
    <row r="395" spans="1:7" x14ac:dyDescent="0.2">
      <c r="A395" s="297">
        <v>92109</v>
      </c>
      <c r="B395" s="293">
        <v>1.248</v>
      </c>
      <c r="C395" s="279">
        <v>0.874</v>
      </c>
      <c r="D395" s="280">
        <f t="shared" si="11"/>
        <v>-0.29967948717948723</v>
      </c>
      <c r="E395" s="279">
        <v>1.0609999999999999</v>
      </c>
      <c r="F395" s="280">
        <f t="shared" ref="F395:F458" si="12">E395/B395-1</f>
        <v>-0.14983974358974361</v>
      </c>
      <c r="G395" s="281"/>
    </row>
    <row r="396" spans="1:7" x14ac:dyDescent="0.2">
      <c r="A396" s="297">
        <v>92110</v>
      </c>
      <c r="B396" s="293">
        <v>1.248</v>
      </c>
      <c r="C396" s="279">
        <v>0.85399999999999998</v>
      </c>
      <c r="D396" s="280">
        <f t="shared" ref="D396:D459" si="13">C396/B396-1</f>
        <v>-0.31570512820512819</v>
      </c>
      <c r="E396" s="279">
        <v>1.0509999999999999</v>
      </c>
      <c r="F396" s="280">
        <f t="shared" si="12"/>
        <v>-0.15785256410256421</v>
      </c>
      <c r="G396" s="281"/>
    </row>
    <row r="397" spans="1:7" x14ac:dyDescent="0.2">
      <c r="A397" s="297">
        <v>92111</v>
      </c>
      <c r="B397" s="293">
        <v>1.248</v>
      </c>
      <c r="C397" s="279">
        <v>0.91800000000000004</v>
      </c>
      <c r="D397" s="280">
        <f t="shared" si="13"/>
        <v>-0.26442307692307687</v>
      </c>
      <c r="E397" s="279">
        <v>1.083</v>
      </c>
      <c r="F397" s="280">
        <f t="shared" si="12"/>
        <v>-0.13221153846153844</v>
      </c>
      <c r="G397" s="281"/>
    </row>
    <row r="398" spans="1:7" x14ac:dyDescent="0.2">
      <c r="A398" s="297">
        <v>92113</v>
      </c>
      <c r="B398" s="293">
        <v>1.0649999999999999</v>
      </c>
      <c r="C398" s="279">
        <v>0.78300000000000003</v>
      </c>
      <c r="D398" s="280">
        <f t="shared" si="13"/>
        <v>-0.26478873239436618</v>
      </c>
      <c r="E398" s="279">
        <v>0.92400000000000004</v>
      </c>
      <c r="F398" s="280">
        <f t="shared" si="12"/>
        <v>-0.13239436619718303</v>
      </c>
      <c r="G398" s="281"/>
    </row>
    <row r="399" spans="1:7" x14ac:dyDescent="0.2">
      <c r="A399" s="297">
        <v>92114</v>
      </c>
      <c r="B399" s="293">
        <v>1.248</v>
      </c>
      <c r="C399" s="279">
        <v>0.96499999999999997</v>
      </c>
      <c r="D399" s="280">
        <f t="shared" si="13"/>
        <v>-0.22676282051282048</v>
      </c>
      <c r="E399" s="279">
        <v>1.107</v>
      </c>
      <c r="F399" s="280">
        <f t="shared" si="12"/>
        <v>-0.11298076923076927</v>
      </c>
      <c r="G399" s="281"/>
    </row>
    <row r="400" spans="1:7" x14ac:dyDescent="0.2">
      <c r="A400" s="297">
        <v>92115</v>
      </c>
      <c r="B400" s="293">
        <v>1.248</v>
      </c>
      <c r="C400" s="279">
        <v>0.874</v>
      </c>
      <c r="D400" s="280">
        <f t="shared" si="13"/>
        <v>-0.29967948717948723</v>
      </c>
      <c r="E400" s="279">
        <v>1.0609999999999999</v>
      </c>
      <c r="F400" s="280">
        <f t="shared" si="12"/>
        <v>-0.14983974358974361</v>
      </c>
      <c r="G400" s="281"/>
    </row>
    <row r="401" spans="1:7" x14ac:dyDescent="0.2">
      <c r="A401" s="297">
        <v>92116</v>
      </c>
      <c r="B401" s="293">
        <v>1.248</v>
      </c>
      <c r="C401" s="279">
        <v>0.80100000000000005</v>
      </c>
      <c r="D401" s="280">
        <f t="shared" si="13"/>
        <v>-0.35817307692307687</v>
      </c>
      <c r="E401" s="279">
        <v>1.0249999999999999</v>
      </c>
      <c r="F401" s="280">
        <f t="shared" si="12"/>
        <v>-0.17868589743589747</v>
      </c>
      <c r="G401" s="281"/>
    </row>
    <row r="402" spans="1:7" x14ac:dyDescent="0.2">
      <c r="A402" s="298">
        <v>92117</v>
      </c>
      <c r="B402" s="294">
        <v>1.248</v>
      </c>
      <c r="C402" s="287">
        <v>0.97099999999999997</v>
      </c>
      <c r="D402" s="288">
        <f t="shared" si="13"/>
        <v>-0.22195512820512819</v>
      </c>
      <c r="E402" s="287">
        <v>1.1100000000000001</v>
      </c>
      <c r="F402" s="288">
        <f t="shared" si="12"/>
        <v>-0.11057692307692302</v>
      </c>
      <c r="G402" s="281"/>
    </row>
    <row r="403" spans="1:7" x14ac:dyDescent="0.2">
      <c r="A403" s="299">
        <v>92118</v>
      </c>
      <c r="B403" s="295">
        <v>1.0649999999999999</v>
      </c>
      <c r="C403" s="289">
        <v>0.71399999999999997</v>
      </c>
      <c r="D403" s="290">
        <f t="shared" si="13"/>
        <v>-0.3295774647887324</v>
      </c>
      <c r="E403" s="289">
        <v>0.88900000000000001</v>
      </c>
      <c r="F403" s="290">
        <f t="shared" si="12"/>
        <v>-0.16525821596244128</v>
      </c>
      <c r="G403" s="281"/>
    </row>
    <row r="404" spans="1:7" x14ac:dyDescent="0.2">
      <c r="A404" s="297">
        <v>92119</v>
      </c>
      <c r="B404" s="293">
        <v>1.002</v>
      </c>
      <c r="C404" s="279">
        <v>1.3169999999999999</v>
      </c>
      <c r="D404" s="280">
        <f t="shared" si="13"/>
        <v>0.31437125748502992</v>
      </c>
      <c r="E404" s="279">
        <v>1.1599999999999999</v>
      </c>
      <c r="F404" s="280">
        <f t="shared" si="12"/>
        <v>0.1576846307385229</v>
      </c>
      <c r="G404" s="281"/>
    </row>
    <row r="405" spans="1:7" x14ac:dyDescent="0.2">
      <c r="A405" s="297">
        <v>92120</v>
      </c>
      <c r="B405" s="293">
        <v>1.248</v>
      </c>
      <c r="C405" s="279">
        <v>1.274</v>
      </c>
      <c r="D405" s="280">
        <f t="shared" si="13"/>
        <v>2.0833333333333259E-2</v>
      </c>
      <c r="E405" s="279">
        <v>1.2609999999999999</v>
      </c>
      <c r="F405" s="280">
        <f t="shared" si="12"/>
        <v>1.0416666666666519E-2</v>
      </c>
      <c r="G405" s="281"/>
    </row>
    <row r="406" spans="1:7" x14ac:dyDescent="0.2">
      <c r="A406" s="297">
        <v>92121</v>
      </c>
      <c r="B406" s="293">
        <v>1.002</v>
      </c>
      <c r="C406" s="279">
        <v>0.96699999999999997</v>
      </c>
      <c r="D406" s="280">
        <f t="shared" si="13"/>
        <v>-3.4930139720558917E-2</v>
      </c>
      <c r="E406" s="279">
        <v>0.98499999999999999</v>
      </c>
      <c r="F406" s="280">
        <f t="shared" si="12"/>
        <v>-1.6966067864271461E-2</v>
      </c>
      <c r="G406" s="281"/>
    </row>
    <row r="407" spans="1:7" x14ac:dyDescent="0.2">
      <c r="A407" s="297">
        <v>92122</v>
      </c>
      <c r="B407" s="293">
        <v>1.248</v>
      </c>
      <c r="C407" s="279">
        <v>0.96499999999999997</v>
      </c>
      <c r="D407" s="280">
        <f t="shared" si="13"/>
        <v>-0.22676282051282048</v>
      </c>
      <c r="E407" s="279">
        <v>1.1060000000000001</v>
      </c>
      <c r="F407" s="280">
        <f t="shared" si="12"/>
        <v>-0.11378205128205121</v>
      </c>
      <c r="G407" s="281"/>
    </row>
    <row r="408" spans="1:7" x14ac:dyDescent="0.2">
      <c r="A408" s="297">
        <v>92123</v>
      </c>
      <c r="B408" s="293">
        <v>1.248</v>
      </c>
      <c r="C408" s="279">
        <v>0.93300000000000005</v>
      </c>
      <c r="D408" s="280">
        <f t="shared" si="13"/>
        <v>-0.25240384615384615</v>
      </c>
      <c r="E408" s="279">
        <v>1.091</v>
      </c>
      <c r="F408" s="280">
        <f t="shared" si="12"/>
        <v>-0.12580128205128205</v>
      </c>
      <c r="G408" s="281"/>
    </row>
    <row r="409" spans="1:7" x14ac:dyDescent="0.2">
      <c r="A409" s="297">
        <v>92124</v>
      </c>
      <c r="B409" s="293">
        <v>1.248</v>
      </c>
      <c r="C409" s="279">
        <v>1.123</v>
      </c>
      <c r="D409" s="280">
        <f t="shared" si="13"/>
        <v>-0.10016025641025639</v>
      </c>
      <c r="E409" s="279">
        <v>1.1859999999999999</v>
      </c>
      <c r="F409" s="280">
        <f t="shared" si="12"/>
        <v>-4.9679487179487225E-2</v>
      </c>
      <c r="G409" s="281"/>
    </row>
    <row r="410" spans="1:7" x14ac:dyDescent="0.2">
      <c r="A410" s="297">
        <v>92126</v>
      </c>
      <c r="B410" s="293">
        <v>1.002</v>
      </c>
      <c r="C410" s="279">
        <v>0.88300000000000001</v>
      </c>
      <c r="D410" s="280">
        <f t="shared" si="13"/>
        <v>-0.11876247504990023</v>
      </c>
      <c r="E410" s="279">
        <v>0.94199999999999995</v>
      </c>
      <c r="F410" s="280">
        <f t="shared" si="12"/>
        <v>-5.9880239520958112E-2</v>
      </c>
      <c r="G410" s="281"/>
    </row>
    <row r="411" spans="1:7" x14ac:dyDescent="0.2">
      <c r="A411" s="297">
        <v>92127</v>
      </c>
      <c r="B411" s="293">
        <v>1.002</v>
      </c>
      <c r="C411" s="279">
        <v>1.496</v>
      </c>
      <c r="D411" s="280">
        <f t="shared" si="13"/>
        <v>0.49301397205588815</v>
      </c>
      <c r="E411" s="279">
        <v>1.2490000000000001</v>
      </c>
      <c r="F411" s="280">
        <f t="shared" si="12"/>
        <v>0.2465069860279443</v>
      </c>
      <c r="G411" s="281"/>
    </row>
    <row r="412" spans="1:7" x14ac:dyDescent="0.2">
      <c r="A412" s="297">
        <v>92128</v>
      </c>
      <c r="B412" s="293">
        <v>1.002</v>
      </c>
      <c r="C412" s="279">
        <v>1.0780000000000001</v>
      </c>
      <c r="D412" s="280">
        <f t="shared" si="13"/>
        <v>7.5848303393213579E-2</v>
      </c>
      <c r="E412" s="279">
        <v>1.04</v>
      </c>
      <c r="F412" s="280">
        <f t="shared" si="12"/>
        <v>3.79241516966069E-2</v>
      </c>
      <c r="G412" s="281"/>
    </row>
    <row r="413" spans="1:7" x14ac:dyDescent="0.2">
      <c r="A413" s="297">
        <v>92129</v>
      </c>
      <c r="B413" s="293">
        <v>1.002</v>
      </c>
      <c r="C413" s="279">
        <v>1.1879999999999999</v>
      </c>
      <c r="D413" s="280">
        <f t="shared" si="13"/>
        <v>0.18562874251497008</v>
      </c>
      <c r="E413" s="279">
        <v>1.095</v>
      </c>
      <c r="F413" s="280">
        <f t="shared" si="12"/>
        <v>9.2814371257484929E-2</v>
      </c>
      <c r="G413" s="281"/>
    </row>
    <row r="414" spans="1:7" x14ac:dyDescent="0.2">
      <c r="A414" s="297">
        <v>92130</v>
      </c>
      <c r="B414" s="293">
        <v>1.002</v>
      </c>
      <c r="C414" s="279">
        <v>1.0129999999999999</v>
      </c>
      <c r="D414" s="280">
        <f t="shared" si="13"/>
        <v>1.0978043912175606E-2</v>
      </c>
      <c r="E414" s="279">
        <v>1.0069999999999999</v>
      </c>
      <c r="F414" s="280">
        <f t="shared" si="12"/>
        <v>4.9900199600796391E-3</v>
      </c>
      <c r="G414" s="281"/>
    </row>
    <row r="415" spans="1:7" x14ac:dyDescent="0.2">
      <c r="A415" s="297">
        <v>92131</v>
      </c>
      <c r="B415" s="293">
        <v>1.002</v>
      </c>
      <c r="C415" s="279">
        <v>1.1859999999999999</v>
      </c>
      <c r="D415" s="280">
        <f t="shared" si="13"/>
        <v>0.18363273453093809</v>
      </c>
      <c r="E415" s="279">
        <v>1.0940000000000001</v>
      </c>
      <c r="F415" s="280">
        <f t="shared" si="12"/>
        <v>9.1816367265469045E-2</v>
      </c>
      <c r="G415" s="281"/>
    </row>
    <row r="416" spans="1:7" x14ac:dyDescent="0.2">
      <c r="A416" s="297">
        <v>92134</v>
      </c>
      <c r="B416" s="293">
        <v>1.0649999999999999</v>
      </c>
      <c r="C416" s="279">
        <v>0.71599999999999997</v>
      </c>
      <c r="D416" s="280">
        <f t="shared" si="13"/>
        <v>-0.32769953051643197</v>
      </c>
      <c r="E416" s="279">
        <v>0.89100000000000001</v>
      </c>
      <c r="F416" s="280">
        <f t="shared" si="12"/>
        <v>-0.16338028169014074</v>
      </c>
      <c r="G416" s="281"/>
    </row>
    <row r="417" spans="1:7" x14ac:dyDescent="0.2">
      <c r="A417" s="297">
        <v>92135</v>
      </c>
      <c r="B417" s="293">
        <v>1.0649999999999999</v>
      </c>
      <c r="C417" s="279">
        <v>1.0840000000000001</v>
      </c>
      <c r="D417" s="280">
        <f t="shared" si="13"/>
        <v>1.7840375586854584E-2</v>
      </c>
      <c r="E417" s="279">
        <v>1.075</v>
      </c>
      <c r="F417" s="280">
        <f t="shared" si="12"/>
        <v>9.3896713615022609E-3</v>
      </c>
      <c r="G417" s="281"/>
    </row>
    <row r="418" spans="1:7" x14ac:dyDescent="0.2">
      <c r="A418" s="297">
        <v>92136</v>
      </c>
      <c r="B418" s="293">
        <v>1.248</v>
      </c>
      <c r="C418" s="279">
        <v>0.751</v>
      </c>
      <c r="D418" s="280">
        <f t="shared" si="13"/>
        <v>-0.39823717948717952</v>
      </c>
      <c r="E418" s="279">
        <v>0.999</v>
      </c>
      <c r="F418" s="280">
        <f t="shared" si="12"/>
        <v>-0.19951923076923073</v>
      </c>
      <c r="G418" s="281"/>
    </row>
    <row r="419" spans="1:7" x14ac:dyDescent="0.2">
      <c r="A419" s="297">
        <v>92139</v>
      </c>
      <c r="B419" s="293">
        <v>1.248</v>
      </c>
      <c r="C419" s="279">
        <v>0.95799999999999996</v>
      </c>
      <c r="D419" s="280">
        <f t="shared" si="13"/>
        <v>-0.23237179487179493</v>
      </c>
      <c r="E419" s="279">
        <v>1.103</v>
      </c>
      <c r="F419" s="280">
        <f t="shared" si="12"/>
        <v>-0.11618589743589747</v>
      </c>
      <c r="G419" s="281"/>
    </row>
    <row r="420" spans="1:7" x14ac:dyDescent="0.2">
      <c r="A420" s="297">
        <v>92140</v>
      </c>
      <c r="B420" s="293">
        <v>1.0649999999999999</v>
      </c>
      <c r="C420" s="279">
        <v>0.69699999999999995</v>
      </c>
      <c r="D420" s="280">
        <f t="shared" si="13"/>
        <v>-0.34553990610328644</v>
      </c>
      <c r="E420" s="279">
        <v>0.88100000000000001</v>
      </c>
      <c r="F420" s="280">
        <f t="shared" si="12"/>
        <v>-0.17276995305164311</v>
      </c>
      <c r="G420" s="281"/>
    </row>
    <row r="421" spans="1:7" x14ac:dyDescent="0.2">
      <c r="A421" s="297">
        <v>92145</v>
      </c>
      <c r="B421" s="293">
        <v>0.873</v>
      </c>
      <c r="C421" s="279">
        <v>0.94899999999999995</v>
      </c>
      <c r="D421" s="280">
        <f t="shared" si="13"/>
        <v>8.7056128293241608E-2</v>
      </c>
      <c r="E421" s="279">
        <v>0.91100000000000003</v>
      </c>
      <c r="F421" s="280">
        <f t="shared" si="12"/>
        <v>4.3528064146620915E-2</v>
      </c>
      <c r="G421" s="281"/>
    </row>
    <row r="422" spans="1:7" x14ac:dyDescent="0.2">
      <c r="A422" s="297">
        <v>92147</v>
      </c>
      <c r="B422" s="293">
        <v>1.0649999999999999</v>
      </c>
      <c r="C422" s="279">
        <v>0.77500000000000002</v>
      </c>
      <c r="D422" s="280">
        <f t="shared" si="13"/>
        <v>-0.27230046948356801</v>
      </c>
      <c r="E422" s="279">
        <v>0.92</v>
      </c>
      <c r="F422" s="280">
        <f t="shared" si="12"/>
        <v>-0.136150234741784</v>
      </c>
      <c r="G422" s="281"/>
    </row>
    <row r="423" spans="1:7" x14ac:dyDescent="0.2">
      <c r="A423" s="297">
        <v>92152</v>
      </c>
      <c r="B423" s="293">
        <v>0.873</v>
      </c>
      <c r="C423" s="279">
        <v>0.75600000000000001</v>
      </c>
      <c r="D423" s="280">
        <f t="shared" si="13"/>
        <v>-0.134020618556701</v>
      </c>
      <c r="E423" s="279">
        <v>0.81499999999999995</v>
      </c>
      <c r="F423" s="280">
        <f t="shared" si="12"/>
        <v>-6.6437571592210865E-2</v>
      </c>
      <c r="G423" s="281"/>
    </row>
    <row r="424" spans="1:7" x14ac:dyDescent="0.2">
      <c r="A424" s="297">
        <v>92154</v>
      </c>
      <c r="B424" s="293">
        <v>1.0649999999999999</v>
      </c>
      <c r="C424" s="279">
        <v>1.0820000000000001</v>
      </c>
      <c r="D424" s="280">
        <f t="shared" si="13"/>
        <v>1.5962441314554043E-2</v>
      </c>
      <c r="E424" s="279">
        <v>1.0740000000000001</v>
      </c>
      <c r="F424" s="280">
        <f t="shared" si="12"/>
        <v>8.4507042253523235E-3</v>
      </c>
      <c r="G424" s="281"/>
    </row>
    <row r="425" spans="1:7" x14ac:dyDescent="0.2">
      <c r="A425" s="297">
        <v>92155</v>
      </c>
      <c r="B425" s="293">
        <v>1.0649999999999999</v>
      </c>
      <c r="C425" s="279">
        <v>0.81499999999999995</v>
      </c>
      <c r="D425" s="280">
        <f t="shared" si="13"/>
        <v>-0.23474178403755874</v>
      </c>
      <c r="E425" s="279">
        <v>0.94</v>
      </c>
      <c r="F425" s="280">
        <f t="shared" si="12"/>
        <v>-0.11737089201877937</v>
      </c>
      <c r="G425" s="281"/>
    </row>
    <row r="426" spans="1:7" x14ac:dyDescent="0.2">
      <c r="A426" s="297">
        <v>92173</v>
      </c>
      <c r="B426" s="293">
        <v>1.0649999999999999</v>
      </c>
      <c r="C426" s="279">
        <v>1.159</v>
      </c>
      <c r="D426" s="280">
        <f t="shared" si="13"/>
        <v>8.8262910798122096E-2</v>
      </c>
      <c r="E426" s="279">
        <v>1.1120000000000001</v>
      </c>
      <c r="F426" s="280">
        <f t="shared" si="12"/>
        <v>4.413145539906127E-2</v>
      </c>
      <c r="G426" s="281"/>
    </row>
    <row r="427" spans="1:7" x14ac:dyDescent="0.2">
      <c r="A427" s="297">
        <v>92182</v>
      </c>
      <c r="B427" s="293">
        <v>1.248</v>
      </c>
      <c r="C427" s="279">
        <v>1.0089999999999999</v>
      </c>
      <c r="D427" s="280">
        <f t="shared" si="13"/>
        <v>-0.19150641025641035</v>
      </c>
      <c r="E427" s="279">
        <v>1.129</v>
      </c>
      <c r="F427" s="280">
        <f t="shared" si="12"/>
        <v>-9.5352564102564097E-2</v>
      </c>
      <c r="G427" s="281"/>
    </row>
    <row r="428" spans="1:7" x14ac:dyDescent="0.2">
      <c r="A428" s="297">
        <v>92201</v>
      </c>
      <c r="B428" s="293">
        <v>1.008</v>
      </c>
      <c r="C428" s="279">
        <v>0.875</v>
      </c>
      <c r="D428" s="280">
        <f t="shared" si="13"/>
        <v>-0.13194444444444442</v>
      </c>
      <c r="E428" s="279">
        <v>0.94099999999999995</v>
      </c>
      <c r="F428" s="280">
        <f t="shared" si="12"/>
        <v>-6.6468253968254065E-2</v>
      </c>
      <c r="G428" s="281"/>
    </row>
    <row r="429" spans="1:7" x14ac:dyDescent="0.2">
      <c r="A429" s="297">
        <v>92203</v>
      </c>
      <c r="B429" s="293">
        <v>1.008</v>
      </c>
      <c r="C429" s="279">
        <v>0.88400000000000001</v>
      </c>
      <c r="D429" s="280">
        <f t="shared" si="13"/>
        <v>-0.12301587301587302</v>
      </c>
      <c r="E429" s="279">
        <v>0.94599999999999995</v>
      </c>
      <c r="F429" s="280">
        <f t="shared" si="12"/>
        <v>-6.1507936507936511E-2</v>
      </c>
      <c r="G429" s="281"/>
    </row>
    <row r="430" spans="1:7" x14ac:dyDescent="0.2">
      <c r="A430" s="297">
        <v>92210</v>
      </c>
      <c r="B430" s="293">
        <v>1.008</v>
      </c>
      <c r="C430" s="279">
        <v>0.93899999999999995</v>
      </c>
      <c r="D430" s="280">
        <f t="shared" si="13"/>
        <v>-6.8452380952381042E-2</v>
      </c>
      <c r="E430" s="279">
        <v>0.97299999999999998</v>
      </c>
      <c r="F430" s="280">
        <f t="shared" si="12"/>
        <v>-3.472222222222221E-2</v>
      </c>
      <c r="G430" s="281"/>
    </row>
    <row r="431" spans="1:7" x14ac:dyDescent="0.2">
      <c r="A431" s="297">
        <v>92211</v>
      </c>
      <c r="B431" s="293">
        <v>1.008</v>
      </c>
      <c r="C431" s="279">
        <v>0.878</v>
      </c>
      <c r="D431" s="280">
        <f t="shared" si="13"/>
        <v>-0.12896825396825395</v>
      </c>
      <c r="E431" s="279">
        <v>0.94299999999999995</v>
      </c>
      <c r="F431" s="280">
        <f t="shared" si="12"/>
        <v>-6.4484126984127088E-2</v>
      </c>
      <c r="G431" s="281"/>
    </row>
    <row r="432" spans="1:7" x14ac:dyDescent="0.2">
      <c r="A432" s="297">
        <v>92220</v>
      </c>
      <c r="B432" s="293">
        <v>0.95099999999999996</v>
      </c>
      <c r="C432" s="279">
        <v>2.0699999999999998</v>
      </c>
      <c r="D432" s="280">
        <f t="shared" si="13"/>
        <v>1.1766561514195581</v>
      </c>
      <c r="E432" s="279">
        <v>1.51</v>
      </c>
      <c r="F432" s="280">
        <f t="shared" si="12"/>
        <v>0.58780231335436395</v>
      </c>
      <c r="G432" s="281"/>
    </row>
    <row r="433" spans="1:7" x14ac:dyDescent="0.2">
      <c r="A433" s="297">
        <v>92223</v>
      </c>
      <c r="B433" s="293">
        <v>0.95099999999999996</v>
      </c>
      <c r="C433" s="279">
        <v>2.3839999999999999</v>
      </c>
      <c r="D433" s="280">
        <f t="shared" si="13"/>
        <v>1.5068349106203995</v>
      </c>
      <c r="E433" s="279">
        <v>1.569</v>
      </c>
      <c r="F433" s="280">
        <f t="shared" si="12"/>
        <v>0.64984227129337535</v>
      </c>
      <c r="G433" s="281"/>
    </row>
    <row r="434" spans="1:7" x14ac:dyDescent="0.2">
      <c r="A434" s="297">
        <v>92225</v>
      </c>
      <c r="B434" s="293">
        <v>0.95099999999999996</v>
      </c>
      <c r="C434" s="279">
        <v>1.032</v>
      </c>
      <c r="D434" s="280">
        <f t="shared" si="13"/>
        <v>8.5173501577287203E-2</v>
      </c>
      <c r="E434" s="279">
        <v>0.99099999999999999</v>
      </c>
      <c r="F434" s="280">
        <f t="shared" si="12"/>
        <v>4.2060988433228141E-2</v>
      </c>
      <c r="G434" s="281"/>
    </row>
    <row r="435" spans="1:7" x14ac:dyDescent="0.2">
      <c r="A435" s="297">
        <v>92227</v>
      </c>
      <c r="B435" s="293">
        <v>0.878</v>
      </c>
      <c r="C435" s="279">
        <v>0.999</v>
      </c>
      <c r="D435" s="280">
        <f t="shared" si="13"/>
        <v>0.13781321184510253</v>
      </c>
      <c r="E435" s="279">
        <v>0.93899999999999995</v>
      </c>
      <c r="F435" s="280">
        <f t="shared" si="12"/>
        <v>6.9476082004555684E-2</v>
      </c>
      <c r="G435" s="281"/>
    </row>
    <row r="436" spans="1:7" x14ac:dyDescent="0.2">
      <c r="A436" s="297">
        <v>92230</v>
      </c>
      <c r="B436" s="293">
        <v>0.95099999999999996</v>
      </c>
      <c r="C436" s="279">
        <v>1.6779999999999999</v>
      </c>
      <c r="D436" s="280">
        <f t="shared" si="13"/>
        <v>0.7644584647739221</v>
      </c>
      <c r="E436" s="279">
        <v>1.3140000000000001</v>
      </c>
      <c r="F436" s="280">
        <f t="shared" si="12"/>
        <v>0.38170347003154581</v>
      </c>
      <c r="G436" s="281"/>
    </row>
    <row r="437" spans="1:7" x14ac:dyDescent="0.2">
      <c r="A437" s="297">
        <v>92231</v>
      </c>
      <c r="B437" s="293">
        <v>0.878</v>
      </c>
      <c r="C437" s="279">
        <v>0.97199999999999998</v>
      </c>
      <c r="D437" s="280">
        <f t="shared" si="13"/>
        <v>0.1070615034168565</v>
      </c>
      <c r="E437" s="279">
        <v>0.92500000000000004</v>
      </c>
      <c r="F437" s="280">
        <f t="shared" si="12"/>
        <v>5.3530751708428248E-2</v>
      </c>
      <c r="G437" s="281"/>
    </row>
    <row r="438" spans="1:7" x14ac:dyDescent="0.2">
      <c r="A438" s="297">
        <v>92233</v>
      </c>
      <c r="B438" s="293">
        <v>0.878</v>
      </c>
      <c r="C438" s="279">
        <v>0.91200000000000003</v>
      </c>
      <c r="D438" s="280">
        <f t="shared" si="13"/>
        <v>3.8724373576309867E-2</v>
      </c>
      <c r="E438" s="279">
        <v>0.89500000000000002</v>
      </c>
      <c r="F438" s="280">
        <f t="shared" si="12"/>
        <v>1.9362186788154823E-2</v>
      </c>
      <c r="G438" s="281"/>
    </row>
    <row r="439" spans="1:7" x14ac:dyDescent="0.2">
      <c r="A439" s="297">
        <v>92234</v>
      </c>
      <c r="B439" s="293">
        <v>1.008</v>
      </c>
      <c r="C439" s="279">
        <v>1.0449999999999999</v>
      </c>
      <c r="D439" s="280">
        <f t="shared" si="13"/>
        <v>3.6706349206349076E-2</v>
      </c>
      <c r="E439" s="279">
        <v>1.026</v>
      </c>
      <c r="F439" s="280">
        <f t="shared" si="12"/>
        <v>1.7857142857142794E-2</v>
      </c>
      <c r="G439" s="281"/>
    </row>
    <row r="440" spans="1:7" x14ac:dyDescent="0.2">
      <c r="A440" s="297">
        <v>92236</v>
      </c>
      <c r="B440" s="293">
        <v>1.008</v>
      </c>
      <c r="C440" s="279">
        <v>0.85699999999999998</v>
      </c>
      <c r="D440" s="280">
        <f t="shared" si="13"/>
        <v>-0.14980158730158732</v>
      </c>
      <c r="E440" s="279">
        <v>0.93300000000000005</v>
      </c>
      <c r="F440" s="280">
        <f t="shared" si="12"/>
        <v>-7.4404761904761862E-2</v>
      </c>
      <c r="G440" s="281"/>
    </row>
    <row r="441" spans="1:7" x14ac:dyDescent="0.2">
      <c r="A441" s="297">
        <v>92239</v>
      </c>
      <c r="B441" s="293">
        <v>0.95099999999999996</v>
      </c>
      <c r="C441" s="279">
        <v>0.81299999999999994</v>
      </c>
      <c r="D441" s="280">
        <f t="shared" si="13"/>
        <v>-0.14511041009463721</v>
      </c>
      <c r="E441" s="279">
        <v>0.88200000000000001</v>
      </c>
      <c r="F441" s="280">
        <f t="shared" si="12"/>
        <v>-7.2555205047318605E-2</v>
      </c>
      <c r="G441" s="281"/>
    </row>
    <row r="442" spans="1:7" x14ac:dyDescent="0.2">
      <c r="A442" s="297">
        <v>92240</v>
      </c>
      <c r="B442" s="293">
        <v>1.008</v>
      </c>
      <c r="C442" s="279">
        <v>1.1120000000000001</v>
      </c>
      <c r="D442" s="280">
        <f t="shared" si="13"/>
        <v>0.10317460317460325</v>
      </c>
      <c r="E442" s="279">
        <v>1.06</v>
      </c>
      <c r="F442" s="280">
        <f t="shared" si="12"/>
        <v>5.1587301587301626E-2</v>
      </c>
      <c r="G442" s="281"/>
    </row>
    <row r="443" spans="1:7" x14ac:dyDescent="0.2">
      <c r="A443" s="297">
        <v>92241</v>
      </c>
      <c r="B443" s="293">
        <v>1.008</v>
      </c>
      <c r="C443" s="279">
        <v>1.016</v>
      </c>
      <c r="D443" s="280">
        <f t="shared" si="13"/>
        <v>7.9365079365079083E-3</v>
      </c>
      <c r="E443" s="279">
        <v>1.012</v>
      </c>
      <c r="F443" s="280">
        <f t="shared" si="12"/>
        <v>3.9682539682539542E-3</v>
      </c>
      <c r="G443" s="281"/>
    </row>
    <row r="444" spans="1:7" x14ac:dyDescent="0.2">
      <c r="A444" s="297">
        <v>92242</v>
      </c>
      <c r="B444" s="293">
        <v>0.95099999999999996</v>
      </c>
      <c r="C444" s="279">
        <v>0.97799999999999998</v>
      </c>
      <c r="D444" s="280">
        <f t="shared" si="13"/>
        <v>2.8391167192429068E-2</v>
      </c>
      <c r="E444" s="279">
        <v>0.96399999999999997</v>
      </c>
      <c r="F444" s="280">
        <f t="shared" si="12"/>
        <v>1.3669821240799074E-2</v>
      </c>
      <c r="G444" s="281"/>
    </row>
    <row r="445" spans="1:7" x14ac:dyDescent="0.2">
      <c r="A445" s="297">
        <v>92243</v>
      </c>
      <c r="B445" s="293">
        <v>0.878</v>
      </c>
      <c r="C445" s="279">
        <v>0.96399999999999997</v>
      </c>
      <c r="D445" s="280">
        <f t="shared" si="13"/>
        <v>9.7949886104783612E-2</v>
      </c>
      <c r="E445" s="279">
        <v>0.92100000000000004</v>
      </c>
      <c r="F445" s="280">
        <f t="shared" si="12"/>
        <v>4.8974943052391806E-2</v>
      </c>
      <c r="G445" s="281"/>
    </row>
    <row r="446" spans="1:7" x14ac:dyDescent="0.2">
      <c r="A446" s="297">
        <v>92249</v>
      </c>
      <c r="B446" s="293">
        <v>0.878</v>
      </c>
      <c r="C446" s="279">
        <v>0.96199999999999997</v>
      </c>
      <c r="D446" s="280">
        <f t="shared" si="13"/>
        <v>9.567198177676528E-2</v>
      </c>
      <c r="E446" s="279">
        <v>0.92</v>
      </c>
      <c r="F446" s="280">
        <f t="shared" si="12"/>
        <v>4.7835990888382751E-2</v>
      </c>
      <c r="G446" s="281"/>
    </row>
    <row r="447" spans="1:7" x14ac:dyDescent="0.2">
      <c r="A447" s="297">
        <v>92250</v>
      </c>
      <c r="B447" s="293">
        <v>0.878</v>
      </c>
      <c r="C447" s="279">
        <v>0.97499999999999998</v>
      </c>
      <c r="D447" s="280">
        <f t="shared" si="13"/>
        <v>0.11047835990888388</v>
      </c>
      <c r="E447" s="279">
        <v>0.92600000000000005</v>
      </c>
      <c r="F447" s="280">
        <f t="shared" si="12"/>
        <v>5.4669703872437303E-2</v>
      </c>
      <c r="G447" s="281"/>
    </row>
    <row r="448" spans="1:7" x14ac:dyDescent="0.2">
      <c r="A448" s="297">
        <v>92251</v>
      </c>
      <c r="B448" s="293">
        <v>0.878</v>
      </c>
      <c r="C448" s="279">
        <v>0.996</v>
      </c>
      <c r="D448" s="280">
        <f t="shared" si="13"/>
        <v>0.13439635535307515</v>
      </c>
      <c r="E448" s="279">
        <v>0.93700000000000006</v>
      </c>
      <c r="F448" s="280">
        <f t="shared" si="12"/>
        <v>6.7198177676537574E-2</v>
      </c>
      <c r="G448" s="281"/>
    </row>
    <row r="449" spans="1:7" x14ac:dyDescent="0.2">
      <c r="A449" s="297">
        <v>92252</v>
      </c>
      <c r="B449" s="293">
        <v>0.95099999999999996</v>
      </c>
      <c r="C449" s="279">
        <v>1.1739999999999999</v>
      </c>
      <c r="D449" s="280">
        <f t="shared" si="13"/>
        <v>0.2344900105152472</v>
      </c>
      <c r="E449" s="279">
        <v>1.0629999999999999</v>
      </c>
      <c r="F449" s="280">
        <f t="shared" si="12"/>
        <v>0.11777076761303884</v>
      </c>
      <c r="G449" s="281"/>
    </row>
    <row r="450" spans="1:7" x14ac:dyDescent="0.2">
      <c r="A450" s="297">
        <v>92253</v>
      </c>
      <c r="B450" s="293">
        <v>1.008</v>
      </c>
      <c r="C450" s="279">
        <v>0.89600000000000002</v>
      </c>
      <c r="D450" s="280">
        <f t="shared" si="13"/>
        <v>-0.11111111111111105</v>
      </c>
      <c r="E450" s="279">
        <v>0.95199999999999996</v>
      </c>
      <c r="F450" s="280">
        <f t="shared" si="12"/>
        <v>-5.555555555555558E-2</v>
      </c>
      <c r="G450" s="281"/>
    </row>
    <row r="451" spans="1:7" x14ac:dyDescent="0.2">
      <c r="A451" s="298">
        <v>92254</v>
      </c>
      <c r="B451" s="294">
        <v>0.95099999999999996</v>
      </c>
      <c r="C451" s="287">
        <v>0.90500000000000003</v>
      </c>
      <c r="D451" s="288">
        <f t="shared" si="13"/>
        <v>-4.8370136698212329E-2</v>
      </c>
      <c r="E451" s="287">
        <v>0.92800000000000005</v>
      </c>
      <c r="F451" s="288">
        <f t="shared" si="12"/>
        <v>-2.4185068349106165E-2</v>
      </c>
      <c r="G451" s="281"/>
    </row>
    <row r="452" spans="1:7" x14ac:dyDescent="0.2">
      <c r="A452" s="299">
        <v>92256</v>
      </c>
      <c r="B452" s="295">
        <v>0.95099999999999996</v>
      </c>
      <c r="C452" s="289">
        <v>1.518</v>
      </c>
      <c r="D452" s="290">
        <f t="shared" si="13"/>
        <v>0.59621451104100953</v>
      </c>
      <c r="E452" s="289">
        <v>1.234</v>
      </c>
      <c r="F452" s="290">
        <f t="shared" si="12"/>
        <v>0.29758149316508953</v>
      </c>
      <c r="G452" s="281"/>
    </row>
    <row r="453" spans="1:7" x14ac:dyDescent="0.2">
      <c r="A453" s="297">
        <v>92257</v>
      </c>
      <c r="B453" s="293">
        <v>0.878</v>
      </c>
      <c r="C453" s="279">
        <v>0.90200000000000002</v>
      </c>
      <c r="D453" s="280">
        <f t="shared" si="13"/>
        <v>2.7334851936218652E-2</v>
      </c>
      <c r="E453" s="279">
        <v>0.89</v>
      </c>
      <c r="F453" s="280">
        <f t="shared" si="12"/>
        <v>1.3667425968109326E-2</v>
      </c>
      <c r="G453" s="281"/>
    </row>
    <row r="454" spans="1:7" x14ac:dyDescent="0.2">
      <c r="A454" s="297">
        <v>92258</v>
      </c>
      <c r="B454" s="293">
        <v>1.008</v>
      </c>
      <c r="C454" s="279">
        <v>1.19</v>
      </c>
      <c r="D454" s="280">
        <f t="shared" si="13"/>
        <v>0.18055555555555558</v>
      </c>
      <c r="E454" s="279">
        <v>1.099</v>
      </c>
      <c r="F454" s="280">
        <f t="shared" si="12"/>
        <v>9.0277777777777679E-2</v>
      </c>
      <c r="G454" s="281"/>
    </row>
    <row r="455" spans="1:7" x14ac:dyDescent="0.2">
      <c r="A455" s="297">
        <v>92259</v>
      </c>
      <c r="B455" s="293">
        <v>0.878</v>
      </c>
      <c r="C455" s="279">
        <v>0.98099999999999998</v>
      </c>
      <c r="D455" s="280">
        <f t="shared" si="13"/>
        <v>0.11731207289293843</v>
      </c>
      <c r="E455" s="279">
        <v>0.92900000000000005</v>
      </c>
      <c r="F455" s="280">
        <f t="shared" si="12"/>
        <v>5.808656036446469E-2</v>
      </c>
      <c r="G455" s="281"/>
    </row>
    <row r="456" spans="1:7" x14ac:dyDescent="0.2">
      <c r="A456" s="297">
        <v>92260</v>
      </c>
      <c r="B456" s="293">
        <v>1.008</v>
      </c>
      <c r="C456" s="279">
        <v>0.93400000000000005</v>
      </c>
      <c r="D456" s="280">
        <f t="shared" si="13"/>
        <v>-7.3412698412698374E-2</v>
      </c>
      <c r="E456" s="279">
        <v>0.97099999999999997</v>
      </c>
      <c r="F456" s="280">
        <f t="shared" si="12"/>
        <v>-3.6706349206349187E-2</v>
      </c>
      <c r="G456" s="281"/>
    </row>
    <row r="457" spans="1:7" x14ac:dyDescent="0.2">
      <c r="A457" s="297">
        <v>92262</v>
      </c>
      <c r="B457" s="293">
        <v>1.008</v>
      </c>
      <c r="C457" s="279">
        <v>1.19</v>
      </c>
      <c r="D457" s="280">
        <f t="shared" si="13"/>
        <v>0.18055555555555558</v>
      </c>
      <c r="E457" s="279">
        <v>1.099</v>
      </c>
      <c r="F457" s="280">
        <f t="shared" si="12"/>
        <v>9.0277777777777679E-2</v>
      </c>
      <c r="G457" s="281"/>
    </row>
    <row r="458" spans="1:7" x14ac:dyDescent="0.2">
      <c r="A458" s="297">
        <v>92264</v>
      </c>
      <c r="B458" s="293">
        <v>1.008</v>
      </c>
      <c r="C458" s="279">
        <v>1.2729999999999999</v>
      </c>
      <c r="D458" s="280">
        <f t="shared" si="13"/>
        <v>0.26289682539682535</v>
      </c>
      <c r="E458" s="279">
        <v>1.141</v>
      </c>
      <c r="F458" s="280">
        <f t="shared" si="12"/>
        <v>0.13194444444444442</v>
      </c>
      <c r="G458" s="281"/>
    </row>
    <row r="459" spans="1:7" x14ac:dyDescent="0.2">
      <c r="A459" s="297">
        <v>92266</v>
      </c>
      <c r="B459" s="293">
        <v>0.878</v>
      </c>
      <c r="C459" s="279">
        <v>1.133</v>
      </c>
      <c r="D459" s="280">
        <f t="shared" si="13"/>
        <v>0.29043280182232345</v>
      </c>
      <c r="E459" s="279">
        <v>1.0049999999999999</v>
      </c>
      <c r="F459" s="280">
        <f t="shared" ref="F459:F522" si="14">E459/B459-1</f>
        <v>0.14464692482915709</v>
      </c>
      <c r="G459" s="281"/>
    </row>
    <row r="460" spans="1:7" x14ac:dyDescent="0.2">
      <c r="A460" s="297">
        <v>92267</v>
      </c>
      <c r="B460" s="293">
        <v>0.95099999999999996</v>
      </c>
      <c r="C460" s="279">
        <v>1.0720000000000001</v>
      </c>
      <c r="D460" s="280">
        <f t="shared" ref="D460:D523" si="15">C460/B460-1</f>
        <v>0.12723449001051534</v>
      </c>
      <c r="E460" s="279">
        <v>1.0109999999999999</v>
      </c>
      <c r="F460" s="280">
        <f t="shared" si="14"/>
        <v>6.3091482649842323E-2</v>
      </c>
      <c r="G460" s="281"/>
    </row>
    <row r="461" spans="1:7" x14ac:dyDescent="0.2">
      <c r="A461" s="297">
        <v>92268</v>
      </c>
      <c r="B461" s="293">
        <v>0.95099999999999996</v>
      </c>
      <c r="C461" s="279">
        <v>1.347</v>
      </c>
      <c r="D461" s="280">
        <f t="shared" si="15"/>
        <v>0.41640378548895907</v>
      </c>
      <c r="E461" s="279">
        <v>1.149</v>
      </c>
      <c r="F461" s="280">
        <f t="shared" si="14"/>
        <v>0.20820189274447953</v>
      </c>
      <c r="G461" s="281"/>
    </row>
    <row r="462" spans="1:7" x14ac:dyDescent="0.2">
      <c r="A462" s="297">
        <v>92270</v>
      </c>
      <c r="B462" s="293">
        <v>1.008</v>
      </c>
      <c r="C462" s="279">
        <v>1.054</v>
      </c>
      <c r="D462" s="280">
        <f t="shared" si="15"/>
        <v>4.5634920634920695E-2</v>
      </c>
      <c r="E462" s="279">
        <v>1.0309999999999999</v>
      </c>
      <c r="F462" s="280">
        <f t="shared" si="14"/>
        <v>2.2817460317460236E-2</v>
      </c>
      <c r="G462" s="281"/>
    </row>
    <row r="463" spans="1:7" x14ac:dyDescent="0.2">
      <c r="A463" s="297">
        <v>92274</v>
      </c>
      <c r="B463" s="293">
        <v>0.94299999999999995</v>
      </c>
      <c r="C463" s="279">
        <v>0.91200000000000003</v>
      </c>
      <c r="D463" s="280">
        <f t="shared" si="15"/>
        <v>-3.2873806998939492E-2</v>
      </c>
      <c r="E463" s="279">
        <v>0.92700000000000005</v>
      </c>
      <c r="F463" s="280">
        <f t="shared" si="14"/>
        <v>-1.6967126193001003E-2</v>
      </c>
      <c r="G463" s="281"/>
    </row>
    <row r="464" spans="1:7" x14ac:dyDescent="0.2">
      <c r="A464" s="297">
        <v>92276</v>
      </c>
      <c r="B464" s="293">
        <v>1.008</v>
      </c>
      <c r="C464" s="279">
        <v>0.89500000000000002</v>
      </c>
      <c r="D464" s="280">
        <f t="shared" si="15"/>
        <v>-0.11210317460317454</v>
      </c>
      <c r="E464" s="279">
        <v>0.95199999999999996</v>
      </c>
      <c r="F464" s="280">
        <f t="shared" si="14"/>
        <v>-5.555555555555558E-2</v>
      </c>
      <c r="G464" s="281"/>
    </row>
    <row r="465" spans="1:7" x14ac:dyDescent="0.2">
      <c r="A465" s="297">
        <v>92277</v>
      </c>
      <c r="B465" s="293">
        <v>0.95099999999999996</v>
      </c>
      <c r="C465" s="279">
        <v>0.82299999999999995</v>
      </c>
      <c r="D465" s="280">
        <f t="shared" si="15"/>
        <v>-0.13459516298633023</v>
      </c>
      <c r="E465" s="279">
        <v>0.88700000000000001</v>
      </c>
      <c r="F465" s="280">
        <f t="shared" si="14"/>
        <v>-6.7297581493165004E-2</v>
      </c>
      <c r="G465" s="281"/>
    </row>
    <row r="466" spans="1:7" x14ac:dyDescent="0.2">
      <c r="A466" s="297">
        <v>92278</v>
      </c>
      <c r="B466" s="293">
        <v>0.95099999999999996</v>
      </c>
      <c r="C466" s="279">
        <v>0.91800000000000004</v>
      </c>
      <c r="D466" s="280">
        <f t="shared" si="15"/>
        <v>-3.4700315457413144E-2</v>
      </c>
      <c r="E466" s="279">
        <v>0.93500000000000005</v>
      </c>
      <c r="F466" s="280">
        <f t="shared" si="14"/>
        <v>-1.6824395373291168E-2</v>
      </c>
      <c r="G466" s="281"/>
    </row>
    <row r="467" spans="1:7" x14ac:dyDescent="0.2">
      <c r="A467" s="297">
        <v>92280</v>
      </c>
      <c r="B467" s="293">
        <v>0.95099999999999996</v>
      </c>
      <c r="C467" s="279">
        <v>1.0169999999999999</v>
      </c>
      <c r="D467" s="280">
        <f t="shared" si="15"/>
        <v>6.9400630914826511E-2</v>
      </c>
      <c r="E467" s="279">
        <v>0.98399999999999999</v>
      </c>
      <c r="F467" s="280">
        <f t="shared" si="14"/>
        <v>3.4700315457413256E-2</v>
      </c>
      <c r="G467" s="281"/>
    </row>
    <row r="468" spans="1:7" x14ac:dyDescent="0.2">
      <c r="A468" s="297">
        <v>92281</v>
      </c>
      <c r="B468" s="293">
        <v>0.878</v>
      </c>
      <c r="C468" s="279">
        <v>0.998</v>
      </c>
      <c r="D468" s="280">
        <f t="shared" si="15"/>
        <v>0.13667425968109348</v>
      </c>
      <c r="E468" s="279">
        <v>0.93799999999999994</v>
      </c>
      <c r="F468" s="280">
        <f t="shared" si="14"/>
        <v>6.8337129840546629E-2</v>
      </c>
      <c r="G468" s="281"/>
    </row>
    <row r="469" spans="1:7" x14ac:dyDescent="0.2">
      <c r="A469" s="297">
        <v>92282</v>
      </c>
      <c r="B469" s="293">
        <v>1.008</v>
      </c>
      <c r="C469" s="279">
        <v>2.2490000000000001</v>
      </c>
      <c r="D469" s="280">
        <f t="shared" si="15"/>
        <v>1.2311507936507939</v>
      </c>
      <c r="E469" s="279">
        <v>1.6279999999999999</v>
      </c>
      <c r="F469" s="280">
        <f t="shared" si="14"/>
        <v>0.61507936507936489</v>
      </c>
      <c r="G469" s="281"/>
    </row>
    <row r="470" spans="1:7" x14ac:dyDescent="0.2">
      <c r="A470" s="297">
        <v>92283</v>
      </c>
      <c r="B470" s="293">
        <v>0.878</v>
      </c>
      <c r="C470" s="279">
        <v>0.90600000000000003</v>
      </c>
      <c r="D470" s="280">
        <f t="shared" si="15"/>
        <v>3.1890660592255093E-2</v>
      </c>
      <c r="E470" s="279">
        <v>0.89200000000000002</v>
      </c>
      <c r="F470" s="280">
        <f t="shared" si="14"/>
        <v>1.5945330296127658E-2</v>
      </c>
      <c r="G470" s="281"/>
    </row>
    <row r="471" spans="1:7" x14ac:dyDescent="0.2">
      <c r="A471" s="297">
        <v>92284</v>
      </c>
      <c r="B471" s="293">
        <v>0.95099999999999996</v>
      </c>
      <c r="C471" s="279">
        <v>1.3520000000000001</v>
      </c>
      <c r="D471" s="280">
        <f t="shared" si="15"/>
        <v>0.42166140904311278</v>
      </c>
      <c r="E471" s="279">
        <v>1.151</v>
      </c>
      <c r="F471" s="280">
        <f t="shared" si="14"/>
        <v>0.21030494216614093</v>
      </c>
      <c r="G471" s="281"/>
    </row>
    <row r="472" spans="1:7" x14ac:dyDescent="0.2">
      <c r="A472" s="297">
        <v>92285</v>
      </c>
      <c r="B472" s="293">
        <v>0.95099999999999996</v>
      </c>
      <c r="C472" s="279">
        <v>1.073</v>
      </c>
      <c r="D472" s="280">
        <f t="shared" si="15"/>
        <v>0.12828601472134604</v>
      </c>
      <c r="E472" s="279">
        <v>1.012</v>
      </c>
      <c r="F472" s="280">
        <f t="shared" si="14"/>
        <v>6.4143007360673021E-2</v>
      </c>
      <c r="G472" s="281"/>
    </row>
    <row r="473" spans="1:7" x14ac:dyDescent="0.2">
      <c r="A473" s="297">
        <v>92301</v>
      </c>
      <c r="B473" s="293">
        <v>0.95099999999999996</v>
      </c>
      <c r="C473" s="279">
        <v>1.1299999999999999</v>
      </c>
      <c r="D473" s="280">
        <f t="shared" si="15"/>
        <v>0.18822292323869605</v>
      </c>
      <c r="E473" s="279">
        <v>1.0409999999999999</v>
      </c>
      <c r="F473" s="280">
        <f t="shared" si="14"/>
        <v>9.4637223974763485E-2</v>
      </c>
      <c r="G473" s="281"/>
    </row>
    <row r="474" spans="1:7" x14ac:dyDescent="0.2">
      <c r="A474" s="297">
        <v>92305</v>
      </c>
      <c r="B474" s="293">
        <v>0.95099999999999996</v>
      </c>
      <c r="C474" s="279">
        <v>4.9660000000000002</v>
      </c>
      <c r="D474" s="280">
        <f t="shared" si="15"/>
        <v>4.2218717139852791</v>
      </c>
      <c r="E474" s="279">
        <v>1.569</v>
      </c>
      <c r="F474" s="280">
        <f t="shared" si="14"/>
        <v>0.64984227129337535</v>
      </c>
      <c r="G474" s="281"/>
    </row>
    <row r="475" spans="1:7" x14ac:dyDescent="0.2">
      <c r="A475" s="297">
        <v>92307</v>
      </c>
      <c r="B475" s="293">
        <v>0.95099999999999996</v>
      </c>
      <c r="C475" s="279">
        <v>0.99</v>
      </c>
      <c r="D475" s="280">
        <f t="shared" si="15"/>
        <v>4.1009463722397443E-2</v>
      </c>
      <c r="E475" s="279">
        <v>0.97</v>
      </c>
      <c r="F475" s="280">
        <f t="shared" si="14"/>
        <v>1.9978969505783484E-2</v>
      </c>
      <c r="G475" s="281"/>
    </row>
    <row r="476" spans="1:7" x14ac:dyDescent="0.2">
      <c r="A476" s="297">
        <v>92308</v>
      </c>
      <c r="B476" s="293">
        <v>0.95099999999999996</v>
      </c>
      <c r="C476" s="279">
        <v>1.1040000000000001</v>
      </c>
      <c r="D476" s="280">
        <f t="shared" si="15"/>
        <v>0.1608832807570979</v>
      </c>
      <c r="E476" s="279">
        <v>1.028</v>
      </c>
      <c r="F476" s="280">
        <f t="shared" si="14"/>
        <v>8.0967402733964411E-2</v>
      </c>
      <c r="G476" s="281"/>
    </row>
    <row r="477" spans="1:7" x14ac:dyDescent="0.2">
      <c r="A477" s="297">
        <v>92309</v>
      </c>
      <c r="B477" s="293">
        <v>0.95099999999999996</v>
      </c>
      <c r="C477" s="279">
        <v>0.82099999999999995</v>
      </c>
      <c r="D477" s="280">
        <f t="shared" si="15"/>
        <v>-0.13669821240799163</v>
      </c>
      <c r="E477" s="279">
        <v>0.88600000000000001</v>
      </c>
      <c r="F477" s="280">
        <f t="shared" si="14"/>
        <v>-6.8349106203995702E-2</v>
      </c>
      <c r="G477" s="281"/>
    </row>
    <row r="478" spans="1:7" x14ac:dyDescent="0.2">
      <c r="A478" s="297">
        <v>92310</v>
      </c>
      <c r="B478" s="293">
        <v>0.95099999999999996</v>
      </c>
      <c r="C478" s="279">
        <v>1.0229999999999999</v>
      </c>
      <c r="D478" s="280">
        <f t="shared" si="15"/>
        <v>7.5709779179810699E-2</v>
      </c>
      <c r="E478" s="279">
        <v>0.98699999999999999</v>
      </c>
      <c r="F478" s="280">
        <f t="shared" si="14"/>
        <v>3.7854889589905349E-2</v>
      </c>
      <c r="G478" s="281"/>
    </row>
    <row r="479" spans="1:7" x14ac:dyDescent="0.2">
      <c r="A479" s="297">
        <v>92311</v>
      </c>
      <c r="B479" s="293">
        <v>0.95099999999999996</v>
      </c>
      <c r="C479" s="279">
        <v>1.1140000000000001</v>
      </c>
      <c r="D479" s="280">
        <f t="shared" si="15"/>
        <v>0.1713985278654051</v>
      </c>
      <c r="E479" s="279">
        <v>1.0329999999999999</v>
      </c>
      <c r="F479" s="280">
        <f t="shared" si="14"/>
        <v>8.6225026288117679E-2</v>
      </c>
      <c r="G479" s="281"/>
    </row>
    <row r="480" spans="1:7" x14ac:dyDescent="0.2">
      <c r="A480" s="297">
        <v>92313</v>
      </c>
      <c r="B480" s="293">
        <v>0.97499999999999998</v>
      </c>
      <c r="C480" s="279">
        <v>2.0259999999999998</v>
      </c>
      <c r="D480" s="280">
        <f t="shared" si="15"/>
        <v>1.0779487179487179</v>
      </c>
      <c r="E480" s="279">
        <v>1.5</v>
      </c>
      <c r="F480" s="280">
        <f t="shared" si="14"/>
        <v>0.53846153846153855</v>
      </c>
      <c r="G480" s="281"/>
    </row>
    <row r="481" spans="1:7" x14ac:dyDescent="0.2">
      <c r="A481" s="297">
        <v>92314</v>
      </c>
      <c r="B481" s="293">
        <v>0.95099999999999996</v>
      </c>
      <c r="C481" s="279">
        <v>1.99</v>
      </c>
      <c r="D481" s="280">
        <f t="shared" si="15"/>
        <v>1.0925341745531019</v>
      </c>
      <c r="E481" s="279">
        <v>1.4710000000000001</v>
      </c>
      <c r="F481" s="280">
        <f t="shared" si="14"/>
        <v>0.5467928496319665</v>
      </c>
      <c r="G481" s="281"/>
    </row>
    <row r="482" spans="1:7" x14ac:dyDescent="0.2">
      <c r="A482" s="297">
        <v>92315</v>
      </c>
      <c r="B482" s="293">
        <v>0.95099999999999996</v>
      </c>
      <c r="C482" s="279">
        <v>1.7490000000000001</v>
      </c>
      <c r="D482" s="280">
        <f t="shared" si="15"/>
        <v>0.83911671924290232</v>
      </c>
      <c r="E482" s="279">
        <v>1.35</v>
      </c>
      <c r="F482" s="280">
        <f t="shared" si="14"/>
        <v>0.41955835962145116</v>
      </c>
      <c r="G482" s="281"/>
    </row>
    <row r="483" spans="1:7" x14ac:dyDescent="0.2">
      <c r="A483" s="297">
        <v>92316</v>
      </c>
      <c r="B483" s="293">
        <v>0.97499999999999998</v>
      </c>
      <c r="C483" s="279">
        <v>1.274</v>
      </c>
      <c r="D483" s="280">
        <f t="shared" si="15"/>
        <v>0.30666666666666664</v>
      </c>
      <c r="E483" s="279">
        <v>1.1240000000000001</v>
      </c>
      <c r="F483" s="280">
        <f t="shared" si="14"/>
        <v>0.1528205128205129</v>
      </c>
      <c r="G483" s="281"/>
    </row>
    <row r="484" spans="1:7" x14ac:dyDescent="0.2">
      <c r="A484" s="297">
        <v>92317</v>
      </c>
      <c r="B484" s="293">
        <v>0.95099999999999996</v>
      </c>
      <c r="C484" s="279">
        <v>7.13</v>
      </c>
      <c r="D484" s="280">
        <f t="shared" si="15"/>
        <v>6.4973711882229237</v>
      </c>
      <c r="E484" s="279">
        <v>1.569</v>
      </c>
      <c r="F484" s="280">
        <f t="shared" si="14"/>
        <v>0.64984227129337535</v>
      </c>
      <c r="G484" s="281"/>
    </row>
    <row r="485" spans="1:7" x14ac:dyDescent="0.2">
      <c r="A485" s="297">
        <v>92318</v>
      </c>
      <c r="B485" s="293">
        <v>0.95099999999999996</v>
      </c>
      <c r="C485" s="279">
        <v>2.0049999999999999</v>
      </c>
      <c r="D485" s="280">
        <f t="shared" si="15"/>
        <v>1.1083070452155623</v>
      </c>
      <c r="E485" s="279">
        <v>1.478</v>
      </c>
      <c r="F485" s="280">
        <f t="shared" si="14"/>
        <v>0.55415352260778139</v>
      </c>
      <c r="G485" s="281"/>
    </row>
    <row r="486" spans="1:7" x14ac:dyDescent="0.2">
      <c r="A486" s="297">
        <v>92320</v>
      </c>
      <c r="B486" s="293">
        <v>0.95099999999999996</v>
      </c>
      <c r="C486" s="279">
        <v>2.6150000000000002</v>
      </c>
      <c r="D486" s="280">
        <f t="shared" si="15"/>
        <v>1.7497371188222925</v>
      </c>
      <c r="E486" s="279">
        <v>1.569</v>
      </c>
      <c r="F486" s="280">
        <f t="shared" si="14"/>
        <v>0.64984227129337535</v>
      </c>
      <c r="G486" s="281"/>
    </row>
    <row r="487" spans="1:7" x14ac:dyDescent="0.2">
      <c r="A487" s="297">
        <v>92321</v>
      </c>
      <c r="B487" s="293">
        <v>0.95099999999999996</v>
      </c>
      <c r="C487" s="279">
        <v>4.3220000000000001</v>
      </c>
      <c r="D487" s="280">
        <f t="shared" si="15"/>
        <v>3.5446898002103051</v>
      </c>
      <c r="E487" s="279">
        <v>1.569</v>
      </c>
      <c r="F487" s="280">
        <f t="shared" si="14"/>
        <v>0.64984227129337535</v>
      </c>
      <c r="G487" s="281"/>
    </row>
    <row r="488" spans="1:7" x14ac:dyDescent="0.2">
      <c r="A488" s="297">
        <v>92322</v>
      </c>
      <c r="B488" s="293">
        <v>0.95099999999999996</v>
      </c>
      <c r="C488" s="279">
        <v>7.4059999999999997</v>
      </c>
      <c r="D488" s="280">
        <f t="shared" si="15"/>
        <v>6.7875920084121981</v>
      </c>
      <c r="E488" s="279">
        <v>1.569</v>
      </c>
      <c r="F488" s="280">
        <f t="shared" si="14"/>
        <v>0.64984227129337535</v>
      </c>
      <c r="G488" s="281"/>
    </row>
    <row r="489" spans="1:7" x14ac:dyDescent="0.2">
      <c r="A489" s="297">
        <v>92323</v>
      </c>
      <c r="B489" s="293">
        <v>0.95099999999999996</v>
      </c>
      <c r="C489" s="279">
        <v>1.145</v>
      </c>
      <c r="D489" s="280">
        <f t="shared" si="15"/>
        <v>0.20399579390115674</v>
      </c>
      <c r="E489" s="279">
        <v>1.048</v>
      </c>
      <c r="F489" s="280">
        <f t="shared" si="14"/>
        <v>0.10199789695057837</v>
      </c>
      <c r="G489" s="281"/>
    </row>
    <row r="490" spans="1:7" x14ac:dyDescent="0.2">
      <c r="A490" s="297">
        <v>92324</v>
      </c>
      <c r="B490" s="293">
        <v>0.97499999999999998</v>
      </c>
      <c r="C490" s="279">
        <v>1.524</v>
      </c>
      <c r="D490" s="280">
        <f t="shared" si="15"/>
        <v>0.56307692307692303</v>
      </c>
      <c r="E490" s="279">
        <v>1.2490000000000001</v>
      </c>
      <c r="F490" s="280">
        <f t="shared" si="14"/>
        <v>0.28102564102564109</v>
      </c>
      <c r="G490" s="281"/>
    </row>
    <row r="491" spans="1:7" x14ac:dyDescent="0.2">
      <c r="A491" s="297">
        <v>92325</v>
      </c>
      <c r="B491" s="293">
        <v>0.95099999999999996</v>
      </c>
      <c r="C491" s="279">
        <v>6.21</v>
      </c>
      <c r="D491" s="280">
        <f t="shared" si="15"/>
        <v>5.5299684542586753</v>
      </c>
      <c r="E491" s="279">
        <v>1.569</v>
      </c>
      <c r="F491" s="280">
        <f t="shared" si="14"/>
        <v>0.64984227129337535</v>
      </c>
      <c r="G491" s="281"/>
    </row>
    <row r="492" spans="1:7" x14ac:dyDescent="0.2">
      <c r="A492" s="297">
        <v>92327</v>
      </c>
      <c r="B492" s="293">
        <v>0.95099999999999996</v>
      </c>
      <c r="C492" s="279">
        <v>1.234</v>
      </c>
      <c r="D492" s="280">
        <f t="shared" si="15"/>
        <v>0.29758149316508953</v>
      </c>
      <c r="E492" s="279">
        <v>1.093</v>
      </c>
      <c r="F492" s="280">
        <f t="shared" si="14"/>
        <v>0.14931650893796</v>
      </c>
      <c r="G492" s="281"/>
    </row>
    <row r="493" spans="1:7" x14ac:dyDescent="0.2">
      <c r="A493" s="297">
        <v>92328</v>
      </c>
      <c r="B493" s="293">
        <v>0.64800000000000002</v>
      </c>
      <c r="C493" s="279">
        <v>1.0409999999999999</v>
      </c>
      <c r="D493" s="280">
        <f t="shared" si="15"/>
        <v>0.6064814814814814</v>
      </c>
      <c r="E493" s="279">
        <v>0.84399999999999997</v>
      </c>
      <c r="F493" s="280">
        <f t="shared" si="14"/>
        <v>0.30246913580246915</v>
      </c>
      <c r="G493" s="281"/>
    </row>
    <row r="494" spans="1:7" x14ac:dyDescent="0.2">
      <c r="A494" s="297">
        <v>92332</v>
      </c>
      <c r="B494" s="293">
        <v>0.95099999999999996</v>
      </c>
      <c r="C494" s="279">
        <v>1.0029999999999999</v>
      </c>
      <c r="D494" s="280">
        <f t="shared" si="15"/>
        <v>5.4679284963196517E-2</v>
      </c>
      <c r="E494" s="279">
        <v>0.97699999999999998</v>
      </c>
      <c r="F494" s="280">
        <f t="shared" si="14"/>
        <v>2.733964248159837E-2</v>
      </c>
      <c r="G494" s="281"/>
    </row>
    <row r="495" spans="1:7" x14ac:dyDescent="0.2">
      <c r="A495" s="297">
        <v>92333</v>
      </c>
      <c r="B495" s="293">
        <v>0.95099999999999996</v>
      </c>
      <c r="C495" s="279">
        <v>1.708</v>
      </c>
      <c r="D495" s="280">
        <f t="shared" si="15"/>
        <v>0.79600420609884326</v>
      </c>
      <c r="E495" s="279">
        <v>1.329</v>
      </c>
      <c r="F495" s="280">
        <f t="shared" si="14"/>
        <v>0.39747634069400628</v>
      </c>
      <c r="G495" s="281"/>
    </row>
    <row r="496" spans="1:7" x14ac:dyDescent="0.2">
      <c r="A496" s="297">
        <v>92335</v>
      </c>
      <c r="B496" s="293">
        <v>0.97499999999999998</v>
      </c>
      <c r="C496" s="279">
        <v>1.2030000000000001</v>
      </c>
      <c r="D496" s="280">
        <f t="shared" si="15"/>
        <v>0.23384615384615404</v>
      </c>
      <c r="E496" s="279">
        <v>1.089</v>
      </c>
      <c r="F496" s="280">
        <f t="shared" si="14"/>
        <v>0.11692307692307691</v>
      </c>
      <c r="G496" s="281"/>
    </row>
    <row r="497" spans="1:7" x14ac:dyDescent="0.2">
      <c r="A497" s="297">
        <v>92336</v>
      </c>
      <c r="B497" s="293">
        <v>0.97499999999999998</v>
      </c>
      <c r="C497" s="279">
        <v>1.2090000000000001</v>
      </c>
      <c r="D497" s="280">
        <f t="shared" si="15"/>
        <v>0.24000000000000021</v>
      </c>
      <c r="E497" s="279">
        <v>1.0920000000000001</v>
      </c>
      <c r="F497" s="280">
        <f t="shared" si="14"/>
        <v>0.12000000000000011</v>
      </c>
      <c r="G497" s="281"/>
    </row>
    <row r="498" spans="1:7" x14ac:dyDescent="0.2">
      <c r="A498" s="297">
        <v>92337</v>
      </c>
      <c r="B498" s="293">
        <v>0.97499999999999998</v>
      </c>
      <c r="C498" s="279">
        <v>1.3939999999999999</v>
      </c>
      <c r="D498" s="280">
        <f t="shared" si="15"/>
        <v>0.42974358974358973</v>
      </c>
      <c r="E498" s="279">
        <v>1.1839999999999999</v>
      </c>
      <c r="F498" s="280">
        <f t="shared" si="14"/>
        <v>0.21435897435897422</v>
      </c>
      <c r="G498" s="281"/>
    </row>
    <row r="499" spans="1:7" x14ac:dyDescent="0.2">
      <c r="A499" s="297">
        <v>92338</v>
      </c>
      <c r="B499" s="293">
        <v>0.95099999999999996</v>
      </c>
      <c r="C499" s="279">
        <v>0.98899999999999999</v>
      </c>
      <c r="D499" s="280">
        <f t="shared" si="15"/>
        <v>3.9957939011566745E-2</v>
      </c>
      <c r="E499" s="279">
        <v>0.97</v>
      </c>
      <c r="F499" s="280">
        <f t="shared" si="14"/>
        <v>1.9978969505783484E-2</v>
      </c>
      <c r="G499" s="281"/>
    </row>
    <row r="500" spans="1:7" x14ac:dyDescent="0.2">
      <c r="A500" s="298">
        <v>92339</v>
      </c>
      <c r="B500" s="294">
        <v>0.95099999999999996</v>
      </c>
      <c r="C500" s="287">
        <v>7.1150000000000002</v>
      </c>
      <c r="D500" s="288">
        <f t="shared" si="15"/>
        <v>6.4815983175604632</v>
      </c>
      <c r="E500" s="287">
        <v>1.569</v>
      </c>
      <c r="F500" s="288">
        <f t="shared" si="14"/>
        <v>0.64984227129337535</v>
      </c>
      <c r="G500" s="281"/>
    </row>
    <row r="501" spans="1:7" x14ac:dyDescent="0.2">
      <c r="A501" s="299">
        <v>92341</v>
      </c>
      <c r="B501" s="295">
        <v>0.95099999999999996</v>
      </c>
      <c r="C501" s="289">
        <v>2.726</v>
      </c>
      <c r="D501" s="290">
        <f t="shared" si="15"/>
        <v>1.8664563617245005</v>
      </c>
      <c r="E501" s="289">
        <v>1.569</v>
      </c>
      <c r="F501" s="290">
        <f t="shared" si="14"/>
        <v>0.64984227129337535</v>
      </c>
      <c r="G501" s="281"/>
    </row>
    <row r="502" spans="1:7" x14ac:dyDescent="0.2">
      <c r="A502" s="297">
        <v>92342</v>
      </c>
      <c r="B502" s="293">
        <v>0.95099999999999996</v>
      </c>
      <c r="C502" s="279">
        <v>1.028</v>
      </c>
      <c r="D502" s="280">
        <f t="shared" si="15"/>
        <v>8.0967402733964411E-2</v>
      </c>
      <c r="E502" s="279">
        <v>0.98899999999999999</v>
      </c>
      <c r="F502" s="280">
        <f t="shared" si="14"/>
        <v>3.9957939011566745E-2</v>
      </c>
      <c r="G502" s="281"/>
    </row>
    <row r="503" spans="1:7" x14ac:dyDescent="0.2">
      <c r="A503" s="297">
        <v>92344</v>
      </c>
      <c r="B503" s="293">
        <v>0.95099999999999996</v>
      </c>
      <c r="C503" s="279">
        <v>2.6240000000000001</v>
      </c>
      <c r="D503" s="280">
        <f t="shared" si="15"/>
        <v>1.7592008412197688</v>
      </c>
      <c r="E503" s="279">
        <v>1.569</v>
      </c>
      <c r="F503" s="280">
        <f t="shared" si="14"/>
        <v>0.64984227129337535</v>
      </c>
      <c r="G503" s="281"/>
    </row>
    <row r="504" spans="1:7" x14ac:dyDescent="0.2">
      <c r="A504" s="297">
        <v>92345</v>
      </c>
      <c r="B504" s="293">
        <v>0.95099999999999996</v>
      </c>
      <c r="C504" s="279">
        <v>1.3340000000000001</v>
      </c>
      <c r="D504" s="280">
        <f t="shared" si="15"/>
        <v>0.40273396424815999</v>
      </c>
      <c r="E504" s="279">
        <v>1.143</v>
      </c>
      <c r="F504" s="280">
        <f t="shared" si="14"/>
        <v>0.20189274447949535</v>
      </c>
      <c r="G504" s="281"/>
    </row>
    <row r="505" spans="1:7" x14ac:dyDescent="0.2">
      <c r="A505" s="297">
        <v>92346</v>
      </c>
      <c r="B505" s="293">
        <v>0.97499999999999998</v>
      </c>
      <c r="C505" s="279">
        <v>1.958</v>
      </c>
      <c r="D505" s="280">
        <f t="shared" si="15"/>
        <v>1.0082051282051281</v>
      </c>
      <c r="E505" s="279">
        <v>1.4670000000000001</v>
      </c>
      <c r="F505" s="280">
        <f t="shared" si="14"/>
        <v>0.50461538461538469</v>
      </c>
      <c r="G505" s="281"/>
    </row>
    <row r="506" spans="1:7" x14ac:dyDescent="0.2">
      <c r="A506" s="297">
        <v>92347</v>
      </c>
      <c r="B506" s="293">
        <v>0.95099999999999996</v>
      </c>
      <c r="C506" s="279">
        <v>1.1379999999999999</v>
      </c>
      <c r="D506" s="280">
        <f t="shared" si="15"/>
        <v>0.19663512092534163</v>
      </c>
      <c r="E506" s="279">
        <v>1.0449999999999999</v>
      </c>
      <c r="F506" s="280">
        <f t="shared" si="14"/>
        <v>9.8843322818086277E-2</v>
      </c>
      <c r="G506" s="281"/>
    </row>
    <row r="507" spans="1:7" x14ac:dyDescent="0.2">
      <c r="A507" s="297">
        <v>92350</v>
      </c>
      <c r="B507" s="293">
        <v>0.95099999999999996</v>
      </c>
      <c r="C507" s="279">
        <v>1.3080000000000001</v>
      </c>
      <c r="D507" s="280">
        <f t="shared" si="15"/>
        <v>0.37539432176656162</v>
      </c>
      <c r="E507" s="279">
        <v>1.1299999999999999</v>
      </c>
      <c r="F507" s="280">
        <f t="shared" si="14"/>
        <v>0.18822292323869605</v>
      </c>
      <c r="G507" s="281"/>
    </row>
    <row r="508" spans="1:7" x14ac:dyDescent="0.2">
      <c r="A508" s="297">
        <v>92352</v>
      </c>
      <c r="B508" s="293">
        <v>0.95099999999999996</v>
      </c>
      <c r="C508" s="279">
        <v>5.1239999999999997</v>
      </c>
      <c r="D508" s="280">
        <f t="shared" si="15"/>
        <v>4.3880126182965302</v>
      </c>
      <c r="E508" s="279">
        <v>1.569</v>
      </c>
      <c r="F508" s="280">
        <f t="shared" si="14"/>
        <v>0.64984227129337535</v>
      </c>
      <c r="G508" s="281"/>
    </row>
    <row r="509" spans="1:7" x14ac:dyDescent="0.2">
      <c r="A509" s="297">
        <v>92354</v>
      </c>
      <c r="B509" s="293">
        <v>0.95099999999999996</v>
      </c>
      <c r="C509" s="279">
        <v>1.387</v>
      </c>
      <c r="D509" s="280">
        <f t="shared" si="15"/>
        <v>0.45846477392218721</v>
      </c>
      <c r="E509" s="279">
        <v>1.169</v>
      </c>
      <c r="F509" s="280">
        <f t="shared" si="14"/>
        <v>0.22923238696109371</v>
      </c>
      <c r="G509" s="281"/>
    </row>
    <row r="510" spans="1:7" x14ac:dyDescent="0.2">
      <c r="A510" s="297">
        <v>92356</v>
      </c>
      <c r="B510" s="293">
        <v>0.95099999999999996</v>
      </c>
      <c r="C510" s="279">
        <v>1.26</v>
      </c>
      <c r="D510" s="280">
        <f t="shared" si="15"/>
        <v>0.32492113564668768</v>
      </c>
      <c r="E510" s="279">
        <v>1.105</v>
      </c>
      <c r="F510" s="280">
        <f t="shared" si="14"/>
        <v>0.1619348054679286</v>
      </c>
      <c r="G510" s="281"/>
    </row>
    <row r="511" spans="1:7" x14ac:dyDescent="0.2">
      <c r="A511" s="297">
        <v>92358</v>
      </c>
      <c r="B511" s="293">
        <v>0.95099999999999996</v>
      </c>
      <c r="C511" s="279">
        <v>6.2859999999999996</v>
      </c>
      <c r="D511" s="280">
        <f t="shared" si="15"/>
        <v>5.6098843322818084</v>
      </c>
      <c r="E511" s="279">
        <v>1.569</v>
      </c>
      <c r="F511" s="280">
        <f t="shared" si="14"/>
        <v>0.64984227129337535</v>
      </c>
      <c r="G511" s="281"/>
    </row>
    <row r="512" spans="1:7" x14ac:dyDescent="0.2">
      <c r="A512" s="297">
        <v>92359</v>
      </c>
      <c r="B512" s="293">
        <v>0.95099999999999996</v>
      </c>
      <c r="C512" s="279">
        <v>1.9339999999999999</v>
      </c>
      <c r="D512" s="280">
        <f t="shared" si="15"/>
        <v>1.0336487907465828</v>
      </c>
      <c r="E512" s="279">
        <v>1.4430000000000001</v>
      </c>
      <c r="F512" s="280">
        <f t="shared" si="14"/>
        <v>0.51735015772870674</v>
      </c>
      <c r="G512" s="281"/>
    </row>
    <row r="513" spans="1:7" x14ac:dyDescent="0.2">
      <c r="A513" s="297">
        <v>92363</v>
      </c>
      <c r="B513" s="293">
        <v>0.95099999999999996</v>
      </c>
      <c r="C513" s="279">
        <v>1.306</v>
      </c>
      <c r="D513" s="280">
        <f t="shared" si="15"/>
        <v>0.37329127234490023</v>
      </c>
      <c r="E513" s="279">
        <v>1.1279999999999999</v>
      </c>
      <c r="F513" s="280">
        <f t="shared" si="14"/>
        <v>0.18611987381703465</v>
      </c>
      <c r="G513" s="281"/>
    </row>
    <row r="514" spans="1:7" x14ac:dyDescent="0.2">
      <c r="A514" s="297">
        <v>92364</v>
      </c>
      <c r="B514" s="293">
        <v>0.95099999999999996</v>
      </c>
      <c r="C514" s="279">
        <v>0.97699999999999998</v>
      </c>
      <c r="D514" s="280">
        <f t="shared" si="15"/>
        <v>2.733964248159837E-2</v>
      </c>
      <c r="E514" s="279">
        <v>0.96399999999999997</v>
      </c>
      <c r="F514" s="280">
        <f t="shared" si="14"/>
        <v>1.3669821240799074E-2</v>
      </c>
      <c r="G514" s="281"/>
    </row>
    <row r="515" spans="1:7" x14ac:dyDescent="0.2">
      <c r="A515" s="297">
        <v>92365</v>
      </c>
      <c r="B515" s="293">
        <v>0.95099999999999996</v>
      </c>
      <c r="C515" s="279">
        <v>1.2849999999999999</v>
      </c>
      <c r="D515" s="280">
        <f t="shared" si="15"/>
        <v>0.35120925341745535</v>
      </c>
      <c r="E515" s="279">
        <v>1.1180000000000001</v>
      </c>
      <c r="F515" s="280">
        <f t="shared" si="14"/>
        <v>0.1756046267087279</v>
      </c>
      <c r="G515" s="281"/>
    </row>
    <row r="516" spans="1:7" x14ac:dyDescent="0.2">
      <c r="A516" s="297">
        <v>92366</v>
      </c>
      <c r="B516" s="293">
        <v>0.95099999999999996</v>
      </c>
      <c r="C516" s="279">
        <v>1.173</v>
      </c>
      <c r="D516" s="280">
        <f t="shared" si="15"/>
        <v>0.23343848580441651</v>
      </c>
      <c r="E516" s="279">
        <v>1.0620000000000001</v>
      </c>
      <c r="F516" s="280">
        <f t="shared" si="14"/>
        <v>0.11671924290220836</v>
      </c>
      <c r="G516" s="281"/>
    </row>
    <row r="517" spans="1:7" x14ac:dyDescent="0.2">
      <c r="A517" s="297">
        <v>92368</v>
      </c>
      <c r="B517" s="293">
        <v>0.95099999999999996</v>
      </c>
      <c r="C517" s="279">
        <v>1.0629999999999999</v>
      </c>
      <c r="D517" s="280">
        <f t="shared" si="15"/>
        <v>0.11777076761303884</v>
      </c>
      <c r="E517" s="279">
        <v>1.0069999999999999</v>
      </c>
      <c r="F517" s="280">
        <f t="shared" si="14"/>
        <v>5.8885383806519309E-2</v>
      </c>
      <c r="G517" s="281"/>
    </row>
    <row r="518" spans="1:7" x14ac:dyDescent="0.2">
      <c r="A518" s="297">
        <v>92371</v>
      </c>
      <c r="B518" s="293">
        <v>1.107</v>
      </c>
      <c r="C518" s="279">
        <v>2.37</v>
      </c>
      <c r="D518" s="280">
        <f t="shared" si="15"/>
        <v>1.1409214092140925</v>
      </c>
      <c r="E518" s="279">
        <v>1.7390000000000001</v>
      </c>
      <c r="F518" s="280">
        <f t="shared" si="14"/>
        <v>0.57091237579042464</v>
      </c>
      <c r="G518" s="281"/>
    </row>
    <row r="519" spans="1:7" x14ac:dyDescent="0.2">
      <c r="A519" s="297">
        <v>92372</v>
      </c>
      <c r="B519" s="293">
        <v>0.95099999999999996</v>
      </c>
      <c r="C519" s="279">
        <v>1.97</v>
      </c>
      <c r="D519" s="280">
        <f t="shared" si="15"/>
        <v>1.0715036803364879</v>
      </c>
      <c r="E519" s="279">
        <v>1.4610000000000001</v>
      </c>
      <c r="F519" s="280">
        <f t="shared" si="14"/>
        <v>0.53627760252365952</v>
      </c>
      <c r="G519" s="281"/>
    </row>
    <row r="520" spans="1:7" x14ac:dyDescent="0.2">
      <c r="A520" s="297">
        <v>92373</v>
      </c>
      <c r="B520" s="293">
        <v>0.95099999999999996</v>
      </c>
      <c r="C520" s="279">
        <v>2.5880000000000001</v>
      </c>
      <c r="D520" s="280">
        <f t="shared" si="15"/>
        <v>1.7213459516298637</v>
      </c>
      <c r="E520" s="279">
        <v>1.569</v>
      </c>
      <c r="F520" s="280">
        <f t="shared" si="14"/>
        <v>0.64984227129337535</v>
      </c>
      <c r="G520" s="281"/>
    </row>
    <row r="521" spans="1:7" x14ac:dyDescent="0.2">
      <c r="A521" s="297">
        <v>92374</v>
      </c>
      <c r="B521" s="293">
        <v>0.95099999999999996</v>
      </c>
      <c r="C521" s="279">
        <v>1.2869999999999999</v>
      </c>
      <c r="D521" s="280">
        <f t="shared" si="15"/>
        <v>0.35331230283911674</v>
      </c>
      <c r="E521" s="279">
        <v>1.119</v>
      </c>
      <c r="F521" s="280">
        <f t="shared" si="14"/>
        <v>0.17665615141955837</v>
      </c>
      <c r="G521" s="281"/>
    </row>
    <row r="522" spans="1:7" x14ac:dyDescent="0.2">
      <c r="A522" s="297">
        <v>92376</v>
      </c>
      <c r="B522" s="293">
        <v>0.97499999999999998</v>
      </c>
      <c r="C522" s="279">
        <v>1.347</v>
      </c>
      <c r="D522" s="280">
        <f t="shared" si="15"/>
        <v>0.3815384615384616</v>
      </c>
      <c r="E522" s="279">
        <v>1.161</v>
      </c>
      <c r="F522" s="280">
        <f t="shared" si="14"/>
        <v>0.1907692307692308</v>
      </c>
      <c r="G522" s="281"/>
    </row>
    <row r="523" spans="1:7" x14ac:dyDescent="0.2">
      <c r="A523" s="297">
        <v>92377</v>
      </c>
      <c r="B523" s="293">
        <v>0.97499999999999998</v>
      </c>
      <c r="C523" s="279">
        <v>1.35</v>
      </c>
      <c r="D523" s="280">
        <f t="shared" si="15"/>
        <v>0.3846153846153848</v>
      </c>
      <c r="E523" s="279">
        <v>1.163</v>
      </c>
      <c r="F523" s="280">
        <f t="shared" ref="F523:F586" si="16">E523/B523-1</f>
        <v>0.19282051282051293</v>
      </c>
      <c r="G523" s="281"/>
    </row>
    <row r="524" spans="1:7" x14ac:dyDescent="0.2">
      <c r="A524" s="297">
        <v>92378</v>
      </c>
      <c r="B524" s="293">
        <v>0.97499999999999998</v>
      </c>
      <c r="C524" s="279">
        <v>5.085</v>
      </c>
      <c r="D524" s="280">
        <f t="shared" ref="D524:D587" si="17">C524/B524-1</f>
        <v>4.2153846153846155</v>
      </c>
      <c r="E524" s="279">
        <v>1.609</v>
      </c>
      <c r="F524" s="280">
        <f t="shared" si="16"/>
        <v>0.65025641025641034</v>
      </c>
      <c r="G524" s="281"/>
    </row>
    <row r="525" spans="1:7" x14ac:dyDescent="0.2">
      <c r="A525" s="297">
        <v>92382</v>
      </c>
      <c r="B525" s="293">
        <v>0.95099999999999996</v>
      </c>
      <c r="C525" s="279">
        <v>4.9820000000000002</v>
      </c>
      <c r="D525" s="280">
        <f t="shared" si="17"/>
        <v>4.2386961093585702</v>
      </c>
      <c r="E525" s="279">
        <v>1.569</v>
      </c>
      <c r="F525" s="280">
        <f t="shared" si="16"/>
        <v>0.64984227129337535</v>
      </c>
      <c r="G525" s="281"/>
    </row>
    <row r="526" spans="1:7" x14ac:dyDescent="0.2">
      <c r="A526" s="297">
        <v>92384</v>
      </c>
      <c r="B526" s="293">
        <v>0.64800000000000002</v>
      </c>
      <c r="C526" s="279">
        <v>0.92600000000000005</v>
      </c>
      <c r="D526" s="280">
        <f t="shared" si="17"/>
        <v>0.42901234567901247</v>
      </c>
      <c r="E526" s="279">
        <v>0.78700000000000003</v>
      </c>
      <c r="F526" s="280">
        <f t="shared" si="16"/>
        <v>0.21450617283950613</v>
      </c>
      <c r="G526" s="281"/>
    </row>
    <row r="527" spans="1:7" x14ac:dyDescent="0.2">
      <c r="A527" s="297">
        <v>92386</v>
      </c>
      <c r="B527" s="293">
        <v>0.95099999999999996</v>
      </c>
      <c r="C527" s="279">
        <v>1.4550000000000001</v>
      </c>
      <c r="D527" s="280">
        <f t="shared" si="17"/>
        <v>0.52996845425867511</v>
      </c>
      <c r="E527" s="279">
        <v>1.2030000000000001</v>
      </c>
      <c r="F527" s="280">
        <f t="shared" si="16"/>
        <v>0.26498422712933767</v>
      </c>
      <c r="G527" s="281"/>
    </row>
    <row r="528" spans="1:7" x14ac:dyDescent="0.2">
      <c r="A528" s="297">
        <v>92389</v>
      </c>
      <c r="B528" s="293">
        <v>0.64800000000000002</v>
      </c>
      <c r="C528" s="279">
        <v>0.871</v>
      </c>
      <c r="D528" s="280">
        <f t="shared" si="17"/>
        <v>0.34413580246913567</v>
      </c>
      <c r="E528" s="279">
        <v>0.75900000000000001</v>
      </c>
      <c r="F528" s="280">
        <f t="shared" si="16"/>
        <v>0.17129629629629628</v>
      </c>
      <c r="G528" s="281"/>
    </row>
    <row r="529" spans="1:7" x14ac:dyDescent="0.2">
      <c r="A529" s="297">
        <v>92391</v>
      </c>
      <c r="B529" s="293">
        <v>0.97499999999999998</v>
      </c>
      <c r="C529" s="279">
        <v>8.16</v>
      </c>
      <c r="D529" s="280">
        <f t="shared" si="17"/>
        <v>7.3692307692307697</v>
      </c>
      <c r="E529" s="279">
        <v>1.609</v>
      </c>
      <c r="F529" s="280">
        <f t="shared" si="16"/>
        <v>0.65025641025641034</v>
      </c>
      <c r="G529" s="281"/>
    </row>
    <row r="530" spans="1:7" x14ac:dyDescent="0.2">
      <c r="A530" s="297">
        <v>92392</v>
      </c>
      <c r="B530" s="293">
        <v>0.95099999999999996</v>
      </c>
      <c r="C530" s="279">
        <v>1.1200000000000001</v>
      </c>
      <c r="D530" s="280">
        <f t="shared" si="17"/>
        <v>0.17770767613038929</v>
      </c>
      <c r="E530" s="279">
        <v>1.036</v>
      </c>
      <c r="F530" s="280">
        <f t="shared" si="16"/>
        <v>8.9379600420609995E-2</v>
      </c>
      <c r="G530" s="281"/>
    </row>
    <row r="531" spans="1:7" x14ac:dyDescent="0.2">
      <c r="A531" s="297">
        <v>92394</v>
      </c>
      <c r="B531" s="293">
        <v>0.95099999999999996</v>
      </c>
      <c r="C531" s="279">
        <v>1.006</v>
      </c>
      <c r="D531" s="280">
        <f t="shared" si="17"/>
        <v>5.7833859095688833E-2</v>
      </c>
      <c r="E531" s="279">
        <v>0.97799999999999998</v>
      </c>
      <c r="F531" s="280">
        <f t="shared" si="16"/>
        <v>2.8391167192429068E-2</v>
      </c>
      <c r="G531" s="281"/>
    </row>
    <row r="532" spans="1:7" x14ac:dyDescent="0.2">
      <c r="A532" s="297">
        <v>92395</v>
      </c>
      <c r="B532" s="293">
        <v>0.95099999999999996</v>
      </c>
      <c r="C532" s="279">
        <v>0.96299999999999997</v>
      </c>
      <c r="D532" s="280">
        <f t="shared" si="17"/>
        <v>1.2618296529968376E-2</v>
      </c>
      <c r="E532" s="279">
        <v>0.95699999999999996</v>
      </c>
      <c r="F532" s="280">
        <f t="shared" si="16"/>
        <v>6.3091482649841879E-3</v>
      </c>
      <c r="G532" s="281"/>
    </row>
    <row r="533" spans="1:7" x14ac:dyDescent="0.2">
      <c r="A533" s="297">
        <v>92397</v>
      </c>
      <c r="B533" s="293">
        <v>1.107</v>
      </c>
      <c r="C533" s="279">
        <v>3.351</v>
      </c>
      <c r="D533" s="280">
        <f t="shared" si="17"/>
        <v>2.02710027100271</v>
      </c>
      <c r="E533" s="279">
        <v>1.827</v>
      </c>
      <c r="F533" s="280">
        <f t="shared" si="16"/>
        <v>0.65040650406504064</v>
      </c>
      <c r="G533" s="281"/>
    </row>
    <row r="534" spans="1:7" x14ac:dyDescent="0.2">
      <c r="A534" s="297">
        <v>92398</v>
      </c>
      <c r="B534" s="293">
        <v>0.95099999999999996</v>
      </c>
      <c r="C534" s="279">
        <v>1.327</v>
      </c>
      <c r="D534" s="280">
        <f t="shared" si="17"/>
        <v>0.39537329127234488</v>
      </c>
      <c r="E534" s="279">
        <v>1.139</v>
      </c>
      <c r="F534" s="280">
        <f t="shared" si="16"/>
        <v>0.19768664563617255</v>
      </c>
      <c r="G534" s="281"/>
    </row>
    <row r="535" spans="1:7" x14ac:dyDescent="0.2">
      <c r="A535" s="297">
        <v>92399</v>
      </c>
      <c r="B535" s="293">
        <v>0.95099999999999996</v>
      </c>
      <c r="C535" s="279">
        <v>2.024</v>
      </c>
      <c r="D535" s="280">
        <f t="shared" si="17"/>
        <v>1.128286014721346</v>
      </c>
      <c r="E535" s="279">
        <v>1.488</v>
      </c>
      <c r="F535" s="280">
        <f t="shared" si="16"/>
        <v>0.56466876971608837</v>
      </c>
      <c r="G535" s="281"/>
    </row>
    <row r="536" spans="1:7" x14ac:dyDescent="0.2">
      <c r="A536" s="297">
        <v>92401</v>
      </c>
      <c r="B536" s="293">
        <v>0.97499999999999998</v>
      </c>
      <c r="C536" s="279">
        <v>1.329</v>
      </c>
      <c r="D536" s="280">
        <f t="shared" si="17"/>
        <v>0.36307692307692307</v>
      </c>
      <c r="E536" s="279">
        <v>1.1519999999999999</v>
      </c>
      <c r="F536" s="280">
        <f t="shared" si="16"/>
        <v>0.18153846153846143</v>
      </c>
      <c r="G536" s="281"/>
    </row>
    <row r="537" spans="1:7" x14ac:dyDescent="0.2">
      <c r="A537" s="297">
        <v>92404</v>
      </c>
      <c r="B537" s="293">
        <v>0.97499999999999998</v>
      </c>
      <c r="C537" s="279">
        <v>1.889</v>
      </c>
      <c r="D537" s="280">
        <f t="shared" si="17"/>
        <v>0.93743589743589739</v>
      </c>
      <c r="E537" s="279">
        <v>1.4319999999999999</v>
      </c>
      <c r="F537" s="280">
        <f t="shared" si="16"/>
        <v>0.4687179487179487</v>
      </c>
      <c r="G537" s="281"/>
    </row>
    <row r="538" spans="1:7" x14ac:dyDescent="0.2">
      <c r="A538" s="297">
        <v>92405</v>
      </c>
      <c r="B538" s="293">
        <v>0.97499999999999998</v>
      </c>
      <c r="C538" s="279">
        <v>1.321</v>
      </c>
      <c r="D538" s="280">
        <f t="shared" si="17"/>
        <v>0.35487179487179477</v>
      </c>
      <c r="E538" s="279">
        <v>1.1479999999999999</v>
      </c>
      <c r="F538" s="280">
        <f t="shared" si="16"/>
        <v>0.17743589743589738</v>
      </c>
      <c r="G538" s="281"/>
    </row>
    <row r="539" spans="1:7" x14ac:dyDescent="0.2">
      <c r="A539" s="297">
        <v>92407</v>
      </c>
      <c r="B539" s="293">
        <v>0.97499999999999998</v>
      </c>
      <c r="C539" s="279">
        <v>1.679</v>
      </c>
      <c r="D539" s="280">
        <f t="shared" si="17"/>
        <v>0.72205128205128211</v>
      </c>
      <c r="E539" s="279">
        <v>1.327</v>
      </c>
      <c r="F539" s="280">
        <f t="shared" si="16"/>
        <v>0.36102564102564094</v>
      </c>
      <c r="G539" s="281"/>
    </row>
    <row r="540" spans="1:7" x14ac:dyDescent="0.2">
      <c r="A540" s="297">
        <v>92408</v>
      </c>
      <c r="B540" s="293">
        <v>0.95099999999999996</v>
      </c>
      <c r="C540" s="279">
        <v>1.294</v>
      </c>
      <c r="D540" s="280">
        <f t="shared" si="17"/>
        <v>0.36067297581493185</v>
      </c>
      <c r="E540" s="279">
        <v>1.1220000000000001</v>
      </c>
      <c r="F540" s="280">
        <f t="shared" si="16"/>
        <v>0.17981072555205069</v>
      </c>
      <c r="G540" s="281"/>
    </row>
    <row r="541" spans="1:7" x14ac:dyDescent="0.2">
      <c r="A541" s="297">
        <v>92410</v>
      </c>
      <c r="B541" s="293">
        <v>0.97499999999999998</v>
      </c>
      <c r="C541" s="279">
        <v>1.333</v>
      </c>
      <c r="D541" s="280">
        <f t="shared" si="17"/>
        <v>0.36717948717948712</v>
      </c>
      <c r="E541" s="279">
        <v>1.1539999999999999</v>
      </c>
      <c r="F541" s="280">
        <f t="shared" si="16"/>
        <v>0.18358974358974356</v>
      </c>
      <c r="G541" s="281"/>
    </row>
    <row r="542" spans="1:7" x14ac:dyDescent="0.2">
      <c r="A542" s="297">
        <v>92411</v>
      </c>
      <c r="B542" s="293">
        <v>0.97499999999999998</v>
      </c>
      <c r="C542" s="279">
        <v>1.2909999999999999</v>
      </c>
      <c r="D542" s="280">
        <f t="shared" si="17"/>
        <v>0.32410256410256411</v>
      </c>
      <c r="E542" s="279">
        <v>1.133</v>
      </c>
      <c r="F542" s="280">
        <f t="shared" si="16"/>
        <v>0.16205128205128205</v>
      </c>
      <c r="G542" s="281"/>
    </row>
    <row r="543" spans="1:7" x14ac:dyDescent="0.2">
      <c r="A543" s="297">
        <v>92501</v>
      </c>
      <c r="B543" s="293">
        <v>0.95099999999999996</v>
      </c>
      <c r="C543" s="279">
        <v>1.0940000000000001</v>
      </c>
      <c r="D543" s="280">
        <f t="shared" si="17"/>
        <v>0.15036803364879092</v>
      </c>
      <c r="E543" s="279">
        <v>1.022</v>
      </c>
      <c r="F543" s="280">
        <f t="shared" si="16"/>
        <v>7.4658254468980001E-2</v>
      </c>
      <c r="G543" s="281"/>
    </row>
    <row r="544" spans="1:7" x14ac:dyDescent="0.2">
      <c r="A544" s="297">
        <v>92503</v>
      </c>
      <c r="B544" s="293">
        <v>0.97499999999999998</v>
      </c>
      <c r="C544" s="279">
        <v>1.252</v>
      </c>
      <c r="D544" s="280">
        <f t="shared" si="17"/>
        <v>0.28410256410256407</v>
      </c>
      <c r="E544" s="279">
        <v>1.1140000000000001</v>
      </c>
      <c r="F544" s="280">
        <f t="shared" si="16"/>
        <v>0.14256410256410268</v>
      </c>
      <c r="G544" s="281"/>
    </row>
    <row r="545" spans="1:7" x14ac:dyDescent="0.2">
      <c r="A545" s="297">
        <v>92504</v>
      </c>
      <c r="B545" s="293">
        <v>0.97499999999999998</v>
      </c>
      <c r="C545" s="279">
        <v>1.0860000000000001</v>
      </c>
      <c r="D545" s="280">
        <f t="shared" si="17"/>
        <v>0.11384615384615393</v>
      </c>
      <c r="E545" s="279">
        <v>1.0309999999999999</v>
      </c>
      <c r="F545" s="280">
        <f t="shared" si="16"/>
        <v>5.7435897435897276E-2</v>
      </c>
      <c r="G545" s="281"/>
    </row>
    <row r="546" spans="1:7" x14ac:dyDescent="0.2">
      <c r="A546" s="297">
        <v>92505</v>
      </c>
      <c r="B546" s="293">
        <v>0.97499999999999998</v>
      </c>
      <c r="C546" s="279">
        <v>1.19</v>
      </c>
      <c r="D546" s="280">
        <f t="shared" si="17"/>
        <v>0.2205128205128204</v>
      </c>
      <c r="E546" s="279">
        <v>1.0820000000000001</v>
      </c>
      <c r="F546" s="280">
        <f t="shared" si="16"/>
        <v>0.10974358974358989</v>
      </c>
      <c r="G546" s="281"/>
    </row>
    <row r="547" spans="1:7" x14ac:dyDescent="0.2">
      <c r="A547" s="297">
        <v>92506</v>
      </c>
      <c r="B547" s="293">
        <v>0.95099999999999996</v>
      </c>
      <c r="C547" s="279">
        <v>1.1020000000000001</v>
      </c>
      <c r="D547" s="280">
        <f t="shared" si="17"/>
        <v>0.15878023133543651</v>
      </c>
      <c r="E547" s="279">
        <v>1.0269999999999999</v>
      </c>
      <c r="F547" s="280">
        <f t="shared" si="16"/>
        <v>7.9915878023133491E-2</v>
      </c>
      <c r="G547" s="281"/>
    </row>
    <row r="548" spans="1:7" x14ac:dyDescent="0.2">
      <c r="A548" s="297">
        <v>92507</v>
      </c>
      <c r="B548" s="293">
        <v>0.95099999999999996</v>
      </c>
      <c r="C548" s="279">
        <v>1.214</v>
      </c>
      <c r="D548" s="280">
        <f t="shared" si="17"/>
        <v>0.27655099894847535</v>
      </c>
      <c r="E548" s="279">
        <v>1.0820000000000001</v>
      </c>
      <c r="F548" s="280">
        <f t="shared" si="16"/>
        <v>0.13774973711882232</v>
      </c>
      <c r="G548" s="281"/>
    </row>
    <row r="549" spans="1:7" x14ac:dyDescent="0.2">
      <c r="A549" s="298">
        <v>92508</v>
      </c>
      <c r="B549" s="294">
        <v>0.95099999999999996</v>
      </c>
      <c r="C549" s="287">
        <v>1.0169999999999999</v>
      </c>
      <c r="D549" s="288">
        <f t="shared" si="17"/>
        <v>6.9400630914826511E-2</v>
      </c>
      <c r="E549" s="287">
        <v>0.98399999999999999</v>
      </c>
      <c r="F549" s="288">
        <f t="shared" si="16"/>
        <v>3.4700315457413256E-2</v>
      </c>
      <c r="G549" s="281"/>
    </row>
    <row r="550" spans="1:7" x14ac:dyDescent="0.2">
      <c r="A550" s="299">
        <v>92509</v>
      </c>
      <c r="B550" s="295">
        <v>0.97499999999999998</v>
      </c>
      <c r="C550" s="289">
        <v>1.2569999999999999</v>
      </c>
      <c r="D550" s="290">
        <f t="shared" si="17"/>
        <v>0.28923076923076918</v>
      </c>
      <c r="E550" s="289">
        <v>1.1160000000000001</v>
      </c>
      <c r="F550" s="290">
        <f t="shared" si="16"/>
        <v>0.14461538461538481</v>
      </c>
      <c r="G550" s="281"/>
    </row>
    <row r="551" spans="1:7" x14ac:dyDescent="0.2">
      <c r="A551" s="297">
        <v>92518</v>
      </c>
      <c r="B551" s="293">
        <v>0.95099999999999996</v>
      </c>
      <c r="C551" s="279">
        <v>1.054</v>
      </c>
      <c r="D551" s="280">
        <f t="shared" si="17"/>
        <v>0.10830704521556256</v>
      </c>
      <c r="E551" s="279">
        <v>1.002</v>
      </c>
      <c r="F551" s="280">
        <f t="shared" si="16"/>
        <v>5.3627760252366041E-2</v>
      </c>
      <c r="G551" s="281"/>
    </row>
    <row r="552" spans="1:7" x14ac:dyDescent="0.2">
      <c r="A552" s="297">
        <v>92521</v>
      </c>
      <c r="B552" s="293">
        <v>0.95099999999999996</v>
      </c>
      <c r="C552" s="279">
        <v>1.905</v>
      </c>
      <c r="D552" s="280">
        <f t="shared" si="17"/>
        <v>1.0031545741324921</v>
      </c>
      <c r="E552" s="279">
        <v>1.4279999999999999</v>
      </c>
      <c r="F552" s="280">
        <f t="shared" si="16"/>
        <v>0.50157728706624605</v>
      </c>
      <c r="G552" s="281"/>
    </row>
    <row r="553" spans="1:7" x14ac:dyDescent="0.2">
      <c r="A553" s="297">
        <v>92530</v>
      </c>
      <c r="B553" s="293">
        <v>0.95099999999999996</v>
      </c>
      <c r="C553" s="279">
        <v>1.5780000000000001</v>
      </c>
      <c r="D553" s="280">
        <f t="shared" si="17"/>
        <v>0.65930599369085185</v>
      </c>
      <c r="E553" s="279">
        <v>1.264</v>
      </c>
      <c r="F553" s="280">
        <f t="shared" si="16"/>
        <v>0.32912723449001069</v>
      </c>
      <c r="G553" s="281"/>
    </row>
    <row r="554" spans="1:7" x14ac:dyDescent="0.2">
      <c r="A554" s="297">
        <v>92532</v>
      </c>
      <c r="B554" s="293">
        <v>0.95099999999999996</v>
      </c>
      <c r="C554" s="279">
        <v>1.446</v>
      </c>
      <c r="D554" s="280">
        <f t="shared" si="17"/>
        <v>0.52050473186119883</v>
      </c>
      <c r="E554" s="279">
        <v>1.1990000000000001</v>
      </c>
      <c r="F554" s="280">
        <f t="shared" si="16"/>
        <v>0.26077812828601488</v>
      </c>
      <c r="G554" s="281"/>
    </row>
    <row r="555" spans="1:7" x14ac:dyDescent="0.2">
      <c r="A555" s="297">
        <v>92536</v>
      </c>
      <c r="B555" s="293">
        <v>0.873</v>
      </c>
      <c r="C555" s="279">
        <v>2.1589999999999998</v>
      </c>
      <c r="D555" s="280">
        <f t="shared" si="17"/>
        <v>1.4730813287514315</v>
      </c>
      <c r="E555" s="279">
        <v>1.44</v>
      </c>
      <c r="F555" s="280">
        <f t="shared" si="16"/>
        <v>0.64948453608247414</v>
      </c>
      <c r="G555" s="281"/>
    </row>
    <row r="556" spans="1:7" x14ac:dyDescent="0.2">
      <c r="A556" s="297">
        <v>92539</v>
      </c>
      <c r="B556" s="293">
        <v>0.95099999999999996</v>
      </c>
      <c r="C556" s="279">
        <v>1.962</v>
      </c>
      <c r="D556" s="280">
        <f t="shared" si="17"/>
        <v>1.0630914826498423</v>
      </c>
      <c r="E556" s="279">
        <v>1.456</v>
      </c>
      <c r="F556" s="280">
        <f t="shared" si="16"/>
        <v>0.53101997896950581</v>
      </c>
      <c r="G556" s="281"/>
    </row>
    <row r="557" spans="1:7" x14ac:dyDescent="0.2">
      <c r="A557" s="297">
        <v>92543</v>
      </c>
      <c r="B557" s="293">
        <v>0.95099999999999996</v>
      </c>
      <c r="C557" s="279">
        <v>1.0429999999999999</v>
      </c>
      <c r="D557" s="280">
        <f t="shared" si="17"/>
        <v>9.6740273396424881E-2</v>
      </c>
      <c r="E557" s="279">
        <v>0.997</v>
      </c>
      <c r="F557" s="280">
        <f t="shared" si="16"/>
        <v>4.8370136698212551E-2</v>
      </c>
      <c r="G557" s="281"/>
    </row>
    <row r="558" spans="1:7" x14ac:dyDescent="0.2">
      <c r="A558" s="297">
        <v>92544</v>
      </c>
      <c r="B558" s="293">
        <v>0.95099999999999996</v>
      </c>
      <c r="C558" s="279">
        <v>1.345</v>
      </c>
      <c r="D558" s="280">
        <f t="shared" si="17"/>
        <v>0.41430073606729767</v>
      </c>
      <c r="E558" s="279">
        <v>1.1479999999999999</v>
      </c>
      <c r="F558" s="280">
        <f t="shared" si="16"/>
        <v>0.20715036803364884</v>
      </c>
      <c r="G558" s="281"/>
    </row>
    <row r="559" spans="1:7" x14ac:dyDescent="0.2">
      <c r="A559" s="297">
        <v>92545</v>
      </c>
      <c r="B559" s="293">
        <v>0.95099999999999996</v>
      </c>
      <c r="C559" s="279">
        <v>1.1120000000000001</v>
      </c>
      <c r="D559" s="280">
        <f t="shared" si="17"/>
        <v>0.16929547844374349</v>
      </c>
      <c r="E559" s="279">
        <v>1.0309999999999999</v>
      </c>
      <c r="F559" s="280">
        <f t="shared" si="16"/>
        <v>8.4121976866456283E-2</v>
      </c>
      <c r="G559" s="281"/>
    </row>
    <row r="560" spans="1:7" x14ac:dyDescent="0.2">
      <c r="A560" s="297">
        <v>92548</v>
      </c>
      <c r="B560" s="293">
        <v>0.95099999999999996</v>
      </c>
      <c r="C560" s="279">
        <v>1.3580000000000001</v>
      </c>
      <c r="D560" s="280">
        <f t="shared" si="17"/>
        <v>0.42797055730809697</v>
      </c>
      <c r="E560" s="279">
        <v>1.155</v>
      </c>
      <c r="F560" s="280">
        <f t="shared" si="16"/>
        <v>0.21451104100946372</v>
      </c>
      <c r="G560" s="281"/>
    </row>
    <row r="561" spans="1:7" x14ac:dyDescent="0.2">
      <c r="A561" s="297">
        <v>92549</v>
      </c>
      <c r="B561" s="293">
        <v>0.95099999999999996</v>
      </c>
      <c r="C561" s="279">
        <v>4.4260000000000002</v>
      </c>
      <c r="D561" s="280">
        <f t="shared" si="17"/>
        <v>3.6540483701366986</v>
      </c>
      <c r="E561" s="279">
        <v>1.569</v>
      </c>
      <c r="F561" s="280">
        <f t="shared" si="16"/>
        <v>0.64984227129337535</v>
      </c>
      <c r="G561" s="281"/>
    </row>
    <row r="562" spans="1:7" x14ac:dyDescent="0.2">
      <c r="A562" s="297">
        <v>92551</v>
      </c>
      <c r="B562" s="293">
        <v>0.95099999999999996</v>
      </c>
      <c r="C562" s="279">
        <v>1.105</v>
      </c>
      <c r="D562" s="280">
        <f t="shared" si="17"/>
        <v>0.1619348054679286</v>
      </c>
      <c r="E562" s="279">
        <v>1.028</v>
      </c>
      <c r="F562" s="280">
        <f t="shared" si="16"/>
        <v>8.0967402733964411E-2</v>
      </c>
      <c r="G562" s="281"/>
    </row>
    <row r="563" spans="1:7" x14ac:dyDescent="0.2">
      <c r="A563" s="297">
        <v>92553</v>
      </c>
      <c r="B563" s="293">
        <v>0.95099999999999996</v>
      </c>
      <c r="C563" s="279">
        <v>1.0469999999999999</v>
      </c>
      <c r="D563" s="280">
        <f t="shared" si="17"/>
        <v>0.10094637223974767</v>
      </c>
      <c r="E563" s="279">
        <v>0.999</v>
      </c>
      <c r="F563" s="280">
        <f t="shared" si="16"/>
        <v>5.0473186119873947E-2</v>
      </c>
      <c r="G563" s="281"/>
    </row>
    <row r="564" spans="1:7" x14ac:dyDescent="0.2">
      <c r="A564" s="297">
        <v>92555</v>
      </c>
      <c r="B564" s="293">
        <v>0.95099999999999996</v>
      </c>
      <c r="C564" s="279">
        <v>1.4330000000000001</v>
      </c>
      <c r="D564" s="280">
        <f t="shared" si="17"/>
        <v>0.50683491062039976</v>
      </c>
      <c r="E564" s="279">
        <v>1.1919999999999999</v>
      </c>
      <c r="F564" s="280">
        <f t="shared" si="16"/>
        <v>0.25341745531019977</v>
      </c>
      <c r="G564" s="281"/>
    </row>
    <row r="565" spans="1:7" x14ac:dyDescent="0.2">
      <c r="A565" s="297">
        <v>92557</v>
      </c>
      <c r="B565" s="293">
        <v>0.95099999999999996</v>
      </c>
      <c r="C565" s="279">
        <v>1.236</v>
      </c>
      <c r="D565" s="280">
        <f t="shared" si="17"/>
        <v>0.29968454258675092</v>
      </c>
      <c r="E565" s="279">
        <v>1.0940000000000001</v>
      </c>
      <c r="F565" s="280">
        <f t="shared" si="16"/>
        <v>0.15036803364879092</v>
      </c>
      <c r="G565" s="281"/>
    </row>
    <row r="566" spans="1:7" x14ac:dyDescent="0.2">
      <c r="A566" s="297">
        <v>92561</v>
      </c>
      <c r="B566" s="293">
        <v>0.95099999999999996</v>
      </c>
      <c r="C566" s="279">
        <v>3.4369999999999998</v>
      </c>
      <c r="D566" s="280">
        <f t="shared" si="17"/>
        <v>2.6140904311251316</v>
      </c>
      <c r="E566" s="279">
        <v>1.569</v>
      </c>
      <c r="F566" s="280">
        <f t="shared" si="16"/>
        <v>0.64984227129337535</v>
      </c>
      <c r="G566" s="281"/>
    </row>
    <row r="567" spans="1:7" x14ac:dyDescent="0.2">
      <c r="A567" s="297">
        <v>92562</v>
      </c>
      <c r="B567" s="293">
        <v>0.95099999999999996</v>
      </c>
      <c r="C567" s="279">
        <v>1.575</v>
      </c>
      <c r="D567" s="280">
        <f t="shared" si="17"/>
        <v>0.65615141955835976</v>
      </c>
      <c r="E567" s="279">
        <v>1.2629999999999999</v>
      </c>
      <c r="F567" s="280">
        <f t="shared" si="16"/>
        <v>0.32807570977917977</v>
      </c>
      <c r="G567" s="281"/>
    </row>
    <row r="568" spans="1:7" x14ac:dyDescent="0.2">
      <c r="A568" s="297">
        <v>92563</v>
      </c>
      <c r="B568" s="293">
        <v>0.95099999999999996</v>
      </c>
      <c r="C568" s="279">
        <v>1.0680000000000001</v>
      </c>
      <c r="D568" s="280">
        <f t="shared" si="17"/>
        <v>0.12302839116719255</v>
      </c>
      <c r="E568" s="279">
        <v>1.01</v>
      </c>
      <c r="F568" s="280">
        <f t="shared" si="16"/>
        <v>6.2039957939011625E-2</v>
      </c>
      <c r="G568" s="281"/>
    </row>
    <row r="569" spans="1:7" x14ac:dyDescent="0.2">
      <c r="A569" s="297">
        <v>92567</v>
      </c>
      <c r="B569" s="293">
        <v>0.97499999999999998</v>
      </c>
      <c r="C569" s="279">
        <v>1.47</v>
      </c>
      <c r="D569" s="280">
        <f t="shared" si="17"/>
        <v>0.50769230769230766</v>
      </c>
      <c r="E569" s="279">
        <v>1.2230000000000001</v>
      </c>
      <c r="F569" s="280">
        <f t="shared" si="16"/>
        <v>0.25435897435897448</v>
      </c>
      <c r="G569" s="281"/>
    </row>
    <row r="570" spans="1:7" x14ac:dyDescent="0.2">
      <c r="A570" s="297">
        <v>92570</v>
      </c>
      <c r="B570" s="293">
        <v>0.97499999999999998</v>
      </c>
      <c r="C570" s="279">
        <v>1.534</v>
      </c>
      <c r="D570" s="280">
        <f t="shared" si="17"/>
        <v>0.57333333333333347</v>
      </c>
      <c r="E570" s="279">
        <v>1.2549999999999999</v>
      </c>
      <c r="F570" s="280">
        <f t="shared" si="16"/>
        <v>0.28717948717948705</v>
      </c>
      <c r="G570" s="281"/>
    </row>
    <row r="571" spans="1:7" x14ac:dyDescent="0.2">
      <c r="A571" s="297">
        <v>92571</v>
      </c>
      <c r="B571" s="293">
        <v>0.97499999999999998</v>
      </c>
      <c r="C571" s="279">
        <v>1.2370000000000001</v>
      </c>
      <c r="D571" s="280">
        <f t="shared" si="17"/>
        <v>0.26871794871794874</v>
      </c>
      <c r="E571" s="279">
        <v>1.1060000000000001</v>
      </c>
      <c r="F571" s="280">
        <f t="shared" si="16"/>
        <v>0.13435897435897459</v>
      </c>
      <c r="G571" s="281"/>
    </row>
    <row r="572" spans="1:7" x14ac:dyDescent="0.2">
      <c r="A572" s="297">
        <v>92582</v>
      </c>
      <c r="B572" s="293">
        <v>0.95099999999999996</v>
      </c>
      <c r="C572" s="279">
        <v>0.97599999999999998</v>
      </c>
      <c r="D572" s="280">
        <f t="shared" si="17"/>
        <v>2.6288117770767672E-2</v>
      </c>
      <c r="E572" s="279">
        <v>0.96299999999999997</v>
      </c>
      <c r="F572" s="280">
        <f t="shared" si="16"/>
        <v>1.2618296529968376E-2</v>
      </c>
      <c r="G572" s="281"/>
    </row>
    <row r="573" spans="1:7" x14ac:dyDescent="0.2">
      <c r="A573" s="297">
        <v>92583</v>
      </c>
      <c r="B573" s="293">
        <v>0.95099999999999996</v>
      </c>
      <c r="C573" s="279">
        <v>1.044</v>
      </c>
      <c r="D573" s="280">
        <f t="shared" si="17"/>
        <v>9.7791798107255579E-2</v>
      </c>
      <c r="E573" s="279">
        <v>0.998</v>
      </c>
      <c r="F573" s="280">
        <f t="shared" si="16"/>
        <v>4.9421661409043249E-2</v>
      </c>
      <c r="G573" s="281"/>
    </row>
    <row r="574" spans="1:7" x14ac:dyDescent="0.2">
      <c r="A574" s="297">
        <v>92584</v>
      </c>
      <c r="B574" s="293">
        <v>0.95099999999999996</v>
      </c>
      <c r="C574" s="279">
        <v>1.0569999999999999</v>
      </c>
      <c r="D574" s="280">
        <f t="shared" si="17"/>
        <v>0.11146161934805465</v>
      </c>
      <c r="E574" s="279">
        <v>1.004</v>
      </c>
      <c r="F574" s="280">
        <f t="shared" si="16"/>
        <v>5.5730809674027437E-2</v>
      </c>
      <c r="G574" s="281"/>
    </row>
    <row r="575" spans="1:7" x14ac:dyDescent="0.2">
      <c r="A575" s="297">
        <v>92585</v>
      </c>
      <c r="B575" s="293">
        <v>0.95099999999999996</v>
      </c>
      <c r="C575" s="279">
        <v>1.2689999999999999</v>
      </c>
      <c r="D575" s="280">
        <f t="shared" si="17"/>
        <v>0.33438485804416396</v>
      </c>
      <c r="E575" s="279">
        <v>1.1100000000000001</v>
      </c>
      <c r="F575" s="280">
        <f t="shared" si="16"/>
        <v>0.16719242902208209</v>
      </c>
      <c r="G575" s="281"/>
    </row>
    <row r="576" spans="1:7" x14ac:dyDescent="0.2">
      <c r="A576" s="297">
        <v>92586</v>
      </c>
      <c r="B576" s="293">
        <v>0.95099999999999996</v>
      </c>
      <c r="C576" s="279">
        <v>1.0189999999999999</v>
      </c>
      <c r="D576" s="280">
        <f t="shared" si="17"/>
        <v>7.1503680336487907E-2</v>
      </c>
      <c r="E576" s="279">
        <v>0.98499999999999999</v>
      </c>
      <c r="F576" s="280">
        <f t="shared" si="16"/>
        <v>3.5751840168243953E-2</v>
      </c>
      <c r="G576" s="281"/>
    </row>
    <row r="577" spans="1:7" x14ac:dyDescent="0.2">
      <c r="A577" s="297">
        <v>92587</v>
      </c>
      <c r="B577" s="293">
        <v>0.95099999999999996</v>
      </c>
      <c r="C577" s="279">
        <v>1.0740000000000001</v>
      </c>
      <c r="D577" s="280">
        <f t="shared" si="17"/>
        <v>0.12933753943217674</v>
      </c>
      <c r="E577" s="279">
        <v>1.012</v>
      </c>
      <c r="F577" s="280">
        <f t="shared" si="16"/>
        <v>6.4143007360673021E-2</v>
      </c>
      <c r="G577" s="281"/>
    </row>
    <row r="578" spans="1:7" x14ac:dyDescent="0.2">
      <c r="A578" s="297">
        <v>92590</v>
      </c>
      <c r="B578" s="293">
        <v>0.95099999999999996</v>
      </c>
      <c r="C578" s="279">
        <v>3.3839999999999999</v>
      </c>
      <c r="D578" s="280">
        <f t="shared" si="17"/>
        <v>2.5583596214511042</v>
      </c>
      <c r="E578" s="279">
        <v>1.569</v>
      </c>
      <c r="F578" s="280">
        <f t="shared" si="16"/>
        <v>0.64984227129337535</v>
      </c>
      <c r="G578" s="281"/>
    </row>
    <row r="579" spans="1:7" x14ac:dyDescent="0.2">
      <c r="A579" s="297">
        <v>92591</v>
      </c>
      <c r="B579" s="293">
        <v>0.95099999999999996</v>
      </c>
      <c r="C579" s="279">
        <v>1.026</v>
      </c>
      <c r="D579" s="280">
        <f t="shared" si="17"/>
        <v>7.8864353312303015E-2</v>
      </c>
      <c r="E579" s="279">
        <v>0.98899999999999999</v>
      </c>
      <c r="F579" s="280">
        <f t="shared" si="16"/>
        <v>3.9957939011566745E-2</v>
      </c>
      <c r="G579" s="281"/>
    </row>
    <row r="580" spans="1:7" x14ac:dyDescent="0.2">
      <c r="A580" s="297">
        <v>92592</v>
      </c>
      <c r="B580" s="293">
        <v>0.95099999999999996</v>
      </c>
      <c r="C580" s="279">
        <v>1.282</v>
      </c>
      <c r="D580" s="280">
        <f t="shared" si="17"/>
        <v>0.34805467928496325</v>
      </c>
      <c r="E580" s="279">
        <v>1.1160000000000001</v>
      </c>
      <c r="F580" s="280">
        <f t="shared" si="16"/>
        <v>0.1735015772870665</v>
      </c>
      <c r="G580" s="281"/>
    </row>
    <row r="581" spans="1:7" x14ac:dyDescent="0.2">
      <c r="A581" s="297">
        <v>92595</v>
      </c>
      <c r="B581" s="293">
        <v>0.95099999999999996</v>
      </c>
      <c r="C581" s="279">
        <v>1.421</v>
      </c>
      <c r="D581" s="280">
        <f t="shared" si="17"/>
        <v>0.49421661409043116</v>
      </c>
      <c r="E581" s="279">
        <v>1.1859999999999999</v>
      </c>
      <c r="F581" s="280">
        <f t="shared" si="16"/>
        <v>0.24710830704521558</v>
      </c>
      <c r="G581" s="281"/>
    </row>
    <row r="582" spans="1:7" x14ac:dyDescent="0.2">
      <c r="A582" s="297">
        <v>92596</v>
      </c>
      <c r="B582" s="293">
        <v>0.95099999999999996</v>
      </c>
      <c r="C582" s="279">
        <v>1.113</v>
      </c>
      <c r="D582" s="280">
        <f t="shared" si="17"/>
        <v>0.17034700315457418</v>
      </c>
      <c r="E582" s="279">
        <v>1.032</v>
      </c>
      <c r="F582" s="280">
        <f t="shared" si="16"/>
        <v>8.5173501577287203E-2</v>
      </c>
      <c r="G582" s="281"/>
    </row>
    <row r="583" spans="1:7" x14ac:dyDescent="0.2">
      <c r="A583" s="297">
        <v>92602</v>
      </c>
      <c r="B583" s="293">
        <v>0.95</v>
      </c>
      <c r="C583" s="279">
        <v>1.2989999999999999</v>
      </c>
      <c r="D583" s="280">
        <f t="shared" si="17"/>
        <v>0.36736842105263157</v>
      </c>
      <c r="E583" s="279">
        <v>1.1240000000000001</v>
      </c>
      <c r="F583" s="280">
        <f t="shared" si="16"/>
        <v>0.18315789473684219</v>
      </c>
      <c r="G583" s="281"/>
    </row>
    <row r="584" spans="1:7" x14ac:dyDescent="0.2">
      <c r="A584" s="297">
        <v>92603</v>
      </c>
      <c r="B584" s="293">
        <v>0.95</v>
      </c>
      <c r="C584" s="279">
        <v>1.8580000000000001</v>
      </c>
      <c r="D584" s="280">
        <f t="shared" si="17"/>
        <v>0.95578947368421074</v>
      </c>
      <c r="E584" s="279">
        <v>1.4039999999999999</v>
      </c>
      <c r="F584" s="280">
        <f t="shared" si="16"/>
        <v>0.47789473684210515</v>
      </c>
      <c r="G584" s="281"/>
    </row>
    <row r="585" spans="1:7" x14ac:dyDescent="0.2">
      <c r="A585" s="297">
        <v>92604</v>
      </c>
      <c r="B585" s="293">
        <v>0.95</v>
      </c>
      <c r="C585" s="279">
        <v>0.84899999999999998</v>
      </c>
      <c r="D585" s="280">
        <f t="shared" si="17"/>
        <v>-0.10631578947368414</v>
      </c>
      <c r="E585" s="279">
        <v>0.9</v>
      </c>
      <c r="F585" s="280">
        <f t="shared" si="16"/>
        <v>-5.2631578947368363E-2</v>
      </c>
      <c r="G585" s="281"/>
    </row>
    <row r="586" spans="1:7" x14ac:dyDescent="0.2">
      <c r="A586" s="297">
        <v>92606</v>
      </c>
      <c r="B586" s="293">
        <v>0.95</v>
      </c>
      <c r="C586" s="279">
        <v>0.84199999999999997</v>
      </c>
      <c r="D586" s="280">
        <f t="shared" si="17"/>
        <v>-0.11368421052631583</v>
      </c>
      <c r="E586" s="279">
        <v>0.89600000000000002</v>
      </c>
      <c r="F586" s="280">
        <f t="shared" si="16"/>
        <v>-5.6842105263157805E-2</v>
      </c>
      <c r="G586" s="281"/>
    </row>
    <row r="587" spans="1:7" x14ac:dyDescent="0.2">
      <c r="A587" s="297">
        <v>92610</v>
      </c>
      <c r="B587" s="293">
        <v>1.248</v>
      </c>
      <c r="C587" s="279">
        <v>1.123</v>
      </c>
      <c r="D587" s="280">
        <f t="shared" si="17"/>
        <v>-0.10016025641025639</v>
      </c>
      <c r="E587" s="279">
        <v>1.1850000000000001</v>
      </c>
      <c r="F587" s="280">
        <f t="shared" ref="F587:F650" si="18">E587/B587-1</f>
        <v>-5.0480769230769162E-2</v>
      </c>
      <c r="G587" s="281"/>
    </row>
    <row r="588" spans="1:7" x14ac:dyDescent="0.2">
      <c r="A588" s="297">
        <v>92612</v>
      </c>
      <c r="B588" s="293">
        <v>0.95</v>
      </c>
      <c r="C588" s="279">
        <v>1.028</v>
      </c>
      <c r="D588" s="280">
        <f t="shared" ref="D588:D651" si="19">C588/B588-1</f>
        <v>8.2105263157894903E-2</v>
      </c>
      <c r="E588" s="279">
        <v>0.98899999999999999</v>
      </c>
      <c r="F588" s="280">
        <f t="shared" si="18"/>
        <v>4.1052631578947452E-2</v>
      </c>
      <c r="G588" s="281"/>
    </row>
    <row r="589" spans="1:7" x14ac:dyDescent="0.2">
      <c r="A589" s="297">
        <v>92614</v>
      </c>
      <c r="B589" s="293">
        <v>0.95</v>
      </c>
      <c r="C589" s="279">
        <v>0.90200000000000002</v>
      </c>
      <c r="D589" s="280">
        <f t="shared" si="19"/>
        <v>-5.0526315789473641E-2</v>
      </c>
      <c r="E589" s="279">
        <v>0.92600000000000005</v>
      </c>
      <c r="F589" s="280">
        <f t="shared" si="18"/>
        <v>-2.5263157894736765E-2</v>
      </c>
      <c r="G589" s="281"/>
    </row>
    <row r="590" spans="1:7" x14ac:dyDescent="0.2">
      <c r="A590" s="297">
        <v>92617</v>
      </c>
      <c r="B590" s="293">
        <v>0.95</v>
      </c>
      <c r="C590" s="279">
        <v>1.39</v>
      </c>
      <c r="D590" s="280">
        <f t="shared" si="19"/>
        <v>0.46315789473684199</v>
      </c>
      <c r="E590" s="279">
        <v>1.17</v>
      </c>
      <c r="F590" s="280">
        <f t="shared" si="18"/>
        <v>0.23157894736842111</v>
      </c>
      <c r="G590" s="281"/>
    </row>
    <row r="591" spans="1:7" x14ac:dyDescent="0.2">
      <c r="A591" s="297">
        <v>92618</v>
      </c>
      <c r="B591" s="293">
        <v>0.95</v>
      </c>
      <c r="C591" s="279">
        <v>1.0940000000000001</v>
      </c>
      <c r="D591" s="280">
        <f t="shared" si="19"/>
        <v>0.15157894736842126</v>
      </c>
      <c r="E591" s="279">
        <v>1.022</v>
      </c>
      <c r="F591" s="280">
        <f t="shared" si="18"/>
        <v>7.5789473684210629E-2</v>
      </c>
      <c r="G591" s="281"/>
    </row>
    <row r="592" spans="1:7" x14ac:dyDescent="0.2">
      <c r="A592" s="297">
        <v>92620</v>
      </c>
      <c r="B592" s="293">
        <v>0.95</v>
      </c>
      <c r="C592" s="279">
        <v>0.95799999999999996</v>
      </c>
      <c r="D592" s="280">
        <f t="shared" si="19"/>
        <v>8.4210526315788847E-3</v>
      </c>
      <c r="E592" s="279">
        <v>0.95399999999999996</v>
      </c>
      <c r="F592" s="280">
        <f t="shared" si="18"/>
        <v>4.2105263157894424E-3</v>
      </c>
      <c r="G592" s="281"/>
    </row>
    <row r="593" spans="1:7" x14ac:dyDescent="0.2">
      <c r="A593" s="297">
        <v>92624</v>
      </c>
      <c r="B593" s="293">
        <v>1.248</v>
      </c>
      <c r="C593" s="279">
        <v>1.0089999999999999</v>
      </c>
      <c r="D593" s="280">
        <f t="shared" si="19"/>
        <v>-0.19150641025641035</v>
      </c>
      <c r="E593" s="279">
        <v>1.129</v>
      </c>
      <c r="F593" s="280">
        <f t="shared" si="18"/>
        <v>-9.5352564102564097E-2</v>
      </c>
      <c r="G593" s="281"/>
    </row>
    <row r="594" spans="1:7" x14ac:dyDescent="0.2">
      <c r="A594" s="297">
        <v>92625</v>
      </c>
      <c r="B594" s="293">
        <v>0.95</v>
      </c>
      <c r="C594" s="279">
        <v>1.0529999999999999</v>
      </c>
      <c r="D594" s="280">
        <f t="shared" si="19"/>
        <v>0.10842105263157897</v>
      </c>
      <c r="E594" s="279">
        <v>1.002</v>
      </c>
      <c r="F594" s="280">
        <f t="shared" si="18"/>
        <v>5.4736842105263195E-2</v>
      </c>
      <c r="G594" s="281"/>
    </row>
    <row r="595" spans="1:7" x14ac:dyDescent="0.2">
      <c r="A595" s="297">
        <v>92626</v>
      </c>
      <c r="B595" s="293">
        <v>0.95</v>
      </c>
      <c r="C595" s="279">
        <v>0.90500000000000003</v>
      </c>
      <c r="D595" s="280">
        <f t="shared" si="19"/>
        <v>-4.7368421052631504E-2</v>
      </c>
      <c r="E595" s="279">
        <v>0.92700000000000005</v>
      </c>
      <c r="F595" s="280">
        <f t="shared" si="18"/>
        <v>-2.4210526315789349E-2</v>
      </c>
      <c r="G595" s="281"/>
    </row>
    <row r="596" spans="1:7" x14ac:dyDescent="0.2">
      <c r="A596" s="297">
        <v>92627</v>
      </c>
      <c r="B596" s="293">
        <v>0.95</v>
      </c>
      <c r="C596" s="279">
        <v>0.86099999999999999</v>
      </c>
      <c r="D596" s="280">
        <f t="shared" si="19"/>
        <v>-9.3684210526315814E-2</v>
      </c>
      <c r="E596" s="279">
        <v>0.90600000000000003</v>
      </c>
      <c r="F596" s="280">
        <f t="shared" si="18"/>
        <v>-4.6315789473684088E-2</v>
      </c>
      <c r="G596" s="281"/>
    </row>
    <row r="597" spans="1:7" x14ac:dyDescent="0.2">
      <c r="A597" s="297">
        <v>92629</v>
      </c>
      <c r="B597" s="293">
        <v>1.248</v>
      </c>
      <c r="C597" s="279">
        <v>1.04</v>
      </c>
      <c r="D597" s="280">
        <f t="shared" si="19"/>
        <v>-0.16666666666666663</v>
      </c>
      <c r="E597" s="279">
        <v>1.1439999999999999</v>
      </c>
      <c r="F597" s="280">
        <f t="shared" si="18"/>
        <v>-8.333333333333337E-2</v>
      </c>
      <c r="G597" s="281"/>
    </row>
    <row r="598" spans="1:7" x14ac:dyDescent="0.2">
      <c r="A598" s="298">
        <v>92630</v>
      </c>
      <c r="B598" s="294">
        <v>1.248</v>
      </c>
      <c r="C598" s="287">
        <v>1.1040000000000001</v>
      </c>
      <c r="D598" s="288">
        <f t="shared" si="19"/>
        <v>-0.11538461538461531</v>
      </c>
      <c r="E598" s="287">
        <v>1.1759999999999999</v>
      </c>
      <c r="F598" s="288">
        <f t="shared" si="18"/>
        <v>-5.7692307692307709E-2</v>
      </c>
      <c r="G598" s="281"/>
    </row>
    <row r="599" spans="1:7" x14ac:dyDescent="0.2">
      <c r="A599" s="299">
        <v>92637</v>
      </c>
      <c r="B599" s="295">
        <v>1.248</v>
      </c>
      <c r="C599" s="289">
        <v>1.1499999999999999</v>
      </c>
      <c r="D599" s="290">
        <f t="shared" si="19"/>
        <v>-7.852564102564108E-2</v>
      </c>
      <c r="E599" s="289">
        <v>1.1990000000000001</v>
      </c>
      <c r="F599" s="290">
        <f t="shared" si="18"/>
        <v>-3.9262820512820484E-2</v>
      </c>
      <c r="G599" s="281"/>
    </row>
    <row r="600" spans="1:7" x14ac:dyDescent="0.2">
      <c r="A600" s="297">
        <v>92646</v>
      </c>
      <c r="B600" s="293">
        <v>0.95</v>
      </c>
      <c r="C600" s="279">
        <v>0.93700000000000006</v>
      </c>
      <c r="D600" s="280">
        <f t="shared" si="19"/>
        <v>-1.3684210526315632E-2</v>
      </c>
      <c r="E600" s="279">
        <v>0.94399999999999995</v>
      </c>
      <c r="F600" s="280">
        <f t="shared" si="18"/>
        <v>-6.3157894736841635E-3</v>
      </c>
      <c r="G600" s="281"/>
    </row>
    <row r="601" spans="1:7" x14ac:dyDescent="0.2">
      <c r="A601" s="297">
        <v>92647</v>
      </c>
      <c r="B601" s="293">
        <v>0.95</v>
      </c>
      <c r="C601" s="279">
        <v>0.88500000000000001</v>
      </c>
      <c r="D601" s="280">
        <f t="shared" si="19"/>
        <v>-6.8421052631578938E-2</v>
      </c>
      <c r="E601" s="279">
        <v>0.91800000000000004</v>
      </c>
      <c r="F601" s="280">
        <f t="shared" si="18"/>
        <v>-3.368421052631565E-2</v>
      </c>
      <c r="G601" s="281"/>
    </row>
    <row r="602" spans="1:7" x14ac:dyDescent="0.2">
      <c r="A602" s="297">
        <v>92648</v>
      </c>
      <c r="B602" s="293">
        <v>0.95</v>
      </c>
      <c r="C602" s="279">
        <v>0.88900000000000001</v>
      </c>
      <c r="D602" s="280">
        <f t="shared" si="19"/>
        <v>-6.4210526315789385E-2</v>
      </c>
      <c r="E602" s="279">
        <v>0.92</v>
      </c>
      <c r="F602" s="280">
        <f t="shared" si="18"/>
        <v>-3.1578947368420929E-2</v>
      </c>
      <c r="G602" s="281"/>
    </row>
    <row r="603" spans="1:7" x14ac:dyDescent="0.2">
      <c r="A603" s="297">
        <v>92649</v>
      </c>
      <c r="B603" s="293">
        <v>0.95</v>
      </c>
      <c r="C603" s="279">
        <v>0.86199999999999999</v>
      </c>
      <c r="D603" s="280">
        <f t="shared" si="19"/>
        <v>-9.2631578947368398E-2</v>
      </c>
      <c r="E603" s="279">
        <v>0.90600000000000003</v>
      </c>
      <c r="F603" s="280">
        <f t="shared" si="18"/>
        <v>-4.6315789473684088E-2</v>
      </c>
      <c r="G603" s="281"/>
    </row>
    <row r="604" spans="1:7" x14ac:dyDescent="0.2">
      <c r="A604" s="297">
        <v>92651</v>
      </c>
      <c r="B604" s="293">
        <v>1.248</v>
      </c>
      <c r="C604" s="279">
        <v>1.248</v>
      </c>
      <c r="D604" s="280">
        <f t="shared" si="19"/>
        <v>0</v>
      </c>
      <c r="E604" s="279">
        <v>1.248</v>
      </c>
      <c r="F604" s="280">
        <f t="shared" si="18"/>
        <v>0</v>
      </c>
      <c r="G604" s="281"/>
    </row>
    <row r="605" spans="1:7" x14ac:dyDescent="0.2">
      <c r="A605" s="297">
        <v>92653</v>
      </c>
      <c r="B605" s="293">
        <v>1.248</v>
      </c>
      <c r="C605" s="279">
        <v>1.214</v>
      </c>
      <c r="D605" s="280">
        <f t="shared" si="19"/>
        <v>-2.7243589743589758E-2</v>
      </c>
      <c r="E605" s="279">
        <v>1.2310000000000001</v>
      </c>
      <c r="F605" s="280">
        <f t="shared" si="18"/>
        <v>-1.3621794871794823E-2</v>
      </c>
      <c r="G605" s="281"/>
    </row>
    <row r="606" spans="1:7" x14ac:dyDescent="0.2">
      <c r="A606" s="297">
        <v>92655</v>
      </c>
      <c r="B606" s="293">
        <v>0.95</v>
      </c>
      <c r="C606" s="279">
        <v>0.88800000000000001</v>
      </c>
      <c r="D606" s="280">
        <f t="shared" si="19"/>
        <v>-6.5263157894736801E-2</v>
      </c>
      <c r="E606" s="279">
        <v>0.91900000000000004</v>
      </c>
      <c r="F606" s="280">
        <f t="shared" si="18"/>
        <v>-3.2631578947368345E-2</v>
      </c>
      <c r="G606" s="281"/>
    </row>
    <row r="607" spans="1:7" x14ac:dyDescent="0.2">
      <c r="A607" s="297">
        <v>92656</v>
      </c>
      <c r="B607" s="293">
        <v>1.248</v>
      </c>
      <c r="C607" s="279">
        <v>1.26</v>
      </c>
      <c r="D607" s="280">
        <f t="shared" si="19"/>
        <v>9.6153846153845812E-3</v>
      </c>
      <c r="E607" s="279">
        <v>1.254</v>
      </c>
      <c r="F607" s="280">
        <f t="shared" si="18"/>
        <v>4.8076923076922906E-3</v>
      </c>
      <c r="G607" s="281"/>
    </row>
    <row r="608" spans="1:7" x14ac:dyDescent="0.2">
      <c r="A608" s="297">
        <v>92657</v>
      </c>
      <c r="B608" s="293">
        <v>0.95</v>
      </c>
      <c r="C608" s="279">
        <v>1.871</v>
      </c>
      <c r="D608" s="280">
        <f t="shared" si="19"/>
        <v>0.96947368421052649</v>
      </c>
      <c r="E608" s="279">
        <v>1.411</v>
      </c>
      <c r="F608" s="280">
        <f t="shared" si="18"/>
        <v>0.48526315789473684</v>
      </c>
      <c r="G608" s="281"/>
    </row>
    <row r="609" spans="1:7" x14ac:dyDescent="0.2">
      <c r="A609" s="297">
        <v>92660</v>
      </c>
      <c r="B609" s="293">
        <v>0.95</v>
      </c>
      <c r="C609" s="279">
        <v>0.96299999999999997</v>
      </c>
      <c r="D609" s="280">
        <f t="shared" si="19"/>
        <v>1.3684210526315743E-2</v>
      </c>
      <c r="E609" s="279">
        <v>0.95699999999999996</v>
      </c>
      <c r="F609" s="280">
        <f t="shared" si="18"/>
        <v>7.3684210526316907E-3</v>
      </c>
      <c r="G609" s="281"/>
    </row>
    <row r="610" spans="1:7" x14ac:dyDescent="0.2">
      <c r="A610" s="297">
        <v>92661</v>
      </c>
      <c r="B610" s="293">
        <v>0.95</v>
      </c>
      <c r="C610" s="279">
        <v>0.89400000000000002</v>
      </c>
      <c r="D610" s="280">
        <f t="shared" si="19"/>
        <v>-5.8947368421052526E-2</v>
      </c>
      <c r="E610" s="279">
        <v>0.92200000000000004</v>
      </c>
      <c r="F610" s="280">
        <f t="shared" si="18"/>
        <v>-2.9473684210526208E-2</v>
      </c>
      <c r="G610" s="281"/>
    </row>
    <row r="611" spans="1:7" x14ac:dyDescent="0.2">
      <c r="A611" s="297">
        <v>92662</v>
      </c>
      <c r="B611" s="293">
        <v>0.95</v>
      </c>
      <c r="C611" s="279">
        <v>0.93899999999999995</v>
      </c>
      <c r="D611" s="280">
        <f t="shared" si="19"/>
        <v>-1.1578947368421022E-2</v>
      </c>
      <c r="E611" s="279">
        <v>0.94399999999999995</v>
      </c>
      <c r="F611" s="280">
        <f t="shared" si="18"/>
        <v>-6.3157894736841635E-3</v>
      </c>
      <c r="G611" s="281"/>
    </row>
    <row r="612" spans="1:7" x14ac:dyDescent="0.2">
      <c r="A612" s="297">
        <v>92663</v>
      </c>
      <c r="B612" s="293">
        <v>0.95</v>
      </c>
      <c r="C612" s="279">
        <v>0.85099999999999998</v>
      </c>
      <c r="D612" s="280">
        <f t="shared" si="19"/>
        <v>-0.10421052631578942</v>
      </c>
      <c r="E612" s="279">
        <v>0.9</v>
      </c>
      <c r="F612" s="280">
        <f t="shared" si="18"/>
        <v>-5.2631578947368363E-2</v>
      </c>
      <c r="G612" s="281"/>
    </row>
    <row r="613" spans="1:7" x14ac:dyDescent="0.2">
      <c r="A613" s="297">
        <v>92672</v>
      </c>
      <c r="B613" s="293">
        <v>1.248</v>
      </c>
      <c r="C613" s="279">
        <v>1.3029999999999999</v>
      </c>
      <c r="D613" s="280">
        <f t="shared" si="19"/>
        <v>4.4070512820512775E-2</v>
      </c>
      <c r="E613" s="279">
        <v>1.276</v>
      </c>
      <c r="F613" s="280">
        <f t="shared" si="18"/>
        <v>2.2435897435897356E-2</v>
      </c>
      <c r="G613" s="281"/>
    </row>
    <row r="614" spans="1:7" x14ac:dyDescent="0.2">
      <c r="A614" s="297">
        <v>92673</v>
      </c>
      <c r="B614" s="293">
        <v>1.248</v>
      </c>
      <c r="C614" s="279">
        <v>1.1890000000000001</v>
      </c>
      <c r="D614" s="280">
        <f t="shared" si="19"/>
        <v>-4.7275641025640969E-2</v>
      </c>
      <c r="E614" s="279">
        <v>1.2190000000000001</v>
      </c>
      <c r="F614" s="280">
        <f t="shared" si="18"/>
        <v>-2.3237179487179405E-2</v>
      </c>
      <c r="G614" s="281"/>
    </row>
    <row r="615" spans="1:7" x14ac:dyDescent="0.2">
      <c r="A615" s="297">
        <v>92674</v>
      </c>
      <c r="B615" s="293">
        <v>1.248</v>
      </c>
      <c r="C615" s="279">
        <v>1.7070000000000001</v>
      </c>
      <c r="D615" s="280">
        <f t="shared" si="19"/>
        <v>0.36778846153846168</v>
      </c>
      <c r="E615" s="279">
        <v>1.478</v>
      </c>
      <c r="F615" s="280">
        <f t="shared" si="18"/>
        <v>0.18429487179487181</v>
      </c>
      <c r="G615" s="281"/>
    </row>
    <row r="616" spans="1:7" x14ac:dyDescent="0.2">
      <c r="A616" s="297">
        <v>92675</v>
      </c>
      <c r="B616" s="293">
        <v>1.248</v>
      </c>
      <c r="C616" s="279">
        <v>1.335</v>
      </c>
      <c r="D616" s="280">
        <f t="shared" si="19"/>
        <v>6.9711538461538325E-2</v>
      </c>
      <c r="E616" s="279">
        <v>1.292</v>
      </c>
      <c r="F616" s="280">
        <f t="shared" si="18"/>
        <v>3.5256410256410353E-2</v>
      </c>
      <c r="G616" s="281"/>
    </row>
    <row r="617" spans="1:7" x14ac:dyDescent="0.2">
      <c r="A617" s="297">
        <v>92676</v>
      </c>
      <c r="B617" s="293">
        <v>1.248</v>
      </c>
      <c r="C617" s="279">
        <v>1.9690000000000001</v>
      </c>
      <c r="D617" s="280">
        <f t="shared" si="19"/>
        <v>0.57772435897435903</v>
      </c>
      <c r="E617" s="279">
        <v>1.609</v>
      </c>
      <c r="F617" s="280">
        <f t="shared" si="18"/>
        <v>0.28926282051282048</v>
      </c>
      <c r="G617" s="281"/>
    </row>
    <row r="618" spans="1:7" x14ac:dyDescent="0.2">
      <c r="A618" s="297">
        <v>92677</v>
      </c>
      <c r="B618" s="293">
        <v>1.248</v>
      </c>
      <c r="C618" s="279">
        <v>1.2230000000000001</v>
      </c>
      <c r="D618" s="280">
        <f t="shared" si="19"/>
        <v>-2.0032051282051211E-2</v>
      </c>
      <c r="E618" s="279">
        <v>1.2350000000000001</v>
      </c>
      <c r="F618" s="280">
        <f t="shared" si="18"/>
        <v>-1.041666666666663E-2</v>
      </c>
      <c r="G618" s="281"/>
    </row>
    <row r="619" spans="1:7" x14ac:dyDescent="0.2">
      <c r="A619" s="297">
        <v>92679</v>
      </c>
      <c r="B619" s="293">
        <v>1.248</v>
      </c>
      <c r="C619" s="279">
        <v>1.8480000000000001</v>
      </c>
      <c r="D619" s="280">
        <f t="shared" si="19"/>
        <v>0.48076923076923084</v>
      </c>
      <c r="E619" s="279">
        <v>1.548</v>
      </c>
      <c r="F619" s="280">
        <f t="shared" si="18"/>
        <v>0.24038461538461542</v>
      </c>
      <c r="G619" s="281"/>
    </row>
    <row r="620" spans="1:7" x14ac:dyDescent="0.2">
      <c r="A620" s="297">
        <v>92683</v>
      </c>
      <c r="B620" s="293">
        <v>0.95</v>
      </c>
      <c r="C620" s="279">
        <v>0.89400000000000002</v>
      </c>
      <c r="D620" s="280">
        <f t="shared" si="19"/>
        <v>-5.8947368421052526E-2</v>
      </c>
      <c r="E620" s="279">
        <v>0.92200000000000004</v>
      </c>
      <c r="F620" s="280">
        <f t="shared" si="18"/>
        <v>-2.9473684210526208E-2</v>
      </c>
      <c r="G620" s="281"/>
    </row>
    <row r="621" spans="1:7" x14ac:dyDescent="0.2">
      <c r="A621" s="297">
        <v>92688</v>
      </c>
      <c r="B621" s="293">
        <v>1.248</v>
      </c>
      <c r="C621" s="279">
        <v>1.407</v>
      </c>
      <c r="D621" s="280">
        <f t="shared" si="19"/>
        <v>0.12740384615384626</v>
      </c>
      <c r="E621" s="279">
        <v>1.3280000000000001</v>
      </c>
      <c r="F621" s="280">
        <f t="shared" si="18"/>
        <v>6.4102564102564097E-2</v>
      </c>
      <c r="G621" s="281"/>
    </row>
    <row r="622" spans="1:7" x14ac:dyDescent="0.2">
      <c r="A622" s="297">
        <v>92691</v>
      </c>
      <c r="B622" s="293">
        <v>1.248</v>
      </c>
      <c r="C622" s="279">
        <v>1.1910000000000001</v>
      </c>
      <c r="D622" s="280">
        <f t="shared" si="19"/>
        <v>-4.5673076923076872E-2</v>
      </c>
      <c r="E622" s="279">
        <v>1.22</v>
      </c>
      <c r="F622" s="280">
        <f t="shared" si="18"/>
        <v>-2.2435897435897467E-2</v>
      </c>
      <c r="G622" s="281"/>
    </row>
    <row r="623" spans="1:7" x14ac:dyDescent="0.2">
      <c r="A623" s="297">
        <v>92692</v>
      </c>
      <c r="B623" s="293">
        <v>1.248</v>
      </c>
      <c r="C623" s="279">
        <v>1.2649999999999999</v>
      </c>
      <c r="D623" s="280">
        <f t="shared" si="19"/>
        <v>1.3621794871794712E-2</v>
      </c>
      <c r="E623" s="279">
        <v>1.256</v>
      </c>
      <c r="F623" s="280">
        <f t="shared" si="18"/>
        <v>6.4102564102563875E-3</v>
      </c>
      <c r="G623" s="281"/>
    </row>
    <row r="624" spans="1:7" x14ac:dyDescent="0.2">
      <c r="A624" s="297">
        <v>92694</v>
      </c>
      <c r="B624" s="293">
        <v>1.248</v>
      </c>
      <c r="C624" s="279">
        <v>1.474</v>
      </c>
      <c r="D624" s="280">
        <f t="shared" si="19"/>
        <v>0.18108974358974361</v>
      </c>
      <c r="E624" s="279">
        <v>1.361</v>
      </c>
      <c r="F624" s="280">
        <f t="shared" si="18"/>
        <v>9.0544871794871806E-2</v>
      </c>
      <c r="G624" s="281"/>
    </row>
    <row r="625" spans="1:7" x14ac:dyDescent="0.2">
      <c r="A625" s="297">
        <v>92701</v>
      </c>
      <c r="B625" s="293">
        <v>1.05</v>
      </c>
      <c r="C625" s="279">
        <v>0.86799999999999999</v>
      </c>
      <c r="D625" s="280">
        <f t="shared" si="19"/>
        <v>-0.17333333333333334</v>
      </c>
      <c r="E625" s="279">
        <v>0.95899999999999996</v>
      </c>
      <c r="F625" s="280">
        <f t="shared" si="18"/>
        <v>-8.6666666666666781E-2</v>
      </c>
      <c r="G625" s="281"/>
    </row>
    <row r="626" spans="1:7" x14ac:dyDescent="0.2">
      <c r="A626" s="297">
        <v>92703</v>
      </c>
      <c r="B626" s="293">
        <v>1.05</v>
      </c>
      <c r="C626" s="279">
        <v>0.90400000000000003</v>
      </c>
      <c r="D626" s="280">
        <f t="shared" si="19"/>
        <v>-0.13904761904761909</v>
      </c>
      <c r="E626" s="279">
        <v>0.97699999999999998</v>
      </c>
      <c r="F626" s="280">
        <f t="shared" si="18"/>
        <v>-6.9523809523809543E-2</v>
      </c>
      <c r="G626" s="281"/>
    </row>
    <row r="627" spans="1:7" x14ac:dyDescent="0.2">
      <c r="A627" s="297">
        <v>92704</v>
      </c>
      <c r="B627" s="293">
        <v>1.05</v>
      </c>
      <c r="C627" s="279">
        <v>0.92300000000000004</v>
      </c>
      <c r="D627" s="280">
        <f t="shared" si="19"/>
        <v>-0.12095238095238092</v>
      </c>
      <c r="E627" s="279">
        <v>0.98599999999999999</v>
      </c>
      <c r="F627" s="280">
        <f t="shared" si="18"/>
        <v>-6.095238095238098E-2</v>
      </c>
      <c r="G627" s="281"/>
    </row>
    <row r="628" spans="1:7" x14ac:dyDescent="0.2">
      <c r="A628" s="297">
        <v>92705</v>
      </c>
      <c r="B628" s="293">
        <v>1.05</v>
      </c>
      <c r="C628" s="279">
        <v>1.119</v>
      </c>
      <c r="D628" s="280">
        <f t="shared" si="19"/>
        <v>6.5714285714285614E-2</v>
      </c>
      <c r="E628" s="279">
        <v>1.085</v>
      </c>
      <c r="F628" s="280">
        <f t="shared" si="18"/>
        <v>3.3333333333333215E-2</v>
      </c>
      <c r="G628" s="281"/>
    </row>
    <row r="629" spans="1:7" x14ac:dyDescent="0.2">
      <c r="A629" s="297">
        <v>92706</v>
      </c>
      <c r="B629" s="293">
        <v>1.05</v>
      </c>
      <c r="C629" s="279">
        <v>0.86299999999999999</v>
      </c>
      <c r="D629" s="280">
        <f t="shared" si="19"/>
        <v>-0.1780952380952382</v>
      </c>
      <c r="E629" s="279">
        <v>0.95699999999999996</v>
      </c>
      <c r="F629" s="280">
        <f t="shared" si="18"/>
        <v>-8.8571428571428634E-2</v>
      </c>
      <c r="G629" s="281"/>
    </row>
    <row r="630" spans="1:7" x14ac:dyDescent="0.2">
      <c r="A630" s="297">
        <v>92707</v>
      </c>
      <c r="B630" s="293">
        <v>0.95</v>
      </c>
      <c r="C630" s="279">
        <v>0.92500000000000004</v>
      </c>
      <c r="D630" s="280">
        <f t="shared" si="19"/>
        <v>-2.631578947368407E-2</v>
      </c>
      <c r="E630" s="279">
        <v>0.93799999999999994</v>
      </c>
      <c r="F630" s="280">
        <f t="shared" si="18"/>
        <v>-1.2631578947368438E-2</v>
      </c>
      <c r="G630" s="281"/>
    </row>
    <row r="631" spans="1:7" x14ac:dyDescent="0.2">
      <c r="A631" s="297">
        <v>92708</v>
      </c>
      <c r="B631" s="293">
        <v>0.95</v>
      </c>
      <c r="C631" s="279">
        <v>0.92700000000000005</v>
      </c>
      <c r="D631" s="280">
        <f t="shared" si="19"/>
        <v>-2.4210526315789349E-2</v>
      </c>
      <c r="E631" s="279">
        <v>0.93799999999999994</v>
      </c>
      <c r="F631" s="280">
        <f t="shared" si="18"/>
        <v>-1.2631578947368438E-2</v>
      </c>
      <c r="G631" s="281"/>
    </row>
    <row r="632" spans="1:7" x14ac:dyDescent="0.2">
      <c r="A632" s="297">
        <v>92780</v>
      </c>
      <c r="B632" s="293">
        <v>0.95</v>
      </c>
      <c r="C632" s="279">
        <v>0.89</v>
      </c>
      <c r="D632" s="280">
        <f t="shared" si="19"/>
        <v>-6.315789473684208E-2</v>
      </c>
      <c r="E632" s="279">
        <v>0.92</v>
      </c>
      <c r="F632" s="280">
        <f t="shared" si="18"/>
        <v>-3.1578947368420929E-2</v>
      </c>
      <c r="G632" s="281"/>
    </row>
    <row r="633" spans="1:7" x14ac:dyDescent="0.2">
      <c r="A633" s="297">
        <v>92782</v>
      </c>
      <c r="B633" s="293">
        <v>0.95</v>
      </c>
      <c r="C633" s="279">
        <v>1.014</v>
      </c>
      <c r="D633" s="280">
        <f t="shared" si="19"/>
        <v>6.7368421052631744E-2</v>
      </c>
      <c r="E633" s="279">
        <v>0.98199999999999998</v>
      </c>
      <c r="F633" s="280">
        <f t="shared" si="18"/>
        <v>3.3684210526315761E-2</v>
      </c>
      <c r="G633" s="281"/>
    </row>
    <row r="634" spans="1:7" x14ac:dyDescent="0.2">
      <c r="A634" s="297">
        <v>92801</v>
      </c>
      <c r="B634" s="293">
        <v>1.05</v>
      </c>
      <c r="C634" s="279">
        <v>0.86499999999999999</v>
      </c>
      <c r="D634" s="280">
        <f t="shared" si="19"/>
        <v>-0.17619047619047623</v>
      </c>
      <c r="E634" s="279">
        <v>0.95699999999999996</v>
      </c>
      <c r="F634" s="280">
        <f t="shared" si="18"/>
        <v>-8.8571428571428634E-2</v>
      </c>
      <c r="G634" s="281"/>
    </row>
    <row r="635" spans="1:7" x14ac:dyDescent="0.2">
      <c r="A635" s="297">
        <v>92802</v>
      </c>
      <c r="B635" s="293">
        <v>1.05</v>
      </c>
      <c r="C635" s="279">
        <v>0.86</v>
      </c>
      <c r="D635" s="280">
        <f t="shared" si="19"/>
        <v>-0.18095238095238098</v>
      </c>
      <c r="E635" s="279">
        <v>0.95499999999999996</v>
      </c>
      <c r="F635" s="280">
        <f t="shared" si="18"/>
        <v>-9.0476190476190599E-2</v>
      </c>
      <c r="G635" s="281"/>
    </row>
    <row r="636" spans="1:7" x14ac:dyDescent="0.2">
      <c r="A636" s="297">
        <v>92804</v>
      </c>
      <c r="B636" s="293">
        <v>1.05</v>
      </c>
      <c r="C636" s="279">
        <v>0.88500000000000001</v>
      </c>
      <c r="D636" s="280">
        <f t="shared" si="19"/>
        <v>-0.15714285714285714</v>
      </c>
      <c r="E636" s="279">
        <v>0.96699999999999997</v>
      </c>
      <c r="F636" s="280">
        <f t="shared" si="18"/>
        <v>-7.9047619047619144E-2</v>
      </c>
      <c r="G636" s="281"/>
    </row>
    <row r="637" spans="1:7" x14ac:dyDescent="0.2">
      <c r="A637" s="297">
        <v>92805</v>
      </c>
      <c r="B637" s="293">
        <v>1.05</v>
      </c>
      <c r="C637" s="279">
        <v>0.84399999999999997</v>
      </c>
      <c r="D637" s="280">
        <f t="shared" si="19"/>
        <v>-0.19619047619047625</v>
      </c>
      <c r="E637" s="279">
        <v>0.94699999999999995</v>
      </c>
      <c r="F637" s="280">
        <f t="shared" si="18"/>
        <v>-9.8095238095238124E-2</v>
      </c>
      <c r="G637" s="281"/>
    </row>
    <row r="638" spans="1:7" x14ac:dyDescent="0.2">
      <c r="A638" s="297">
        <v>92806</v>
      </c>
      <c r="B638" s="293">
        <v>1.05</v>
      </c>
      <c r="C638" s="279">
        <v>0.87</v>
      </c>
      <c r="D638" s="280">
        <f t="shared" si="19"/>
        <v>-0.17142857142857149</v>
      </c>
      <c r="E638" s="279">
        <v>0.96</v>
      </c>
      <c r="F638" s="280">
        <f t="shared" si="18"/>
        <v>-8.5714285714285743E-2</v>
      </c>
      <c r="G638" s="281"/>
    </row>
    <row r="639" spans="1:7" x14ac:dyDescent="0.2">
      <c r="A639" s="297">
        <v>92807</v>
      </c>
      <c r="B639" s="293">
        <v>1.125</v>
      </c>
      <c r="C639" s="279">
        <v>1.286</v>
      </c>
      <c r="D639" s="280">
        <f t="shared" si="19"/>
        <v>0.14311111111111119</v>
      </c>
      <c r="E639" s="279">
        <v>1.2050000000000001</v>
      </c>
      <c r="F639" s="280">
        <f t="shared" si="18"/>
        <v>7.1111111111111125E-2</v>
      </c>
      <c r="G639" s="281"/>
    </row>
    <row r="640" spans="1:7" x14ac:dyDescent="0.2">
      <c r="A640" s="297">
        <v>92808</v>
      </c>
      <c r="B640" s="293">
        <v>1.125</v>
      </c>
      <c r="C640" s="279">
        <v>1.4590000000000001</v>
      </c>
      <c r="D640" s="280">
        <f t="shared" si="19"/>
        <v>0.29688888888888898</v>
      </c>
      <c r="E640" s="279">
        <v>1.292</v>
      </c>
      <c r="F640" s="280">
        <f t="shared" si="18"/>
        <v>0.14844444444444438</v>
      </c>
      <c r="G640" s="281"/>
    </row>
    <row r="641" spans="1:7" x14ac:dyDescent="0.2">
      <c r="A641" s="297">
        <v>92809</v>
      </c>
      <c r="B641" s="293">
        <v>1.125</v>
      </c>
      <c r="C641" s="279">
        <v>0.86</v>
      </c>
      <c r="D641" s="280">
        <f t="shared" si="19"/>
        <v>-0.23555555555555552</v>
      </c>
      <c r="E641" s="279">
        <v>0.99199999999999999</v>
      </c>
      <c r="F641" s="280">
        <f t="shared" si="18"/>
        <v>-0.11822222222222223</v>
      </c>
      <c r="G641" s="281"/>
    </row>
    <row r="642" spans="1:7" x14ac:dyDescent="0.2">
      <c r="A642" s="297">
        <v>92821</v>
      </c>
      <c r="B642" s="293">
        <v>1.125</v>
      </c>
      <c r="C642" s="279">
        <v>1.129</v>
      </c>
      <c r="D642" s="280">
        <f t="shared" si="19"/>
        <v>3.555555555555534E-3</v>
      </c>
      <c r="E642" s="279">
        <v>1.127</v>
      </c>
      <c r="F642" s="280">
        <f t="shared" si="18"/>
        <v>1.777777777777878E-3</v>
      </c>
      <c r="G642" s="281"/>
    </row>
    <row r="643" spans="1:7" x14ac:dyDescent="0.2">
      <c r="A643" s="297">
        <v>92823</v>
      </c>
      <c r="B643" s="293">
        <v>1.125</v>
      </c>
      <c r="C643" s="279">
        <v>1.377</v>
      </c>
      <c r="D643" s="280">
        <f t="shared" si="19"/>
        <v>0.22399999999999998</v>
      </c>
      <c r="E643" s="279">
        <v>1.2509999999999999</v>
      </c>
      <c r="F643" s="280">
        <f t="shared" si="18"/>
        <v>0.11199999999999988</v>
      </c>
      <c r="G643" s="281"/>
    </row>
    <row r="644" spans="1:7" x14ac:dyDescent="0.2">
      <c r="A644" s="297">
        <v>92831</v>
      </c>
      <c r="B644" s="293">
        <v>1.125</v>
      </c>
      <c r="C644" s="279">
        <v>0.82899999999999996</v>
      </c>
      <c r="D644" s="280">
        <f t="shared" si="19"/>
        <v>-0.26311111111111118</v>
      </c>
      <c r="E644" s="279">
        <v>0.97699999999999998</v>
      </c>
      <c r="F644" s="280">
        <f t="shared" si="18"/>
        <v>-0.13155555555555554</v>
      </c>
      <c r="G644" s="281"/>
    </row>
    <row r="645" spans="1:7" x14ac:dyDescent="0.2">
      <c r="A645" s="297">
        <v>92832</v>
      </c>
      <c r="B645" s="293">
        <v>1.125</v>
      </c>
      <c r="C645" s="279">
        <v>0.81200000000000006</v>
      </c>
      <c r="D645" s="280">
        <f t="shared" si="19"/>
        <v>-0.27822222222222215</v>
      </c>
      <c r="E645" s="279">
        <v>0.96799999999999997</v>
      </c>
      <c r="F645" s="280">
        <f t="shared" si="18"/>
        <v>-0.13955555555555554</v>
      </c>
      <c r="G645" s="281"/>
    </row>
    <row r="646" spans="1:7" x14ac:dyDescent="0.2">
      <c r="A646" s="297">
        <v>92833</v>
      </c>
      <c r="B646" s="293">
        <v>1.125</v>
      </c>
      <c r="C646" s="279">
        <v>0.88900000000000001</v>
      </c>
      <c r="D646" s="280">
        <f t="shared" si="19"/>
        <v>-0.20977777777777773</v>
      </c>
      <c r="E646" s="279">
        <v>1.0069999999999999</v>
      </c>
      <c r="F646" s="280">
        <f t="shared" si="18"/>
        <v>-0.10488888888888903</v>
      </c>
      <c r="G646" s="281"/>
    </row>
    <row r="647" spans="1:7" x14ac:dyDescent="0.2">
      <c r="A647" s="298">
        <v>92835</v>
      </c>
      <c r="B647" s="294">
        <v>1.125</v>
      </c>
      <c r="C647" s="287">
        <v>0.83799999999999997</v>
      </c>
      <c r="D647" s="288">
        <f t="shared" si="19"/>
        <v>-0.25511111111111118</v>
      </c>
      <c r="E647" s="287">
        <v>0.98099999999999998</v>
      </c>
      <c r="F647" s="288">
        <f t="shared" si="18"/>
        <v>-0.128</v>
      </c>
      <c r="G647" s="281"/>
    </row>
    <row r="648" spans="1:7" x14ac:dyDescent="0.2">
      <c r="A648" s="299">
        <v>92840</v>
      </c>
      <c r="B648" s="295">
        <v>1.05</v>
      </c>
      <c r="C648" s="289">
        <v>0.86</v>
      </c>
      <c r="D648" s="290">
        <f t="shared" si="19"/>
        <v>-0.18095238095238098</v>
      </c>
      <c r="E648" s="289">
        <v>0.95499999999999996</v>
      </c>
      <c r="F648" s="290">
        <f t="shared" si="18"/>
        <v>-9.0476190476190599E-2</v>
      </c>
      <c r="G648" s="281"/>
    </row>
    <row r="649" spans="1:7" x14ac:dyDescent="0.2">
      <c r="A649" s="297">
        <v>92841</v>
      </c>
      <c r="B649" s="293">
        <v>1.05</v>
      </c>
      <c r="C649" s="279">
        <v>0.88500000000000001</v>
      </c>
      <c r="D649" s="280">
        <f t="shared" si="19"/>
        <v>-0.15714285714285714</v>
      </c>
      <c r="E649" s="279">
        <v>0.96799999999999997</v>
      </c>
      <c r="F649" s="280">
        <f t="shared" si="18"/>
        <v>-7.8095238095238106E-2</v>
      </c>
      <c r="G649" s="281"/>
    </row>
    <row r="650" spans="1:7" x14ac:dyDescent="0.2">
      <c r="A650" s="297">
        <v>92843</v>
      </c>
      <c r="B650" s="293">
        <v>1.05</v>
      </c>
      <c r="C650" s="279">
        <v>0.88700000000000001</v>
      </c>
      <c r="D650" s="280">
        <f t="shared" si="19"/>
        <v>-0.15523809523809529</v>
      </c>
      <c r="E650" s="279">
        <v>0.96799999999999997</v>
      </c>
      <c r="F650" s="280">
        <f t="shared" si="18"/>
        <v>-7.8095238095238106E-2</v>
      </c>
      <c r="G650" s="281"/>
    </row>
    <row r="651" spans="1:7" x14ac:dyDescent="0.2">
      <c r="A651" s="297">
        <v>92844</v>
      </c>
      <c r="B651" s="293">
        <v>0.95</v>
      </c>
      <c r="C651" s="279">
        <v>0.86399999999999999</v>
      </c>
      <c r="D651" s="280">
        <f t="shared" si="19"/>
        <v>-9.0526315789473677E-2</v>
      </c>
      <c r="E651" s="279">
        <v>0.90700000000000003</v>
      </c>
      <c r="F651" s="280">
        <f t="shared" ref="F651:F714" si="20">E651/B651-1</f>
        <v>-4.5263157894736783E-2</v>
      </c>
      <c r="G651" s="281"/>
    </row>
    <row r="652" spans="1:7" x14ac:dyDescent="0.2">
      <c r="A652" s="297">
        <v>92845</v>
      </c>
      <c r="B652" s="293">
        <v>1.05</v>
      </c>
      <c r="C652" s="279">
        <v>0.93300000000000005</v>
      </c>
      <c r="D652" s="280">
        <f t="shared" ref="D652:D715" si="21">C652/B652-1</f>
        <v>-0.11142857142857143</v>
      </c>
      <c r="E652" s="279">
        <v>0.99099999999999999</v>
      </c>
      <c r="F652" s="280">
        <f t="shared" si="20"/>
        <v>-5.6190476190476235E-2</v>
      </c>
      <c r="G652" s="281"/>
    </row>
    <row r="653" spans="1:7" x14ac:dyDescent="0.2">
      <c r="A653" s="297">
        <v>92860</v>
      </c>
      <c r="B653" s="293">
        <v>0.97499999999999998</v>
      </c>
      <c r="C653" s="279">
        <v>1.2310000000000001</v>
      </c>
      <c r="D653" s="280">
        <f t="shared" si="21"/>
        <v>0.26256410256410279</v>
      </c>
      <c r="E653" s="279">
        <v>1.103</v>
      </c>
      <c r="F653" s="280">
        <f t="shared" si="20"/>
        <v>0.13128205128205139</v>
      </c>
      <c r="G653" s="281"/>
    </row>
    <row r="654" spans="1:7" x14ac:dyDescent="0.2">
      <c r="A654" s="297">
        <v>92861</v>
      </c>
      <c r="B654" s="293">
        <v>1.125</v>
      </c>
      <c r="C654" s="279">
        <v>0.877</v>
      </c>
      <c r="D654" s="280">
        <f t="shared" si="21"/>
        <v>-0.22044444444444444</v>
      </c>
      <c r="E654" s="279">
        <v>1.0009999999999999</v>
      </c>
      <c r="F654" s="280">
        <f t="shared" si="20"/>
        <v>-0.11022222222222233</v>
      </c>
      <c r="G654" s="281"/>
    </row>
    <row r="655" spans="1:7" x14ac:dyDescent="0.2">
      <c r="A655" s="297">
        <v>92862</v>
      </c>
      <c r="B655" s="293">
        <v>1.125</v>
      </c>
      <c r="C655" s="279">
        <v>4.2030000000000003</v>
      </c>
      <c r="D655" s="280">
        <f t="shared" si="21"/>
        <v>2.7360000000000002</v>
      </c>
      <c r="E655" s="279">
        <v>1.8560000000000001</v>
      </c>
      <c r="F655" s="280">
        <f t="shared" si="20"/>
        <v>0.64977777777777779</v>
      </c>
      <c r="G655" s="281"/>
    </row>
    <row r="656" spans="1:7" x14ac:dyDescent="0.2">
      <c r="A656" s="297">
        <v>92865</v>
      </c>
      <c r="B656" s="293">
        <v>1.125</v>
      </c>
      <c r="C656" s="279">
        <v>0.85799999999999998</v>
      </c>
      <c r="D656" s="280">
        <f t="shared" si="21"/>
        <v>-0.2373333333333334</v>
      </c>
      <c r="E656" s="279">
        <v>0.99099999999999999</v>
      </c>
      <c r="F656" s="280">
        <f t="shared" si="20"/>
        <v>-0.11911111111111117</v>
      </c>
      <c r="G656" s="281"/>
    </row>
    <row r="657" spans="1:7" x14ac:dyDescent="0.2">
      <c r="A657" s="297">
        <v>92866</v>
      </c>
      <c r="B657" s="293">
        <v>1.125</v>
      </c>
      <c r="C657" s="279">
        <v>0.86499999999999999</v>
      </c>
      <c r="D657" s="280">
        <f t="shared" si="21"/>
        <v>-0.23111111111111116</v>
      </c>
      <c r="E657" s="279">
        <v>0.995</v>
      </c>
      <c r="F657" s="280">
        <f t="shared" si="20"/>
        <v>-0.11555555555555552</v>
      </c>
      <c r="G657" s="281"/>
    </row>
    <row r="658" spans="1:7" x14ac:dyDescent="0.2">
      <c r="A658" s="297">
        <v>92867</v>
      </c>
      <c r="B658" s="293">
        <v>1.125</v>
      </c>
      <c r="C658" s="279">
        <v>1.0189999999999999</v>
      </c>
      <c r="D658" s="280">
        <f t="shared" si="21"/>
        <v>-9.4222222222222318E-2</v>
      </c>
      <c r="E658" s="279">
        <v>1.0720000000000001</v>
      </c>
      <c r="F658" s="280">
        <f t="shared" si="20"/>
        <v>-4.7111111111111104E-2</v>
      </c>
      <c r="G658" s="281"/>
    </row>
    <row r="659" spans="1:7" x14ac:dyDescent="0.2">
      <c r="A659" s="297">
        <v>92868</v>
      </c>
      <c r="B659" s="293">
        <v>1.125</v>
      </c>
      <c r="C659" s="279">
        <v>0.84899999999999998</v>
      </c>
      <c r="D659" s="280">
        <f t="shared" si="21"/>
        <v>-0.2453333333333334</v>
      </c>
      <c r="E659" s="279">
        <v>0.98699999999999999</v>
      </c>
      <c r="F659" s="280">
        <f t="shared" si="20"/>
        <v>-0.1226666666666667</v>
      </c>
      <c r="G659" s="281"/>
    </row>
    <row r="660" spans="1:7" x14ac:dyDescent="0.2">
      <c r="A660" s="297">
        <v>92869</v>
      </c>
      <c r="B660" s="293">
        <v>1.125</v>
      </c>
      <c r="C660" s="279">
        <v>1.5009999999999999</v>
      </c>
      <c r="D660" s="280">
        <f t="shared" si="21"/>
        <v>0.3342222222222222</v>
      </c>
      <c r="E660" s="279">
        <v>1.3129999999999999</v>
      </c>
      <c r="F660" s="280">
        <f t="shared" si="20"/>
        <v>0.16711111111111099</v>
      </c>
      <c r="G660" s="281"/>
    </row>
    <row r="661" spans="1:7" x14ac:dyDescent="0.2">
      <c r="A661" s="297">
        <v>92870</v>
      </c>
      <c r="B661" s="293">
        <v>1.125</v>
      </c>
      <c r="C661" s="279">
        <v>0.90600000000000003</v>
      </c>
      <c r="D661" s="280">
        <f t="shared" si="21"/>
        <v>-0.19466666666666665</v>
      </c>
      <c r="E661" s="279">
        <v>1.016</v>
      </c>
      <c r="F661" s="280">
        <f t="shared" si="20"/>
        <v>-9.6888888888888913E-2</v>
      </c>
      <c r="G661" s="281"/>
    </row>
    <row r="662" spans="1:7" x14ac:dyDescent="0.2">
      <c r="A662" s="297">
        <v>92878</v>
      </c>
      <c r="B662" s="293">
        <v>0.97499999999999998</v>
      </c>
      <c r="C662" s="279">
        <v>2.1179999999999999</v>
      </c>
      <c r="D662" s="280">
        <f t="shared" si="21"/>
        <v>1.1723076923076921</v>
      </c>
      <c r="E662" s="279">
        <v>1.546</v>
      </c>
      <c r="F662" s="280">
        <f t="shared" si="20"/>
        <v>0.58564102564102583</v>
      </c>
      <c r="G662" s="281"/>
    </row>
    <row r="663" spans="1:7" x14ac:dyDescent="0.2">
      <c r="A663" s="297">
        <v>92879</v>
      </c>
      <c r="B663" s="293">
        <v>0.97499999999999998</v>
      </c>
      <c r="C663" s="279">
        <v>1.18</v>
      </c>
      <c r="D663" s="280">
        <f t="shared" si="21"/>
        <v>0.21025641025641018</v>
      </c>
      <c r="E663" s="279">
        <v>1.0780000000000001</v>
      </c>
      <c r="F663" s="280">
        <f t="shared" si="20"/>
        <v>0.10564102564102584</v>
      </c>
      <c r="G663" s="281"/>
    </row>
    <row r="664" spans="1:7" x14ac:dyDescent="0.2">
      <c r="A664" s="297">
        <v>92880</v>
      </c>
      <c r="B664" s="293">
        <v>0.97499999999999998</v>
      </c>
      <c r="C664" s="279">
        <v>1.1359999999999999</v>
      </c>
      <c r="D664" s="280">
        <f t="shared" si="21"/>
        <v>0.16512820512820503</v>
      </c>
      <c r="E664" s="279">
        <v>1.056</v>
      </c>
      <c r="F664" s="280">
        <f t="shared" si="20"/>
        <v>8.3076923076923048E-2</v>
      </c>
      <c r="G664" s="281"/>
    </row>
    <row r="665" spans="1:7" x14ac:dyDescent="0.2">
      <c r="A665" s="297">
        <v>92881</v>
      </c>
      <c r="B665" s="293">
        <v>0.97499999999999998</v>
      </c>
      <c r="C665" s="279">
        <v>1.28</v>
      </c>
      <c r="D665" s="280">
        <f t="shared" si="21"/>
        <v>0.31282051282051282</v>
      </c>
      <c r="E665" s="279">
        <v>1.127</v>
      </c>
      <c r="F665" s="280">
        <f t="shared" si="20"/>
        <v>0.15589743589743588</v>
      </c>
      <c r="G665" s="281"/>
    </row>
    <row r="666" spans="1:7" x14ac:dyDescent="0.2">
      <c r="A666" s="297">
        <v>92882</v>
      </c>
      <c r="B666" s="293">
        <v>0.97499999999999998</v>
      </c>
      <c r="C666" s="279">
        <v>1.925</v>
      </c>
      <c r="D666" s="280">
        <f t="shared" si="21"/>
        <v>0.97435897435897445</v>
      </c>
      <c r="E666" s="279">
        <v>1.45</v>
      </c>
      <c r="F666" s="280">
        <f t="shared" si="20"/>
        <v>0.48717948717948723</v>
      </c>
      <c r="G666" s="281"/>
    </row>
    <row r="667" spans="1:7" x14ac:dyDescent="0.2">
      <c r="A667" s="297">
        <v>92883</v>
      </c>
      <c r="B667" s="293">
        <v>0.97499999999999998</v>
      </c>
      <c r="C667" s="279">
        <v>1.9139999999999999</v>
      </c>
      <c r="D667" s="280">
        <f t="shared" si="21"/>
        <v>0.96307692307692294</v>
      </c>
      <c r="E667" s="279">
        <v>1.4450000000000001</v>
      </c>
      <c r="F667" s="280">
        <f t="shared" si="20"/>
        <v>0.48205128205128212</v>
      </c>
      <c r="G667" s="281"/>
    </row>
    <row r="668" spans="1:7" x14ac:dyDescent="0.2">
      <c r="A668" s="297">
        <v>92886</v>
      </c>
      <c r="B668" s="293">
        <v>1.125</v>
      </c>
      <c r="C668" s="279">
        <v>0.91800000000000004</v>
      </c>
      <c r="D668" s="280">
        <f t="shared" si="21"/>
        <v>-0.18399999999999994</v>
      </c>
      <c r="E668" s="279">
        <v>1.0209999999999999</v>
      </c>
      <c r="F668" s="280">
        <f t="shared" si="20"/>
        <v>-9.2444444444444551E-2</v>
      </c>
      <c r="G668" s="281"/>
    </row>
    <row r="669" spans="1:7" x14ac:dyDescent="0.2">
      <c r="A669" s="297">
        <v>92887</v>
      </c>
      <c r="B669" s="293">
        <v>1.125</v>
      </c>
      <c r="C669" s="279">
        <v>1.1399999999999999</v>
      </c>
      <c r="D669" s="280">
        <f t="shared" si="21"/>
        <v>1.3333333333333197E-2</v>
      </c>
      <c r="E669" s="279">
        <v>1.133</v>
      </c>
      <c r="F669" s="280">
        <f t="shared" si="20"/>
        <v>7.1111111111110681E-3</v>
      </c>
      <c r="G669" s="281"/>
    </row>
    <row r="670" spans="1:7" x14ac:dyDescent="0.2">
      <c r="A670" s="297">
        <v>93001</v>
      </c>
      <c r="B670" s="293">
        <v>0.77200000000000002</v>
      </c>
      <c r="C670" s="279">
        <v>1.335</v>
      </c>
      <c r="D670" s="280">
        <f t="shared" si="21"/>
        <v>0.72927461139896366</v>
      </c>
      <c r="E670" s="279">
        <v>1.0529999999999999</v>
      </c>
      <c r="F670" s="280">
        <f t="shared" si="20"/>
        <v>0.36398963730569944</v>
      </c>
      <c r="G670" s="281"/>
    </row>
    <row r="671" spans="1:7" x14ac:dyDescent="0.2">
      <c r="A671" s="297">
        <v>93003</v>
      </c>
      <c r="B671" s="293">
        <v>0.77200000000000002</v>
      </c>
      <c r="C671" s="279">
        <v>1.091</v>
      </c>
      <c r="D671" s="280">
        <f t="shared" si="21"/>
        <v>0.41321243523316054</v>
      </c>
      <c r="E671" s="279">
        <v>0.93100000000000005</v>
      </c>
      <c r="F671" s="280">
        <f t="shared" si="20"/>
        <v>0.20595854922279799</v>
      </c>
      <c r="G671" s="281"/>
    </row>
    <row r="672" spans="1:7" x14ac:dyDescent="0.2">
      <c r="A672" s="297">
        <v>93004</v>
      </c>
      <c r="B672" s="293">
        <v>0.77200000000000002</v>
      </c>
      <c r="C672" s="279">
        <v>0.83099999999999996</v>
      </c>
      <c r="D672" s="280">
        <f t="shared" si="21"/>
        <v>7.6424870466321071E-2</v>
      </c>
      <c r="E672" s="279">
        <v>0.80100000000000005</v>
      </c>
      <c r="F672" s="280">
        <f t="shared" si="20"/>
        <v>3.7564766839378372E-2</v>
      </c>
      <c r="G672" s="281"/>
    </row>
    <row r="673" spans="1:7" x14ac:dyDescent="0.2">
      <c r="A673" s="297">
        <v>93010</v>
      </c>
      <c r="B673" s="293">
        <v>0.77200000000000002</v>
      </c>
      <c r="C673" s="279">
        <v>0.875</v>
      </c>
      <c r="D673" s="280">
        <f t="shared" si="21"/>
        <v>0.13341968911917101</v>
      </c>
      <c r="E673" s="279">
        <v>0.82399999999999995</v>
      </c>
      <c r="F673" s="280">
        <f t="shared" si="20"/>
        <v>6.7357512953367893E-2</v>
      </c>
      <c r="G673" s="281"/>
    </row>
    <row r="674" spans="1:7" x14ac:dyDescent="0.2">
      <c r="A674" s="297">
        <v>93012</v>
      </c>
      <c r="B674" s="293">
        <v>0.77200000000000002</v>
      </c>
      <c r="C674" s="279">
        <v>1.2649999999999999</v>
      </c>
      <c r="D674" s="280">
        <f t="shared" si="21"/>
        <v>0.63860103626942988</v>
      </c>
      <c r="E674" s="279">
        <v>1.0189999999999999</v>
      </c>
      <c r="F674" s="280">
        <f t="shared" si="20"/>
        <v>0.31994818652849721</v>
      </c>
      <c r="G674" s="281"/>
    </row>
    <row r="675" spans="1:7" x14ac:dyDescent="0.2">
      <c r="A675" s="297">
        <v>93013</v>
      </c>
      <c r="B675" s="293">
        <v>0.91400000000000003</v>
      </c>
      <c r="C675" s="279">
        <v>0.76700000000000002</v>
      </c>
      <c r="D675" s="280">
        <f t="shared" si="21"/>
        <v>-0.16083150984682715</v>
      </c>
      <c r="E675" s="279">
        <v>0.84099999999999997</v>
      </c>
      <c r="F675" s="280">
        <f t="shared" si="20"/>
        <v>-7.9868708971553626E-2</v>
      </c>
      <c r="G675" s="281"/>
    </row>
    <row r="676" spans="1:7" x14ac:dyDescent="0.2">
      <c r="A676" s="297">
        <v>93015</v>
      </c>
      <c r="B676" s="293">
        <v>0.77200000000000002</v>
      </c>
      <c r="C676" s="279">
        <v>2.11</v>
      </c>
      <c r="D676" s="280">
        <f t="shared" si="21"/>
        <v>1.733160621761658</v>
      </c>
      <c r="E676" s="279">
        <v>1.274</v>
      </c>
      <c r="F676" s="280">
        <f t="shared" si="20"/>
        <v>0.65025906735751304</v>
      </c>
      <c r="G676" s="281"/>
    </row>
    <row r="677" spans="1:7" x14ac:dyDescent="0.2">
      <c r="A677" s="297">
        <v>93021</v>
      </c>
      <c r="B677" s="293">
        <v>0.77200000000000002</v>
      </c>
      <c r="C677" s="279">
        <v>2.052</v>
      </c>
      <c r="D677" s="280">
        <f t="shared" si="21"/>
        <v>1.6580310880829017</v>
      </c>
      <c r="E677" s="279">
        <v>1.274</v>
      </c>
      <c r="F677" s="280">
        <f t="shared" si="20"/>
        <v>0.65025906735751304</v>
      </c>
      <c r="G677" s="281"/>
    </row>
    <row r="678" spans="1:7" x14ac:dyDescent="0.2">
      <c r="A678" s="297">
        <v>93022</v>
      </c>
      <c r="B678" s="293">
        <v>0.77200000000000002</v>
      </c>
      <c r="C678" s="279">
        <v>2.7280000000000002</v>
      </c>
      <c r="D678" s="280">
        <f t="shared" si="21"/>
        <v>2.5336787564766841</v>
      </c>
      <c r="E678" s="279">
        <v>1.274</v>
      </c>
      <c r="F678" s="280">
        <f t="shared" si="20"/>
        <v>0.65025906735751304</v>
      </c>
      <c r="G678" s="281"/>
    </row>
    <row r="679" spans="1:7" x14ac:dyDescent="0.2">
      <c r="A679" s="297">
        <v>93023</v>
      </c>
      <c r="B679" s="293">
        <v>0.77200000000000002</v>
      </c>
      <c r="C679" s="279">
        <v>4.0410000000000004</v>
      </c>
      <c r="D679" s="280">
        <f t="shared" si="21"/>
        <v>4.2344559585492227</v>
      </c>
      <c r="E679" s="279">
        <v>1.274</v>
      </c>
      <c r="F679" s="280">
        <f t="shared" si="20"/>
        <v>0.65025906735751304</v>
      </c>
      <c r="G679" s="281"/>
    </row>
    <row r="680" spans="1:7" x14ac:dyDescent="0.2">
      <c r="A680" s="297">
        <v>93030</v>
      </c>
      <c r="B680" s="293">
        <v>0.77200000000000002</v>
      </c>
      <c r="C680" s="279">
        <v>0.91400000000000003</v>
      </c>
      <c r="D680" s="280">
        <f t="shared" si="21"/>
        <v>0.18393782383419688</v>
      </c>
      <c r="E680" s="279">
        <v>0.84299999999999997</v>
      </c>
      <c r="F680" s="280">
        <f t="shared" si="20"/>
        <v>9.1968911917098328E-2</v>
      </c>
      <c r="G680" s="281"/>
    </row>
    <row r="681" spans="1:7" x14ac:dyDescent="0.2">
      <c r="A681" s="297">
        <v>93033</v>
      </c>
      <c r="B681" s="293">
        <v>0.77200000000000002</v>
      </c>
      <c r="C681" s="279">
        <v>0.93500000000000005</v>
      </c>
      <c r="D681" s="280">
        <f t="shared" si="21"/>
        <v>0.21113989637305708</v>
      </c>
      <c r="E681" s="279">
        <v>0.85399999999999998</v>
      </c>
      <c r="F681" s="280">
        <f t="shared" si="20"/>
        <v>0.10621761658031081</v>
      </c>
      <c r="G681" s="281"/>
    </row>
    <row r="682" spans="1:7" x14ac:dyDescent="0.2">
      <c r="A682" s="297">
        <v>93035</v>
      </c>
      <c r="B682" s="293">
        <v>0.77200000000000002</v>
      </c>
      <c r="C682" s="279">
        <v>0.93799999999999994</v>
      </c>
      <c r="D682" s="280">
        <f t="shared" si="21"/>
        <v>0.21502590673575117</v>
      </c>
      <c r="E682" s="279">
        <v>0.85499999999999998</v>
      </c>
      <c r="F682" s="280">
        <f t="shared" si="20"/>
        <v>0.10751295336787559</v>
      </c>
      <c r="G682" s="281"/>
    </row>
    <row r="683" spans="1:7" x14ac:dyDescent="0.2">
      <c r="A683" s="297">
        <v>93036</v>
      </c>
      <c r="B683" s="293">
        <v>0.77200000000000002</v>
      </c>
      <c r="C683" s="279">
        <v>0.85799999999999998</v>
      </c>
      <c r="D683" s="280">
        <f t="shared" si="21"/>
        <v>0.1113989637305699</v>
      </c>
      <c r="E683" s="279">
        <v>0.81499999999999995</v>
      </c>
      <c r="F683" s="280">
        <f t="shared" si="20"/>
        <v>5.569948186528495E-2</v>
      </c>
      <c r="G683" s="281"/>
    </row>
    <row r="684" spans="1:7" x14ac:dyDescent="0.2">
      <c r="A684" s="297">
        <v>93040</v>
      </c>
      <c r="B684" s="293">
        <v>0.77200000000000002</v>
      </c>
      <c r="C684" s="279">
        <v>2.9670000000000001</v>
      </c>
      <c r="D684" s="280">
        <f t="shared" si="21"/>
        <v>2.8432642487046631</v>
      </c>
      <c r="E684" s="279">
        <v>1.274</v>
      </c>
      <c r="F684" s="280">
        <f t="shared" si="20"/>
        <v>0.65025906735751304</v>
      </c>
      <c r="G684" s="281"/>
    </row>
    <row r="685" spans="1:7" x14ac:dyDescent="0.2">
      <c r="A685" s="297">
        <v>93041</v>
      </c>
      <c r="B685" s="293">
        <v>0.77200000000000002</v>
      </c>
      <c r="C685" s="279">
        <v>0.94299999999999995</v>
      </c>
      <c r="D685" s="280">
        <f t="shared" si="21"/>
        <v>0.22150259067357503</v>
      </c>
      <c r="E685" s="279">
        <v>0.85699999999999998</v>
      </c>
      <c r="F685" s="280">
        <f t="shared" si="20"/>
        <v>0.11010362694300513</v>
      </c>
      <c r="G685" s="281"/>
    </row>
    <row r="686" spans="1:7" x14ac:dyDescent="0.2">
      <c r="A686" s="297">
        <v>93042</v>
      </c>
      <c r="B686" s="293">
        <v>0.77200000000000002</v>
      </c>
      <c r="C686" s="279">
        <v>0.91900000000000004</v>
      </c>
      <c r="D686" s="280">
        <f t="shared" si="21"/>
        <v>0.19041450777202074</v>
      </c>
      <c r="E686" s="279">
        <v>0.84499999999999997</v>
      </c>
      <c r="F686" s="280">
        <f t="shared" si="20"/>
        <v>9.4559585492227871E-2</v>
      </c>
      <c r="G686" s="281"/>
    </row>
    <row r="687" spans="1:7" x14ac:dyDescent="0.2">
      <c r="A687" s="297">
        <v>93043</v>
      </c>
      <c r="B687" s="293">
        <v>0.77200000000000002</v>
      </c>
      <c r="C687" s="279">
        <v>0.94199999999999995</v>
      </c>
      <c r="D687" s="280">
        <f t="shared" si="21"/>
        <v>0.22020725388601026</v>
      </c>
      <c r="E687" s="279">
        <v>0.85699999999999998</v>
      </c>
      <c r="F687" s="280">
        <f t="shared" si="20"/>
        <v>0.11010362694300513</v>
      </c>
      <c r="G687" s="281"/>
    </row>
    <row r="688" spans="1:7" x14ac:dyDescent="0.2">
      <c r="A688" s="297">
        <v>93060</v>
      </c>
      <c r="B688" s="293">
        <v>0.77200000000000002</v>
      </c>
      <c r="C688" s="279">
        <v>1.8360000000000001</v>
      </c>
      <c r="D688" s="280">
        <f t="shared" si="21"/>
        <v>1.3782383419689119</v>
      </c>
      <c r="E688" s="279">
        <v>1.274</v>
      </c>
      <c r="F688" s="280">
        <f t="shared" si="20"/>
        <v>0.65025906735751304</v>
      </c>
      <c r="G688" s="281"/>
    </row>
    <row r="689" spans="1:7" x14ac:dyDescent="0.2">
      <c r="A689" s="297">
        <v>93063</v>
      </c>
      <c r="B689" s="293">
        <v>0.77200000000000002</v>
      </c>
      <c r="C689" s="279">
        <v>2.7130000000000001</v>
      </c>
      <c r="D689" s="280">
        <f t="shared" si="21"/>
        <v>2.5142487046632125</v>
      </c>
      <c r="E689" s="279">
        <v>1.274</v>
      </c>
      <c r="F689" s="280">
        <f t="shared" si="20"/>
        <v>0.65025906735751304</v>
      </c>
      <c r="G689" s="281"/>
    </row>
    <row r="690" spans="1:7" x14ac:dyDescent="0.2">
      <c r="A690" s="297">
        <v>93065</v>
      </c>
      <c r="B690" s="293">
        <v>0.77200000000000002</v>
      </c>
      <c r="C690" s="279">
        <v>1.6919999999999999</v>
      </c>
      <c r="D690" s="280">
        <f t="shared" si="21"/>
        <v>1.1917098445595853</v>
      </c>
      <c r="E690" s="279">
        <v>1.232</v>
      </c>
      <c r="F690" s="280">
        <f t="shared" si="20"/>
        <v>0.59585492227979264</v>
      </c>
      <c r="G690" s="281"/>
    </row>
    <row r="691" spans="1:7" x14ac:dyDescent="0.2">
      <c r="A691" s="297">
        <v>93066</v>
      </c>
      <c r="B691" s="293">
        <v>0.77200000000000002</v>
      </c>
      <c r="C691" s="279">
        <v>1.347</v>
      </c>
      <c r="D691" s="280">
        <f t="shared" si="21"/>
        <v>0.74481865284974091</v>
      </c>
      <c r="E691" s="279">
        <v>1.0589999999999999</v>
      </c>
      <c r="F691" s="280">
        <f t="shared" si="20"/>
        <v>0.37176165803108807</v>
      </c>
      <c r="G691" s="281"/>
    </row>
    <row r="692" spans="1:7" x14ac:dyDescent="0.2">
      <c r="A692" s="297">
        <v>93067</v>
      </c>
      <c r="B692" s="293">
        <v>0.91400000000000003</v>
      </c>
      <c r="C692" s="279">
        <v>1.8069999999999999</v>
      </c>
      <c r="D692" s="280">
        <f t="shared" si="21"/>
        <v>0.97702407002188174</v>
      </c>
      <c r="E692" s="279">
        <v>1.361</v>
      </c>
      <c r="F692" s="280">
        <f t="shared" si="20"/>
        <v>0.48905908096280082</v>
      </c>
      <c r="G692" s="281"/>
    </row>
    <row r="693" spans="1:7" x14ac:dyDescent="0.2">
      <c r="A693" s="297">
        <v>93101</v>
      </c>
      <c r="B693" s="293">
        <v>0.91400000000000003</v>
      </c>
      <c r="C693" s="279">
        <v>0.78300000000000003</v>
      </c>
      <c r="D693" s="280">
        <f t="shared" si="21"/>
        <v>-0.14332603938730848</v>
      </c>
      <c r="E693" s="279">
        <v>0.84799999999999998</v>
      </c>
      <c r="F693" s="280">
        <f t="shared" si="20"/>
        <v>-7.2210065645514243E-2</v>
      </c>
      <c r="G693" s="281"/>
    </row>
    <row r="694" spans="1:7" x14ac:dyDescent="0.2">
      <c r="A694" s="297">
        <v>93103</v>
      </c>
      <c r="B694" s="293">
        <v>0.91400000000000003</v>
      </c>
      <c r="C694" s="279">
        <v>1.139</v>
      </c>
      <c r="D694" s="280">
        <f t="shared" si="21"/>
        <v>0.24617067833698036</v>
      </c>
      <c r="E694" s="279">
        <v>1.026</v>
      </c>
      <c r="F694" s="280">
        <f t="shared" si="20"/>
        <v>0.12253829321663012</v>
      </c>
      <c r="G694" s="281"/>
    </row>
    <row r="695" spans="1:7" x14ac:dyDescent="0.2">
      <c r="A695" s="297">
        <v>93105</v>
      </c>
      <c r="B695" s="293">
        <v>0.91400000000000003</v>
      </c>
      <c r="C695" s="279">
        <v>1.0960000000000001</v>
      </c>
      <c r="D695" s="280">
        <f t="shared" si="21"/>
        <v>0.19912472647702417</v>
      </c>
      <c r="E695" s="279">
        <v>1.0049999999999999</v>
      </c>
      <c r="F695" s="280">
        <f t="shared" si="20"/>
        <v>9.9562363238511864E-2</v>
      </c>
      <c r="G695" s="281"/>
    </row>
    <row r="696" spans="1:7" x14ac:dyDescent="0.2">
      <c r="A696" s="298">
        <v>93106</v>
      </c>
      <c r="B696" s="294">
        <v>0.91400000000000003</v>
      </c>
      <c r="C696" s="287">
        <v>0.67</v>
      </c>
      <c r="D696" s="288">
        <f t="shared" si="21"/>
        <v>-0.26695842450765861</v>
      </c>
      <c r="E696" s="287">
        <v>0.79200000000000004</v>
      </c>
      <c r="F696" s="288">
        <f t="shared" si="20"/>
        <v>-0.1334792122538293</v>
      </c>
      <c r="G696" s="281"/>
    </row>
    <row r="697" spans="1:7" x14ac:dyDescent="0.2">
      <c r="A697" s="297">
        <v>93108</v>
      </c>
      <c r="B697" s="293">
        <v>0.91400000000000003</v>
      </c>
      <c r="C697" s="279">
        <v>1.431</v>
      </c>
      <c r="D697" s="280">
        <f t="shared" si="21"/>
        <v>0.56564551422319465</v>
      </c>
      <c r="E697" s="279">
        <v>1.1719999999999999</v>
      </c>
      <c r="F697" s="280">
        <f t="shared" si="20"/>
        <v>0.28227571115973737</v>
      </c>
      <c r="G697" s="281"/>
    </row>
    <row r="698" spans="1:7" x14ac:dyDescent="0.2">
      <c r="A698" s="297">
        <v>93109</v>
      </c>
      <c r="B698" s="293">
        <v>0.91400000000000003</v>
      </c>
      <c r="C698" s="279">
        <v>0.73699999999999999</v>
      </c>
      <c r="D698" s="280">
        <f t="shared" si="21"/>
        <v>-0.19365426695842458</v>
      </c>
      <c r="E698" s="279">
        <v>0.82599999999999996</v>
      </c>
      <c r="F698" s="280">
        <f t="shared" si="20"/>
        <v>-9.6280087527352398E-2</v>
      </c>
      <c r="G698" s="281"/>
    </row>
    <row r="699" spans="1:7" x14ac:dyDescent="0.2">
      <c r="A699" s="297">
        <v>93110</v>
      </c>
      <c r="B699" s="293">
        <v>0.91400000000000003</v>
      </c>
      <c r="C699" s="279">
        <v>0.96299999999999997</v>
      </c>
      <c r="D699" s="280">
        <f t="shared" si="21"/>
        <v>5.3610503282275568E-2</v>
      </c>
      <c r="E699" s="279">
        <v>0.93899999999999995</v>
      </c>
      <c r="F699" s="280">
        <f t="shared" si="20"/>
        <v>2.7352297592997621E-2</v>
      </c>
      <c r="G699" s="281"/>
    </row>
    <row r="700" spans="1:7" x14ac:dyDescent="0.2">
      <c r="A700" s="297">
        <v>93111</v>
      </c>
      <c r="B700" s="293">
        <v>0.91400000000000003</v>
      </c>
      <c r="C700" s="279">
        <v>0.89300000000000002</v>
      </c>
      <c r="D700" s="280">
        <f t="shared" si="21"/>
        <v>-2.2975929978118148E-2</v>
      </c>
      <c r="E700" s="279">
        <v>0.90400000000000003</v>
      </c>
      <c r="F700" s="280">
        <f t="shared" si="20"/>
        <v>-1.0940919037199182E-2</v>
      </c>
      <c r="G700" s="281"/>
    </row>
    <row r="701" spans="1:7" x14ac:dyDescent="0.2">
      <c r="A701" s="297">
        <v>93117</v>
      </c>
      <c r="B701" s="293">
        <v>0.91400000000000003</v>
      </c>
      <c r="C701" s="279">
        <v>0.75800000000000001</v>
      </c>
      <c r="D701" s="280">
        <f t="shared" si="21"/>
        <v>-0.17067833698030632</v>
      </c>
      <c r="E701" s="279">
        <v>0.83599999999999997</v>
      </c>
      <c r="F701" s="280">
        <f t="shared" si="20"/>
        <v>-8.5339168490153217E-2</v>
      </c>
      <c r="G701" s="281"/>
    </row>
    <row r="702" spans="1:7" x14ac:dyDescent="0.2">
      <c r="A702" s="297">
        <v>93201</v>
      </c>
      <c r="B702" s="293">
        <v>0.64800000000000002</v>
      </c>
      <c r="C702" s="279">
        <v>0.80100000000000005</v>
      </c>
      <c r="D702" s="280">
        <f t="shared" si="21"/>
        <v>0.23611111111111116</v>
      </c>
      <c r="E702" s="279">
        <v>0.72499999999999998</v>
      </c>
      <c r="F702" s="280">
        <f t="shared" si="20"/>
        <v>0.11882716049382713</v>
      </c>
      <c r="G702" s="281"/>
    </row>
    <row r="703" spans="1:7" x14ac:dyDescent="0.2">
      <c r="A703" s="297">
        <v>93202</v>
      </c>
      <c r="B703" s="293">
        <v>0.64800000000000002</v>
      </c>
      <c r="C703" s="279">
        <v>0.80700000000000005</v>
      </c>
      <c r="D703" s="280">
        <f t="shared" si="21"/>
        <v>0.24537037037037046</v>
      </c>
      <c r="E703" s="279">
        <v>0.72699999999999998</v>
      </c>
      <c r="F703" s="280">
        <f t="shared" si="20"/>
        <v>0.12191358024691357</v>
      </c>
      <c r="G703" s="281"/>
    </row>
    <row r="704" spans="1:7" x14ac:dyDescent="0.2">
      <c r="A704" s="297">
        <v>93203</v>
      </c>
      <c r="B704" s="293">
        <v>0.78200000000000003</v>
      </c>
      <c r="C704" s="279">
        <v>0.84799999999999998</v>
      </c>
      <c r="D704" s="280">
        <f t="shared" si="21"/>
        <v>8.4398976982097196E-2</v>
      </c>
      <c r="E704" s="279">
        <v>0.81499999999999995</v>
      </c>
      <c r="F704" s="280">
        <f t="shared" si="20"/>
        <v>4.2199488491048598E-2</v>
      </c>
      <c r="G704" s="281"/>
    </row>
    <row r="705" spans="1:7" x14ac:dyDescent="0.2">
      <c r="A705" s="297">
        <v>93204</v>
      </c>
      <c r="B705" s="293">
        <v>0.64800000000000002</v>
      </c>
      <c r="C705" s="279">
        <v>0.82299999999999995</v>
      </c>
      <c r="D705" s="280">
        <f t="shared" si="21"/>
        <v>0.27006172839506171</v>
      </c>
      <c r="E705" s="279">
        <v>0.73499999999999999</v>
      </c>
      <c r="F705" s="280">
        <f t="shared" si="20"/>
        <v>0.1342592592592593</v>
      </c>
      <c r="G705" s="281"/>
    </row>
    <row r="706" spans="1:7" x14ac:dyDescent="0.2">
      <c r="A706" s="297">
        <v>93205</v>
      </c>
      <c r="B706" s="293">
        <v>0.78200000000000003</v>
      </c>
      <c r="C706" s="279">
        <v>3.8319999999999999</v>
      </c>
      <c r="D706" s="280">
        <f t="shared" si="21"/>
        <v>3.9002557544757028</v>
      </c>
      <c r="E706" s="279">
        <v>1.29</v>
      </c>
      <c r="F706" s="280">
        <f t="shared" si="20"/>
        <v>0.64961636828644509</v>
      </c>
      <c r="G706" s="281"/>
    </row>
    <row r="707" spans="1:7" x14ac:dyDescent="0.2">
      <c r="A707" s="297">
        <v>93206</v>
      </c>
      <c r="B707" s="293">
        <v>0.78200000000000003</v>
      </c>
      <c r="C707" s="279">
        <v>0.80700000000000005</v>
      </c>
      <c r="D707" s="280">
        <f t="shared" si="21"/>
        <v>3.1969309462915652E-2</v>
      </c>
      <c r="E707" s="279">
        <v>0.79500000000000004</v>
      </c>
      <c r="F707" s="280">
        <f t="shared" si="20"/>
        <v>1.6624040920716121E-2</v>
      </c>
      <c r="G707" s="281"/>
    </row>
    <row r="708" spans="1:7" x14ac:dyDescent="0.2">
      <c r="A708" s="297">
        <v>93207</v>
      </c>
      <c r="B708" s="293">
        <v>0.64800000000000002</v>
      </c>
      <c r="C708" s="279">
        <v>1.786</v>
      </c>
      <c r="D708" s="280">
        <f t="shared" si="21"/>
        <v>1.7561728395061729</v>
      </c>
      <c r="E708" s="279">
        <v>1.069</v>
      </c>
      <c r="F708" s="280">
        <f t="shared" si="20"/>
        <v>0.64969135802469125</v>
      </c>
      <c r="G708" s="281"/>
    </row>
    <row r="709" spans="1:7" x14ac:dyDescent="0.2">
      <c r="A709" s="297">
        <v>93210</v>
      </c>
      <c r="B709" s="293">
        <v>1.2090000000000001</v>
      </c>
      <c r="C709" s="279">
        <v>0.81399999999999995</v>
      </c>
      <c r="D709" s="280">
        <f t="shared" si="21"/>
        <v>-0.32671629445823003</v>
      </c>
      <c r="E709" s="279">
        <v>1.012</v>
      </c>
      <c r="F709" s="280">
        <f t="shared" si="20"/>
        <v>-0.1629445822994211</v>
      </c>
      <c r="G709" s="281"/>
    </row>
    <row r="710" spans="1:7" x14ac:dyDescent="0.2">
      <c r="A710" s="297">
        <v>93212</v>
      </c>
      <c r="B710" s="293">
        <v>0.64800000000000002</v>
      </c>
      <c r="C710" s="279">
        <v>0.73799999999999999</v>
      </c>
      <c r="D710" s="280">
        <f t="shared" si="21"/>
        <v>0.13888888888888884</v>
      </c>
      <c r="E710" s="279">
        <v>0.69299999999999995</v>
      </c>
      <c r="F710" s="280">
        <f t="shared" si="20"/>
        <v>6.944444444444442E-2</v>
      </c>
      <c r="G710" s="281"/>
    </row>
    <row r="711" spans="1:7" x14ac:dyDescent="0.2">
      <c r="A711" s="297">
        <v>93215</v>
      </c>
      <c r="B711" s="293">
        <v>0.78200000000000003</v>
      </c>
      <c r="C711" s="279">
        <v>0.78</v>
      </c>
      <c r="D711" s="280">
        <f t="shared" si="21"/>
        <v>-2.5575447570332921E-3</v>
      </c>
      <c r="E711" s="279">
        <v>0.78100000000000003</v>
      </c>
      <c r="F711" s="280">
        <f t="shared" si="20"/>
        <v>-1.2787723785165905E-3</v>
      </c>
      <c r="G711" s="281"/>
    </row>
    <row r="712" spans="1:7" x14ac:dyDescent="0.2">
      <c r="A712" s="297">
        <v>93218</v>
      </c>
      <c r="B712" s="293">
        <v>0.64800000000000002</v>
      </c>
      <c r="C712" s="279">
        <v>0.92900000000000005</v>
      </c>
      <c r="D712" s="280">
        <f t="shared" si="21"/>
        <v>0.43364197530864201</v>
      </c>
      <c r="E712" s="279">
        <v>0.78900000000000003</v>
      </c>
      <c r="F712" s="280">
        <f t="shared" si="20"/>
        <v>0.21759259259259256</v>
      </c>
      <c r="G712" s="281"/>
    </row>
    <row r="713" spans="1:7" x14ac:dyDescent="0.2">
      <c r="A713" s="297">
        <v>93219</v>
      </c>
      <c r="B713" s="293">
        <v>0.64800000000000002</v>
      </c>
      <c r="C713" s="279">
        <v>0.84399999999999997</v>
      </c>
      <c r="D713" s="280">
        <f t="shared" si="21"/>
        <v>0.30246913580246915</v>
      </c>
      <c r="E713" s="279">
        <v>0.746</v>
      </c>
      <c r="F713" s="280">
        <f t="shared" si="20"/>
        <v>0.15123456790123457</v>
      </c>
      <c r="G713" s="281"/>
    </row>
    <row r="714" spans="1:7" x14ac:dyDescent="0.2">
      <c r="A714" s="297">
        <v>93221</v>
      </c>
      <c r="B714" s="293">
        <v>0.64800000000000002</v>
      </c>
      <c r="C714" s="279">
        <v>0.874</v>
      </c>
      <c r="D714" s="280">
        <f t="shared" si="21"/>
        <v>0.34876543209876543</v>
      </c>
      <c r="E714" s="279">
        <v>0.76100000000000001</v>
      </c>
      <c r="F714" s="280">
        <f t="shared" si="20"/>
        <v>0.17438271604938271</v>
      </c>
      <c r="G714" s="281"/>
    </row>
    <row r="715" spans="1:7" x14ac:dyDescent="0.2">
      <c r="A715" s="297">
        <v>93223</v>
      </c>
      <c r="B715" s="293">
        <v>0.64800000000000002</v>
      </c>
      <c r="C715" s="279">
        <v>0.76</v>
      </c>
      <c r="D715" s="280">
        <f t="shared" si="21"/>
        <v>0.17283950617283939</v>
      </c>
      <c r="E715" s="279">
        <v>0.70399999999999996</v>
      </c>
      <c r="F715" s="280">
        <f t="shared" ref="F715:F778" si="22">E715/B715-1</f>
        <v>8.6419753086419693E-2</v>
      </c>
      <c r="G715" s="281"/>
    </row>
    <row r="716" spans="1:7" x14ac:dyDescent="0.2">
      <c r="A716" s="297">
        <v>93224</v>
      </c>
      <c r="B716" s="293">
        <v>0.78200000000000003</v>
      </c>
      <c r="C716" s="279">
        <v>1.0740000000000001</v>
      </c>
      <c r="D716" s="280">
        <f t="shared" ref="D716:D779" si="23">C716/B716-1</f>
        <v>0.37340153452685421</v>
      </c>
      <c r="E716" s="279">
        <v>0.92800000000000005</v>
      </c>
      <c r="F716" s="280">
        <f t="shared" si="22"/>
        <v>0.1867007672634271</v>
      </c>
      <c r="G716" s="281"/>
    </row>
    <row r="717" spans="1:7" x14ac:dyDescent="0.2">
      <c r="A717" s="297">
        <v>93225</v>
      </c>
      <c r="B717" s="293">
        <v>0.78200000000000003</v>
      </c>
      <c r="C717" s="279">
        <v>2.0230000000000001</v>
      </c>
      <c r="D717" s="280">
        <f t="shared" si="23"/>
        <v>1.5869565217391304</v>
      </c>
      <c r="E717" s="279">
        <v>1.29</v>
      </c>
      <c r="F717" s="280">
        <f t="shared" si="22"/>
        <v>0.64961636828644509</v>
      </c>
      <c r="G717" s="281"/>
    </row>
    <row r="718" spans="1:7" x14ac:dyDescent="0.2">
      <c r="A718" s="297">
        <v>93226</v>
      </c>
      <c r="B718" s="293">
        <v>0.78200000000000003</v>
      </c>
      <c r="C718" s="279">
        <v>2.6139999999999999</v>
      </c>
      <c r="D718" s="280">
        <f t="shared" si="23"/>
        <v>2.3427109974424551</v>
      </c>
      <c r="E718" s="279">
        <v>1.29</v>
      </c>
      <c r="F718" s="280">
        <f t="shared" si="22"/>
        <v>0.64961636828644509</v>
      </c>
      <c r="G718" s="281"/>
    </row>
    <row r="719" spans="1:7" x14ac:dyDescent="0.2">
      <c r="A719" s="297">
        <v>93230</v>
      </c>
      <c r="B719" s="293">
        <v>0.64800000000000002</v>
      </c>
      <c r="C719" s="279">
        <v>0.79300000000000004</v>
      </c>
      <c r="D719" s="280">
        <f t="shared" si="23"/>
        <v>0.22376543209876543</v>
      </c>
      <c r="E719" s="279">
        <v>0.72</v>
      </c>
      <c r="F719" s="280">
        <f t="shared" si="22"/>
        <v>0.11111111111111094</v>
      </c>
      <c r="G719" s="281"/>
    </row>
    <row r="720" spans="1:7" x14ac:dyDescent="0.2">
      <c r="A720" s="297">
        <v>93234</v>
      </c>
      <c r="B720" s="293">
        <v>1.2090000000000001</v>
      </c>
      <c r="C720" s="279">
        <v>0.80200000000000005</v>
      </c>
      <c r="D720" s="280">
        <f t="shared" si="23"/>
        <v>-0.33664185277088499</v>
      </c>
      <c r="E720" s="279">
        <v>1.0049999999999999</v>
      </c>
      <c r="F720" s="280">
        <f t="shared" si="22"/>
        <v>-0.16873449131513663</v>
      </c>
      <c r="G720" s="281"/>
    </row>
    <row r="721" spans="1:7" x14ac:dyDescent="0.2">
      <c r="A721" s="297">
        <v>93235</v>
      </c>
      <c r="B721" s="293">
        <v>0.64800000000000002</v>
      </c>
      <c r="C721" s="279">
        <v>0.86199999999999999</v>
      </c>
      <c r="D721" s="280">
        <f t="shared" si="23"/>
        <v>0.33024691358024683</v>
      </c>
      <c r="E721" s="279">
        <v>0.755</v>
      </c>
      <c r="F721" s="280">
        <f t="shared" si="22"/>
        <v>0.16512345679012341</v>
      </c>
      <c r="G721" s="281"/>
    </row>
    <row r="722" spans="1:7" x14ac:dyDescent="0.2">
      <c r="A722" s="297">
        <v>93238</v>
      </c>
      <c r="B722" s="293">
        <v>0.78200000000000003</v>
      </c>
      <c r="C722" s="279">
        <v>2.4580000000000002</v>
      </c>
      <c r="D722" s="280">
        <f t="shared" si="23"/>
        <v>2.1432225063938621</v>
      </c>
      <c r="E722" s="279">
        <v>1.29</v>
      </c>
      <c r="F722" s="280">
        <f t="shared" si="22"/>
        <v>0.64961636828644509</v>
      </c>
      <c r="G722" s="281"/>
    </row>
    <row r="723" spans="1:7" x14ac:dyDescent="0.2">
      <c r="A723" s="297">
        <v>93239</v>
      </c>
      <c r="B723" s="293">
        <v>0.64800000000000002</v>
      </c>
      <c r="C723" s="279">
        <v>0.96099999999999997</v>
      </c>
      <c r="D723" s="280">
        <f t="shared" si="23"/>
        <v>0.4830246913580245</v>
      </c>
      <c r="E723" s="279">
        <v>0.80400000000000005</v>
      </c>
      <c r="F723" s="280">
        <f t="shared" si="22"/>
        <v>0.2407407407407407</v>
      </c>
      <c r="G723" s="281"/>
    </row>
    <row r="724" spans="1:7" x14ac:dyDescent="0.2">
      <c r="A724" s="297">
        <v>93240</v>
      </c>
      <c r="B724" s="293">
        <v>0.78200000000000003</v>
      </c>
      <c r="C724" s="279">
        <v>3.1230000000000002</v>
      </c>
      <c r="D724" s="280">
        <f t="shared" si="23"/>
        <v>2.9936061381074168</v>
      </c>
      <c r="E724" s="279">
        <v>1.29</v>
      </c>
      <c r="F724" s="280">
        <f t="shared" si="22"/>
        <v>0.64961636828644509</v>
      </c>
      <c r="G724" s="281"/>
    </row>
    <row r="725" spans="1:7" x14ac:dyDescent="0.2">
      <c r="A725" s="297">
        <v>93241</v>
      </c>
      <c r="B725" s="293">
        <v>0.78200000000000003</v>
      </c>
      <c r="C725" s="279">
        <v>0.89800000000000002</v>
      </c>
      <c r="D725" s="280">
        <f t="shared" si="23"/>
        <v>0.14833759590792828</v>
      </c>
      <c r="E725" s="279">
        <v>0.84</v>
      </c>
      <c r="F725" s="280">
        <f t="shared" si="22"/>
        <v>7.4168797953964027E-2</v>
      </c>
      <c r="G725" s="281"/>
    </row>
    <row r="726" spans="1:7" x14ac:dyDescent="0.2">
      <c r="A726" s="297">
        <v>93242</v>
      </c>
      <c r="B726" s="293">
        <v>0.92900000000000005</v>
      </c>
      <c r="C726" s="279">
        <v>0.84799999999999998</v>
      </c>
      <c r="D726" s="280">
        <f t="shared" si="23"/>
        <v>-8.7190527448869792E-2</v>
      </c>
      <c r="E726" s="279">
        <v>0.88800000000000001</v>
      </c>
      <c r="F726" s="280">
        <f t="shared" si="22"/>
        <v>-4.413347685683533E-2</v>
      </c>
      <c r="G726" s="281"/>
    </row>
    <row r="727" spans="1:7" x14ac:dyDescent="0.2">
      <c r="A727" s="297">
        <v>93243</v>
      </c>
      <c r="B727" s="293">
        <v>1.0229999999999999</v>
      </c>
      <c r="C727" s="279">
        <v>1.6919999999999999</v>
      </c>
      <c r="D727" s="280">
        <f t="shared" si="23"/>
        <v>0.65395894428152501</v>
      </c>
      <c r="E727" s="279">
        <v>1.357</v>
      </c>
      <c r="F727" s="280">
        <f t="shared" si="22"/>
        <v>0.32649071358748794</v>
      </c>
      <c r="G727" s="281"/>
    </row>
    <row r="728" spans="1:7" x14ac:dyDescent="0.2">
      <c r="A728" s="297">
        <v>93244</v>
      </c>
      <c r="B728" s="293">
        <v>0.64800000000000002</v>
      </c>
      <c r="C728" s="279">
        <v>2.1320000000000001</v>
      </c>
      <c r="D728" s="280">
        <f t="shared" si="23"/>
        <v>2.2901234567901234</v>
      </c>
      <c r="E728" s="279">
        <v>1.069</v>
      </c>
      <c r="F728" s="280">
        <f t="shared" si="22"/>
        <v>0.64969135802469125</v>
      </c>
      <c r="G728" s="281"/>
    </row>
    <row r="729" spans="1:7" x14ac:dyDescent="0.2">
      <c r="A729" s="297">
        <v>93245</v>
      </c>
      <c r="B729" s="293">
        <v>0.64800000000000002</v>
      </c>
      <c r="C729" s="279">
        <v>0.80800000000000005</v>
      </c>
      <c r="D729" s="280">
        <f t="shared" si="23"/>
        <v>0.24691358024691357</v>
      </c>
      <c r="E729" s="279">
        <v>0.72799999999999998</v>
      </c>
      <c r="F729" s="280">
        <f t="shared" si="22"/>
        <v>0.12345679012345667</v>
      </c>
      <c r="G729" s="281"/>
    </row>
    <row r="730" spans="1:7" x14ac:dyDescent="0.2">
      <c r="A730" s="297">
        <v>93246</v>
      </c>
      <c r="B730" s="293">
        <v>0.64800000000000002</v>
      </c>
      <c r="C730" s="279">
        <v>0.84899999999999998</v>
      </c>
      <c r="D730" s="280">
        <f t="shared" si="23"/>
        <v>0.31018518518518512</v>
      </c>
      <c r="E730" s="279">
        <v>0.748</v>
      </c>
      <c r="F730" s="280">
        <f t="shared" si="22"/>
        <v>0.15432098765432101</v>
      </c>
      <c r="G730" s="281"/>
    </row>
    <row r="731" spans="1:7" x14ac:dyDescent="0.2">
      <c r="A731" s="297">
        <v>93247</v>
      </c>
      <c r="B731" s="293">
        <v>0.64800000000000002</v>
      </c>
      <c r="C731" s="279">
        <v>0.91700000000000004</v>
      </c>
      <c r="D731" s="280">
        <f t="shared" si="23"/>
        <v>0.41512345679012341</v>
      </c>
      <c r="E731" s="279">
        <v>0.78200000000000003</v>
      </c>
      <c r="F731" s="280">
        <f t="shared" si="22"/>
        <v>0.20679012345679015</v>
      </c>
      <c r="G731" s="281"/>
    </row>
    <row r="732" spans="1:7" x14ac:dyDescent="0.2">
      <c r="A732" s="297">
        <v>93249</v>
      </c>
      <c r="B732" s="293">
        <v>0.78200000000000003</v>
      </c>
      <c r="C732" s="279">
        <v>0.84</v>
      </c>
      <c r="D732" s="280">
        <f t="shared" si="23"/>
        <v>7.4168797953964027E-2</v>
      </c>
      <c r="E732" s="279">
        <v>0.81100000000000005</v>
      </c>
      <c r="F732" s="280">
        <f t="shared" si="22"/>
        <v>3.7084398976982236E-2</v>
      </c>
      <c r="G732" s="281"/>
    </row>
    <row r="733" spans="1:7" x14ac:dyDescent="0.2">
      <c r="A733" s="297">
        <v>93250</v>
      </c>
      <c r="B733" s="293">
        <v>0.78200000000000003</v>
      </c>
      <c r="C733" s="279">
        <v>0.73099999999999998</v>
      </c>
      <c r="D733" s="280">
        <f t="shared" si="23"/>
        <v>-6.5217391304347894E-2</v>
      </c>
      <c r="E733" s="279">
        <v>0.75600000000000001</v>
      </c>
      <c r="F733" s="280">
        <f t="shared" si="22"/>
        <v>-3.3248081841432242E-2</v>
      </c>
      <c r="G733" s="281"/>
    </row>
    <row r="734" spans="1:7" x14ac:dyDescent="0.2">
      <c r="A734" s="297">
        <v>93251</v>
      </c>
      <c r="B734" s="293">
        <v>0.78200000000000003</v>
      </c>
      <c r="C734" s="279">
        <v>1.2809999999999999</v>
      </c>
      <c r="D734" s="280">
        <f t="shared" si="23"/>
        <v>0.63810741687979533</v>
      </c>
      <c r="E734" s="279">
        <v>1.032</v>
      </c>
      <c r="F734" s="280">
        <f t="shared" si="22"/>
        <v>0.31969309462915607</v>
      </c>
      <c r="G734" s="281"/>
    </row>
    <row r="735" spans="1:7" x14ac:dyDescent="0.2">
      <c r="A735" s="297">
        <v>93252</v>
      </c>
      <c r="B735" s="293">
        <v>0.78200000000000003</v>
      </c>
      <c r="C735" s="279">
        <v>0.99099999999999999</v>
      </c>
      <c r="D735" s="280">
        <f t="shared" si="23"/>
        <v>0.26726342710997431</v>
      </c>
      <c r="E735" s="279">
        <v>0.88700000000000001</v>
      </c>
      <c r="F735" s="280">
        <f t="shared" si="22"/>
        <v>0.13427109974424556</v>
      </c>
      <c r="G735" s="281"/>
    </row>
    <row r="736" spans="1:7" x14ac:dyDescent="0.2">
      <c r="A736" s="297">
        <v>93254</v>
      </c>
      <c r="B736" s="293">
        <v>0.72399999999999998</v>
      </c>
      <c r="C736" s="279">
        <v>1.972</v>
      </c>
      <c r="D736" s="280">
        <f t="shared" si="23"/>
        <v>1.7237569060773481</v>
      </c>
      <c r="E736" s="279">
        <v>1.1950000000000001</v>
      </c>
      <c r="F736" s="280">
        <f t="shared" si="22"/>
        <v>0.65055248618784534</v>
      </c>
      <c r="G736" s="281"/>
    </row>
    <row r="737" spans="1:7" x14ac:dyDescent="0.2">
      <c r="A737" s="297">
        <v>93255</v>
      </c>
      <c r="B737" s="293">
        <v>0.78200000000000003</v>
      </c>
      <c r="C737" s="279">
        <v>2.202</v>
      </c>
      <c r="D737" s="280">
        <f t="shared" si="23"/>
        <v>1.8158567774936061</v>
      </c>
      <c r="E737" s="279">
        <v>1.29</v>
      </c>
      <c r="F737" s="280">
        <f t="shared" si="22"/>
        <v>0.64961636828644509</v>
      </c>
      <c r="G737" s="281"/>
    </row>
    <row r="738" spans="1:7" x14ac:dyDescent="0.2">
      <c r="A738" s="297">
        <v>93256</v>
      </c>
      <c r="B738" s="293">
        <v>0.64800000000000002</v>
      </c>
      <c r="C738" s="279">
        <v>0.90100000000000002</v>
      </c>
      <c r="D738" s="280">
        <f t="shared" si="23"/>
        <v>0.39043209876543217</v>
      </c>
      <c r="E738" s="279">
        <v>0.77500000000000002</v>
      </c>
      <c r="F738" s="280">
        <f t="shared" si="22"/>
        <v>0.19598765432098775</v>
      </c>
      <c r="G738" s="281"/>
    </row>
    <row r="739" spans="1:7" x14ac:dyDescent="0.2">
      <c r="A739" s="297">
        <v>93257</v>
      </c>
      <c r="B739" s="293">
        <v>0.64800000000000002</v>
      </c>
      <c r="C739" s="279">
        <v>0.86099999999999999</v>
      </c>
      <c r="D739" s="280">
        <f t="shared" si="23"/>
        <v>0.32870370370370372</v>
      </c>
      <c r="E739" s="279">
        <v>0.755</v>
      </c>
      <c r="F739" s="280">
        <f t="shared" si="22"/>
        <v>0.16512345679012341</v>
      </c>
      <c r="G739" s="281"/>
    </row>
    <row r="740" spans="1:7" x14ac:dyDescent="0.2">
      <c r="A740" s="297">
        <v>93260</v>
      </c>
      <c r="B740" s="293">
        <v>0.64800000000000002</v>
      </c>
      <c r="C740" s="279">
        <v>2.2240000000000002</v>
      </c>
      <c r="D740" s="280">
        <f t="shared" si="23"/>
        <v>2.4320987654320989</v>
      </c>
      <c r="E740" s="279">
        <v>1.069</v>
      </c>
      <c r="F740" s="280">
        <f t="shared" si="22"/>
        <v>0.64969135802469125</v>
      </c>
      <c r="G740" s="281"/>
    </row>
    <row r="741" spans="1:7" x14ac:dyDescent="0.2">
      <c r="A741" s="297">
        <v>93262</v>
      </c>
      <c r="B741" s="293">
        <v>0.64800000000000002</v>
      </c>
      <c r="C741" s="279">
        <v>3.1059999999999999</v>
      </c>
      <c r="D741" s="280">
        <f t="shared" si="23"/>
        <v>3.7932098765432096</v>
      </c>
      <c r="E741" s="279">
        <v>1.069</v>
      </c>
      <c r="F741" s="280">
        <f t="shared" si="22"/>
        <v>0.64969135802469125</v>
      </c>
      <c r="G741" s="281"/>
    </row>
    <row r="742" spans="1:7" x14ac:dyDescent="0.2">
      <c r="A742" s="297">
        <v>93263</v>
      </c>
      <c r="B742" s="293">
        <v>0.78200000000000003</v>
      </c>
      <c r="C742" s="279">
        <v>0.73</v>
      </c>
      <c r="D742" s="280">
        <f t="shared" si="23"/>
        <v>-6.6496163682864484E-2</v>
      </c>
      <c r="E742" s="279">
        <v>0.75600000000000001</v>
      </c>
      <c r="F742" s="280">
        <f t="shared" si="22"/>
        <v>-3.3248081841432242E-2</v>
      </c>
      <c r="G742" s="281"/>
    </row>
    <row r="743" spans="1:7" x14ac:dyDescent="0.2">
      <c r="A743" s="297">
        <v>93265</v>
      </c>
      <c r="B743" s="293">
        <v>0.64800000000000002</v>
      </c>
      <c r="C743" s="279">
        <v>3.0350000000000001</v>
      </c>
      <c r="D743" s="280">
        <f t="shared" si="23"/>
        <v>3.6836419753086425</v>
      </c>
      <c r="E743" s="279">
        <v>1.069</v>
      </c>
      <c r="F743" s="280">
        <f t="shared" si="22"/>
        <v>0.64969135802469125</v>
      </c>
      <c r="G743" s="281"/>
    </row>
    <row r="744" spans="1:7" x14ac:dyDescent="0.2">
      <c r="A744" s="297">
        <v>93266</v>
      </c>
      <c r="B744" s="293">
        <v>0.64800000000000002</v>
      </c>
      <c r="C744" s="279">
        <v>0.77300000000000002</v>
      </c>
      <c r="D744" s="280">
        <f t="shared" si="23"/>
        <v>0.19290123456790131</v>
      </c>
      <c r="E744" s="279">
        <v>0.71099999999999997</v>
      </c>
      <c r="F744" s="280">
        <f t="shared" si="22"/>
        <v>9.7222222222222099E-2</v>
      </c>
      <c r="G744" s="281"/>
    </row>
    <row r="745" spans="1:7" x14ac:dyDescent="0.2">
      <c r="A745" s="298">
        <v>93267</v>
      </c>
      <c r="B745" s="294">
        <v>0.64800000000000002</v>
      </c>
      <c r="C745" s="287">
        <v>1.002</v>
      </c>
      <c r="D745" s="288">
        <f t="shared" si="23"/>
        <v>0.54629629629629628</v>
      </c>
      <c r="E745" s="287">
        <v>0.82499999999999996</v>
      </c>
      <c r="F745" s="288">
        <f t="shared" si="22"/>
        <v>0.27314814814814814</v>
      </c>
      <c r="G745" s="281"/>
    </row>
    <row r="746" spans="1:7" x14ac:dyDescent="0.2">
      <c r="A746" s="299">
        <v>93268</v>
      </c>
      <c r="B746" s="295">
        <v>0.78200000000000003</v>
      </c>
      <c r="C746" s="289">
        <v>0.91100000000000003</v>
      </c>
      <c r="D746" s="290">
        <f t="shared" si="23"/>
        <v>0.1649616368286444</v>
      </c>
      <c r="E746" s="289">
        <v>0.84599999999999997</v>
      </c>
      <c r="F746" s="290">
        <f t="shared" si="22"/>
        <v>8.1841432225063793E-2</v>
      </c>
      <c r="G746" s="281"/>
    </row>
    <row r="747" spans="1:7" x14ac:dyDescent="0.2">
      <c r="A747" s="297">
        <v>93270</v>
      </c>
      <c r="B747" s="293">
        <v>0.64800000000000002</v>
      </c>
      <c r="C747" s="279">
        <v>0.97199999999999998</v>
      </c>
      <c r="D747" s="280">
        <f t="shared" si="23"/>
        <v>0.5</v>
      </c>
      <c r="E747" s="279">
        <v>0.81</v>
      </c>
      <c r="F747" s="280">
        <f t="shared" si="22"/>
        <v>0.25</v>
      </c>
      <c r="G747" s="281"/>
    </row>
    <row r="748" spans="1:7" x14ac:dyDescent="0.2">
      <c r="A748" s="297">
        <v>93271</v>
      </c>
      <c r="B748" s="293">
        <v>0.64800000000000002</v>
      </c>
      <c r="C748" s="279">
        <v>2.6480000000000001</v>
      </c>
      <c r="D748" s="280">
        <f t="shared" si="23"/>
        <v>3.0864197530864201</v>
      </c>
      <c r="E748" s="279">
        <v>1.069</v>
      </c>
      <c r="F748" s="280">
        <f t="shared" si="22"/>
        <v>0.64969135802469125</v>
      </c>
      <c r="G748" s="281"/>
    </row>
    <row r="749" spans="1:7" x14ac:dyDescent="0.2">
      <c r="A749" s="297">
        <v>93272</v>
      </c>
      <c r="B749" s="293">
        <v>0.64800000000000002</v>
      </c>
      <c r="C749" s="279">
        <v>0.77900000000000003</v>
      </c>
      <c r="D749" s="280">
        <f t="shared" si="23"/>
        <v>0.20216049382716039</v>
      </c>
      <c r="E749" s="279">
        <v>0.71399999999999997</v>
      </c>
      <c r="F749" s="280">
        <f t="shared" si="22"/>
        <v>0.10185185185185186</v>
      </c>
      <c r="G749" s="281"/>
    </row>
    <row r="750" spans="1:7" x14ac:dyDescent="0.2">
      <c r="A750" s="297">
        <v>93274</v>
      </c>
      <c r="B750" s="293">
        <v>0.64800000000000002</v>
      </c>
      <c r="C750" s="279">
        <v>0.73799999999999999</v>
      </c>
      <c r="D750" s="280">
        <f t="shared" si="23"/>
        <v>0.13888888888888884</v>
      </c>
      <c r="E750" s="279">
        <v>0.69299999999999995</v>
      </c>
      <c r="F750" s="280">
        <f t="shared" si="22"/>
        <v>6.944444444444442E-2</v>
      </c>
      <c r="G750" s="281"/>
    </row>
    <row r="751" spans="1:7" x14ac:dyDescent="0.2">
      <c r="A751" s="297">
        <v>93276</v>
      </c>
      <c r="B751" s="293">
        <v>0.78200000000000003</v>
      </c>
      <c r="C751" s="279">
        <v>1.002</v>
      </c>
      <c r="D751" s="280">
        <f t="shared" si="23"/>
        <v>0.28132992327365725</v>
      </c>
      <c r="E751" s="279">
        <v>0.89200000000000002</v>
      </c>
      <c r="F751" s="280">
        <f t="shared" si="22"/>
        <v>0.14066496163682851</v>
      </c>
      <c r="G751" s="281"/>
    </row>
    <row r="752" spans="1:7" x14ac:dyDescent="0.2">
      <c r="A752" s="297">
        <v>93277</v>
      </c>
      <c r="B752" s="293">
        <v>0.64800000000000002</v>
      </c>
      <c r="C752" s="279">
        <v>0.73499999999999999</v>
      </c>
      <c r="D752" s="280">
        <f t="shared" si="23"/>
        <v>0.1342592592592593</v>
      </c>
      <c r="E752" s="279">
        <v>0.69199999999999995</v>
      </c>
      <c r="F752" s="280">
        <f t="shared" si="22"/>
        <v>6.7901234567901092E-2</v>
      </c>
      <c r="G752" s="281"/>
    </row>
    <row r="753" spans="1:7" x14ac:dyDescent="0.2">
      <c r="A753" s="297">
        <v>93280</v>
      </c>
      <c r="B753" s="293">
        <v>0.78200000000000003</v>
      </c>
      <c r="C753" s="279">
        <v>0.72899999999999998</v>
      </c>
      <c r="D753" s="280">
        <f t="shared" si="23"/>
        <v>-6.7774936061381186E-2</v>
      </c>
      <c r="E753" s="279">
        <v>0.75600000000000001</v>
      </c>
      <c r="F753" s="280">
        <f t="shared" si="22"/>
        <v>-3.3248081841432242E-2</v>
      </c>
      <c r="G753" s="281"/>
    </row>
    <row r="754" spans="1:7" x14ac:dyDescent="0.2">
      <c r="A754" s="297">
        <v>93283</v>
      </c>
      <c r="B754" s="293">
        <v>0.78200000000000003</v>
      </c>
      <c r="C754" s="279">
        <v>2.3780000000000001</v>
      </c>
      <c r="D754" s="280">
        <f t="shared" si="23"/>
        <v>2.0409207161125318</v>
      </c>
      <c r="E754" s="279">
        <v>1.29</v>
      </c>
      <c r="F754" s="280">
        <f t="shared" si="22"/>
        <v>0.64961636828644509</v>
      </c>
      <c r="G754" s="281"/>
    </row>
    <row r="755" spans="1:7" x14ac:dyDescent="0.2">
      <c r="A755" s="297">
        <v>93285</v>
      </c>
      <c r="B755" s="293">
        <v>0.78200000000000003</v>
      </c>
      <c r="C755" s="279">
        <v>2.7610000000000001</v>
      </c>
      <c r="D755" s="280">
        <f t="shared" si="23"/>
        <v>2.5306905370843991</v>
      </c>
      <c r="E755" s="279">
        <v>1.29</v>
      </c>
      <c r="F755" s="280">
        <f t="shared" si="22"/>
        <v>0.64961636828644509</v>
      </c>
      <c r="G755" s="281"/>
    </row>
    <row r="756" spans="1:7" x14ac:dyDescent="0.2">
      <c r="A756" s="297">
        <v>93286</v>
      </c>
      <c r="B756" s="293">
        <v>0.64800000000000002</v>
      </c>
      <c r="C756" s="279">
        <v>0.92400000000000004</v>
      </c>
      <c r="D756" s="280">
        <f t="shared" si="23"/>
        <v>0.42592592592592604</v>
      </c>
      <c r="E756" s="279">
        <v>0.78600000000000003</v>
      </c>
      <c r="F756" s="280">
        <f t="shared" si="22"/>
        <v>0.21296296296296302</v>
      </c>
      <c r="G756" s="281"/>
    </row>
    <row r="757" spans="1:7" x14ac:dyDescent="0.2">
      <c r="A757" s="297">
        <v>93287</v>
      </c>
      <c r="B757" s="293">
        <v>0.78200000000000003</v>
      </c>
      <c r="C757" s="279">
        <v>1.361</v>
      </c>
      <c r="D757" s="280">
        <f t="shared" si="23"/>
        <v>0.74040920716112524</v>
      </c>
      <c r="E757" s="279">
        <v>1.0720000000000001</v>
      </c>
      <c r="F757" s="280">
        <f t="shared" si="22"/>
        <v>0.37084398976982103</v>
      </c>
      <c r="G757" s="281"/>
    </row>
    <row r="758" spans="1:7" x14ac:dyDescent="0.2">
      <c r="A758" s="297">
        <v>93291</v>
      </c>
      <c r="B758" s="293">
        <v>0.64800000000000002</v>
      </c>
      <c r="C758" s="279">
        <v>0.73</v>
      </c>
      <c r="D758" s="280">
        <f t="shared" si="23"/>
        <v>0.12654320987654311</v>
      </c>
      <c r="E758" s="279">
        <v>0.68899999999999995</v>
      </c>
      <c r="F758" s="280">
        <f t="shared" si="22"/>
        <v>6.3271604938271553E-2</v>
      </c>
      <c r="G758" s="281"/>
    </row>
    <row r="759" spans="1:7" x14ac:dyDescent="0.2">
      <c r="A759" s="297">
        <v>93292</v>
      </c>
      <c r="B759" s="293">
        <v>0.64800000000000002</v>
      </c>
      <c r="C759" s="279">
        <v>0.76800000000000002</v>
      </c>
      <c r="D759" s="280">
        <f t="shared" si="23"/>
        <v>0.18518518518518512</v>
      </c>
      <c r="E759" s="279">
        <v>0.70799999999999996</v>
      </c>
      <c r="F759" s="280">
        <f t="shared" si="22"/>
        <v>9.259259259259256E-2</v>
      </c>
      <c r="G759" s="281"/>
    </row>
    <row r="760" spans="1:7" x14ac:dyDescent="0.2">
      <c r="A760" s="297">
        <v>93301</v>
      </c>
      <c r="B760" s="293">
        <v>0.89600000000000002</v>
      </c>
      <c r="C760" s="279">
        <v>0.93200000000000005</v>
      </c>
      <c r="D760" s="280">
        <f t="shared" si="23"/>
        <v>4.0178571428571397E-2</v>
      </c>
      <c r="E760" s="279">
        <v>0.91400000000000003</v>
      </c>
      <c r="F760" s="280">
        <f t="shared" si="22"/>
        <v>2.0089285714285809E-2</v>
      </c>
      <c r="G760" s="281"/>
    </row>
    <row r="761" spans="1:7" x14ac:dyDescent="0.2">
      <c r="A761" s="297">
        <v>93304</v>
      </c>
      <c r="B761" s="293">
        <v>0.89600000000000002</v>
      </c>
      <c r="C761" s="279">
        <v>0.93400000000000005</v>
      </c>
      <c r="D761" s="280">
        <f t="shared" si="23"/>
        <v>4.2410714285714413E-2</v>
      </c>
      <c r="E761" s="279">
        <v>0.91500000000000004</v>
      </c>
      <c r="F761" s="280">
        <f t="shared" si="22"/>
        <v>2.1205357142857206E-2</v>
      </c>
      <c r="G761" s="281"/>
    </row>
    <row r="762" spans="1:7" x14ac:dyDescent="0.2">
      <c r="A762" s="297">
        <v>93305</v>
      </c>
      <c r="B762" s="293">
        <v>0.89600000000000002</v>
      </c>
      <c r="C762" s="279">
        <v>0.93</v>
      </c>
      <c r="D762" s="280">
        <f t="shared" si="23"/>
        <v>3.7946428571428603E-2</v>
      </c>
      <c r="E762" s="279">
        <v>0.91300000000000003</v>
      </c>
      <c r="F762" s="280">
        <f t="shared" si="22"/>
        <v>1.8973214285714413E-2</v>
      </c>
      <c r="G762" s="281"/>
    </row>
    <row r="763" spans="1:7" x14ac:dyDescent="0.2">
      <c r="A763" s="297">
        <v>93306</v>
      </c>
      <c r="B763" s="293">
        <v>0.89600000000000002</v>
      </c>
      <c r="C763" s="279">
        <v>1.0109999999999999</v>
      </c>
      <c r="D763" s="280">
        <f t="shared" si="23"/>
        <v>0.12834821428571419</v>
      </c>
      <c r="E763" s="279">
        <v>0.95399999999999996</v>
      </c>
      <c r="F763" s="280">
        <f t="shared" si="22"/>
        <v>6.4732142857142794E-2</v>
      </c>
      <c r="G763" s="281"/>
    </row>
    <row r="764" spans="1:7" x14ac:dyDescent="0.2">
      <c r="A764" s="297">
        <v>93307</v>
      </c>
      <c r="B764" s="293">
        <v>0.89600000000000002</v>
      </c>
      <c r="C764" s="279">
        <v>0.90800000000000003</v>
      </c>
      <c r="D764" s="280">
        <f t="shared" si="23"/>
        <v>1.3392857142857206E-2</v>
      </c>
      <c r="E764" s="279">
        <v>0.90200000000000002</v>
      </c>
      <c r="F764" s="280">
        <f t="shared" si="22"/>
        <v>6.6964285714286031E-3</v>
      </c>
      <c r="G764" s="281"/>
    </row>
    <row r="765" spans="1:7" x14ac:dyDescent="0.2">
      <c r="A765" s="297">
        <v>93308</v>
      </c>
      <c r="B765" s="293">
        <v>0.89600000000000002</v>
      </c>
      <c r="C765" s="279">
        <v>0.873</v>
      </c>
      <c r="D765" s="280">
        <f t="shared" si="23"/>
        <v>-2.5669642857142905E-2</v>
      </c>
      <c r="E765" s="279">
        <v>0.88400000000000001</v>
      </c>
      <c r="F765" s="280">
        <f t="shared" si="22"/>
        <v>-1.3392857142857206E-2</v>
      </c>
      <c r="G765" s="281"/>
    </row>
    <row r="766" spans="1:7" x14ac:dyDescent="0.2">
      <c r="A766" s="297">
        <v>93309</v>
      </c>
      <c r="B766" s="293">
        <v>0.89600000000000002</v>
      </c>
      <c r="C766" s="279">
        <v>0.86899999999999999</v>
      </c>
      <c r="D766" s="280">
        <f t="shared" si="23"/>
        <v>-3.0133928571428603E-2</v>
      </c>
      <c r="E766" s="279">
        <v>0.88300000000000001</v>
      </c>
      <c r="F766" s="280">
        <f t="shared" si="22"/>
        <v>-1.4508928571428603E-2</v>
      </c>
      <c r="G766" s="281"/>
    </row>
    <row r="767" spans="1:7" x14ac:dyDescent="0.2">
      <c r="A767" s="297">
        <v>93311</v>
      </c>
      <c r="B767" s="293">
        <v>0.89600000000000002</v>
      </c>
      <c r="C767" s="279">
        <v>0.79400000000000004</v>
      </c>
      <c r="D767" s="280">
        <f t="shared" si="23"/>
        <v>-0.1138392857142857</v>
      </c>
      <c r="E767" s="279">
        <v>0.84499999999999997</v>
      </c>
      <c r="F767" s="280">
        <f t="shared" si="22"/>
        <v>-5.6919642857142905E-2</v>
      </c>
      <c r="G767" s="281"/>
    </row>
    <row r="768" spans="1:7" x14ac:dyDescent="0.2">
      <c r="A768" s="297">
        <v>93312</v>
      </c>
      <c r="B768" s="293">
        <v>0.89600000000000002</v>
      </c>
      <c r="C768" s="279">
        <v>0.75800000000000001</v>
      </c>
      <c r="D768" s="280">
        <f t="shared" si="23"/>
        <v>-0.15401785714285721</v>
      </c>
      <c r="E768" s="279">
        <v>0.82699999999999996</v>
      </c>
      <c r="F768" s="280">
        <f t="shared" si="22"/>
        <v>-7.7008928571428603E-2</v>
      </c>
      <c r="G768" s="281"/>
    </row>
    <row r="769" spans="1:7" x14ac:dyDescent="0.2">
      <c r="A769" s="297">
        <v>93313</v>
      </c>
      <c r="B769" s="293">
        <v>0.89600000000000002</v>
      </c>
      <c r="C769" s="279">
        <v>0.82499999999999996</v>
      </c>
      <c r="D769" s="280">
        <f t="shared" si="23"/>
        <v>-7.9241071428571508E-2</v>
      </c>
      <c r="E769" s="279">
        <v>0.86099999999999999</v>
      </c>
      <c r="F769" s="280">
        <f t="shared" si="22"/>
        <v>-3.90625E-2</v>
      </c>
      <c r="G769" s="281"/>
    </row>
    <row r="770" spans="1:7" x14ac:dyDescent="0.2">
      <c r="A770" s="297">
        <v>93314</v>
      </c>
      <c r="B770" s="293">
        <v>0.89600000000000002</v>
      </c>
      <c r="C770" s="279">
        <v>0.751</v>
      </c>
      <c r="D770" s="280">
        <f t="shared" si="23"/>
        <v>-0.16183035714285721</v>
      </c>
      <c r="E770" s="279">
        <v>0.82299999999999995</v>
      </c>
      <c r="F770" s="280">
        <f t="shared" si="22"/>
        <v>-8.1473214285714302E-2</v>
      </c>
      <c r="G770" s="281"/>
    </row>
    <row r="771" spans="1:7" x14ac:dyDescent="0.2">
      <c r="A771" s="297">
        <v>93401</v>
      </c>
      <c r="B771" s="293">
        <v>0.72399999999999998</v>
      </c>
      <c r="C771" s="279">
        <v>0.88</v>
      </c>
      <c r="D771" s="280">
        <f t="shared" si="23"/>
        <v>0.21546961325966851</v>
      </c>
      <c r="E771" s="279">
        <v>0.80200000000000005</v>
      </c>
      <c r="F771" s="280">
        <f t="shared" si="22"/>
        <v>0.10773480662983426</v>
      </c>
      <c r="G771" s="281"/>
    </row>
    <row r="772" spans="1:7" x14ac:dyDescent="0.2">
      <c r="A772" s="297">
        <v>93402</v>
      </c>
      <c r="B772" s="293">
        <v>0.72399999999999998</v>
      </c>
      <c r="C772" s="279">
        <v>0.70799999999999996</v>
      </c>
      <c r="D772" s="280">
        <f t="shared" si="23"/>
        <v>-2.2099447513812209E-2</v>
      </c>
      <c r="E772" s="279">
        <v>0.71599999999999997</v>
      </c>
      <c r="F772" s="280">
        <f t="shared" si="22"/>
        <v>-1.1049723756906049E-2</v>
      </c>
      <c r="G772" s="281"/>
    </row>
    <row r="773" spans="1:7" x14ac:dyDescent="0.2">
      <c r="A773" s="297">
        <v>93405</v>
      </c>
      <c r="B773" s="293">
        <v>0.72399999999999998</v>
      </c>
      <c r="C773" s="279">
        <v>0.81399999999999995</v>
      </c>
      <c r="D773" s="280">
        <f t="shared" si="23"/>
        <v>0.12430939226519344</v>
      </c>
      <c r="E773" s="279">
        <v>0.76900000000000002</v>
      </c>
      <c r="F773" s="280">
        <f t="shared" si="22"/>
        <v>6.2154696132596721E-2</v>
      </c>
      <c r="G773" s="281"/>
    </row>
    <row r="774" spans="1:7" x14ac:dyDescent="0.2">
      <c r="A774" s="297">
        <v>93407</v>
      </c>
      <c r="B774" s="293">
        <v>0.72399999999999998</v>
      </c>
      <c r="C774" s="279">
        <v>0.77400000000000002</v>
      </c>
      <c r="D774" s="280">
        <f t="shared" si="23"/>
        <v>6.9060773480662974E-2</v>
      </c>
      <c r="E774" s="279">
        <v>0.749</v>
      </c>
      <c r="F774" s="280">
        <f t="shared" si="22"/>
        <v>3.4530386740331487E-2</v>
      </c>
      <c r="G774" s="281"/>
    </row>
    <row r="775" spans="1:7" x14ac:dyDescent="0.2">
      <c r="A775" s="297">
        <v>93408</v>
      </c>
      <c r="B775" s="293">
        <v>0.72399999999999998</v>
      </c>
      <c r="C775" s="279">
        <v>1.6060000000000001</v>
      </c>
      <c r="D775" s="280">
        <f t="shared" si="23"/>
        <v>1.2182320441988952</v>
      </c>
      <c r="E775" s="279">
        <v>1.165</v>
      </c>
      <c r="F775" s="280">
        <f t="shared" si="22"/>
        <v>0.6091160220994476</v>
      </c>
      <c r="G775" s="281"/>
    </row>
    <row r="776" spans="1:7" x14ac:dyDescent="0.2">
      <c r="A776" s="297">
        <v>93410</v>
      </c>
      <c r="B776" s="293">
        <v>0.72399999999999998</v>
      </c>
      <c r="C776" s="279">
        <v>1.67</v>
      </c>
      <c r="D776" s="280">
        <f t="shared" si="23"/>
        <v>1.3066298342541436</v>
      </c>
      <c r="E776" s="279">
        <v>1.1950000000000001</v>
      </c>
      <c r="F776" s="280">
        <f t="shared" si="22"/>
        <v>0.65055248618784534</v>
      </c>
      <c r="G776" s="281"/>
    </row>
    <row r="777" spans="1:7" x14ac:dyDescent="0.2">
      <c r="A777" s="297">
        <v>93420</v>
      </c>
      <c r="B777" s="293">
        <v>0.72399999999999998</v>
      </c>
      <c r="C777" s="279">
        <v>0.83</v>
      </c>
      <c r="D777" s="280">
        <f t="shared" si="23"/>
        <v>0.14640883977900554</v>
      </c>
      <c r="E777" s="279">
        <v>0.77700000000000002</v>
      </c>
      <c r="F777" s="280">
        <f t="shared" si="22"/>
        <v>7.320441988950277E-2</v>
      </c>
      <c r="G777" s="281"/>
    </row>
    <row r="778" spans="1:7" x14ac:dyDescent="0.2">
      <c r="A778" s="297">
        <v>93422</v>
      </c>
      <c r="B778" s="293">
        <v>0.72399999999999998</v>
      </c>
      <c r="C778" s="279">
        <v>0.91600000000000004</v>
      </c>
      <c r="D778" s="280">
        <f t="shared" si="23"/>
        <v>0.26519337016574585</v>
      </c>
      <c r="E778" s="279">
        <v>0.82</v>
      </c>
      <c r="F778" s="280">
        <f t="shared" si="22"/>
        <v>0.13259668508287281</v>
      </c>
      <c r="G778" s="281"/>
    </row>
    <row r="779" spans="1:7" x14ac:dyDescent="0.2">
      <c r="A779" s="297">
        <v>93424</v>
      </c>
      <c r="B779" s="293">
        <v>0.72399999999999998</v>
      </c>
      <c r="C779" s="279">
        <v>0.79400000000000004</v>
      </c>
      <c r="D779" s="280">
        <f t="shared" si="23"/>
        <v>9.6685082872928207E-2</v>
      </c>
      <c r="E779" s="279">
        <v>0.75900000000000001</v>
      </c>
      <c r="F779" s="280">
        <f t="shared" ref="F779:F842" si="24">E779/B779-1</f>
        <v>4.8342541436464215E-2</v>
      </c>
      <c r="G779" s="281"/>
    </row>
    <row r="780" spans="1:7" x14ac:dyDescent="0.2">
      <c r="A780" s="297">
        <v>93426</v>
      </c>
      <c r="B780" s="293">
        <v>0.73899999999999999</v>
      </c>
      <c r="C780" s="279">
        <v>1.391</v>
      </c>
      <c r="D780" s="280">
        <f t="shared" ref="D780:D843" si="25">C780/B780-1</f>
        <v>0.88227334235453325</v>
      </c>
      <c r="E780" s="279">
        <v>1.0649999999999999</v>
      </c>
      <c r="F780" s="280">
        <f t="shared" si="24"/>
        <v>0.44113667117726663</v>
      </c>
      <c r="G780" s="281"/>
    </row>
    <row r="781" spans="1:7" x14ac:dyDescent="0.2">
      <c r="A781" s="297">
        <v>93427</v>
      </c>
      <c r="B781" s="293">
        <v>0.72399999999999998</v>
      </c>
      <c r="C781" s="279">
        <v>0.876</v>
      </c>
      <c r="D781" s="280">
        <f t="shared" si="25"/>
        <v>0.2099447513812156</v>
      </c>
      <c r="E781" s="279">
        <v>0.8</v>
      </c>
      <c r="F781" s="280">
        <f t="shared" si="24"/>
        <v>0.1049723756906078</v>
      </c>
      <c r="G781" s="281"/>
    </row>
    <row r="782" spans="1:7" x14ac:dyDescent="0.2">
      <c r="A782" s="297">
        <v>93428</v>
      </c>
      <c r="B782" s="293">
        <v>0.72399999999999998</v>
      </c>
      <c r="C782" s="279">
        <v>0.753</v>
      </c>
      <c r="D782" s="280">
        <f t="shared" si="25"/>
        <v>4.0055248618784622E-2</v>
      </c>
      <c r="E782" s="279">
        <v>0.73799999999999999</v>
      </c>
      <c r="F782" s="280">
        <f t="shared" si="24"/>
        <v>1.9337016574585641E-2</v>
      </c>
      <c r="G782" s="281"/>
    </row>
    <row r="783" spans="1:7" x14ac:dyDescent="0.2">
      <c r="A783" s="297">
        <v>93429</v>
      </c>
      <c r="B783" s="293">
        <v>0.72399999999999998</v>
      </c>
      <c r="C783" s="279">
        <v>1.0089999999999999</v>
      </c>
      <c r="D783" s="280">
        <f t="shared" si="25"/>
        <v>0.39364640883977886</v>
      </c>
      <c r="E783" s="279">
        <v>0.86699999999999999</v>
      </c>
      <c r="F783" s="280">
        <f t="shared" si="24"/>
        <v>0.19751381215469621</v>
      </c>
      <c r="G783" s="281"/>
    </row>
    <row r="784" spans="1:7" x14ac:dyDescent="0.2">
      <c r="A784" s="297">
        <v>93430</v>
      </c>
      <c r="B784" s="293">
        <v>0.72399999999999998</v>
      </c>
      <c r="C784" s="279">
        <v>0.70499999999999996</v>
      </c>
      <c r="D784" s="280">
        <f t="shared" si="25"/>
        <v>-2.6243093922652005E-2</v>
      </c>
      <c r="E784" s="279">
        <v>0.71399999999999997</v>
      </c>
      <c r="F784" s="280">
        <f t="shared" si="24"/>
        <v>-1.3812154696132617E-2</v>
      </c>
      <c r="G784" s="281"/>
    </row>
    <row r="785" spans="1:7" x14ac:dyDescent="0.2">
      <c r="A785" s="297">
        <v>93432</v>
      </c>
      <c r="B785" s="293">
        <v>0.72399999999999998</v>
      </c>
      <c r="C785" s="279">
        <v>1.323</v>
      </c>
      <c r="D785" s="280">
        <f t="shared" si="25"/>
        <v>0.82734806629834257</v>
      </c>
      <c r="E785" s="279">
        <v>1.0229999999999999</v>
      </c>
      <c r="F785" s="280">
        <f t="shared" si="24"/>
        <v>0.4129834254143645</v>
      </c>
      <c r="G785" s="281"/>
    </row>
    <row r="786" spans="1:7" x14ac:dyDescent="0.2">
      <c r="A786" s="297">
        <v>93433</v>
      </c>
      <c r="B786" s="293">
        <v>0.72399999999999998</v>
      </c>
      <c r="C786" s="279">
        <v>0.68400000000000005</v>
      </c>
      <c r="D786" s="280">
        <f t="shared" si="25"/>
        <v>-5.5248618784530246E-2</v>
      </c>
      <c r="E786" s="279">
        <v>0.70399999999999996</v>
      </c>
      <c r="F786" s="280">
        <f t="shared" si="24"/>
        <v>-2.7624309392265234E-2</v>
      </c>
      <c r="G786" s="281"/>
    </row>
    <row r="787" spans="1:7" x14ac:dyDescent="0.2">
      <c r="A787" s="297">
        <v>93434</v>
      </c>
      <c r="B787" s="293">
        <v>0.72399999999999998</v>
      </c>
      <c r="C787" s="279">
        <v>0.77200000000000002</v>
      </c>
      <c r="D787" s="280">
        <f t="shared" si="25"/>
        <v>6.6298342541436517E-2</v>
      </c>
      <c r="E787" s="279">
        <v>0.748</v>
      </c>
      <c r="F787" s="280">
        <f t="shared" si="24"/>
        <v>3.3149171270718369E-2</v>
      </c>
      <c r="G787" s="281"/>
    </row>
    <row r="788" spans="1:7" x14ac:dyDescent="0.2">
      <c r="A788" s="297">
        <v>93435</v>
      </c>
      <c r="B788" s="293">
        <v>0.72399999999999998</v>
      </c>
      <c r="C788" s="279">
        <v>0.74299999999999999</v>
      </c>
      <c r="D788" s="280">
        <f t="shared" si="25"/>
        <v>2.6243093922651894E-2</v>
      </c>
      <c r="E788" s="279">
        <v>0.73299999999999998</v>
      </c>
      <c r="F788" s="280">
        <f t="shared" si="24"/>
        <v>1.2430939226519389E-2</v>
      </c>
      <c r="G788" s="281"/>
    </row>
    <row r="789" spans="1:7" x14ac:dyDescent="0.2">
      <c r="A789" s="297">
        <v>93436</v>
      </c>
      <c r="B789" s="293">
        <v>0.72399999999999998</v>
      </c>
      <c r="C789" s="279">
        <v>0.90900000000000003</v>
      </c>
      <c r="D789" s="280">
        <f t="shared" si="25"/>
        <v>0.25552486187845314</v>
      </c>
      <c r="E789" s="279">
        <v>0.81699999999999995</v>
      </c>
      <c r="F789" s="280">
        <f t="shared" si="24"/>
        <v>0.12845303867403302</v>
      </c>
      <c r="G789" s="281"/>
    </row>
    <row r="790" spans="1:7" x14ac:dyDescent="0.2">
      <c r="A790" s="297">
        <v>93437</v>
      </c>
      <c r="B790" s="293">
        <v>0.72399999999999998</v>
      </c>
      <c r="C790" s="279">
        <v>1.363</v>
      </c>
      <c r="D790" s="280">
        <f t="shared" si="25"/>
        <v>0.88259668508287303</v>
      </c>
      <c r="E790" s="279">
        <v>1.0429999999999999</v>
      </c>
      <c r="F790" s="280">
        <f t="shared" si="24"/>
        <v>0.44060773480662974</v>
      </c>
      <c r="G790" s="281"/>
    </row>
    <row r="791" spans="1:7" x14ac:dyDescent="0.2">
      <c r="A791" s="297">
        <v>93440</v>
      </c>
      <c r="B791" s="293">
        <v>0.72399999999999998</v>
      </c>
      <c r="C791" s="279">
        <v>0.94099999999999995</v>
      </c>
      <c r="D791" s="280">
        <f t="shared" si="25"/>
        <v>0.29972375690607733</v>
      </c>
      <c r="E791" s="279">
        <v>0.83199999999999996</v>
      </c>
      <c r="F791" s="280">
        <f t="shared" si="24"/>
        <v>0.149171270718232</v>
      </c>
      <c r="G791" s="281"/>
    </row>
    <row r="792" spans="1:7" x14ac:dyDescent="0.2">
      <c r="A792" s="297">
        <v>93441</v>
      </c>
      <c r="B792" s="293">
        <v>0.72399999999999998</v>
      </c>
      <c r="C792" s="279">
        <v>0.81799999999999995</v>
      </c>
      <c r="D792" s="280">
        <f t="shared" si="25"/>
        <v>0.12983425414364635</v>
      </c>
      <c r="E792" s="279">
        <v>0.77100000000000002</v>
      </c>
      <c r="F792" s="280">
        <f t="shared" si="24"/>
        <v>6.4917127071823177E-2</v>
      </c>
      <c r="G792" s="281"/>
    </row>
    <row r="793" spans="1:7" x14ac:dyDescent="0.2">
      <c r="A793" s="297">
        <v>93442</v>
      </c>
      <c r="B793" s="293">
        <v>0.72399999999999998</v>
      </c>
      <c r="C793" s="279">
        <v>0.70499999999999996</v>
      </c>
      <c r="D793" s="280">
        <f t="shared" si="25"/>
        <v>-2.6243093922652005E-2</v>
      </c>
      <c r="E793" s="279">
        <v>0.71399999999999997</v>
      </c>
      <c r="F793" s="280">
        <f t="shared" si="24"/>
        <v>-1.3812154696132617E-2</v>
      </c>
      <c r="G793" s="281"/>
    </row>
    <row r="794" spans="1:7" x14ac:dyDescent="0.2">
      <c r="A794" s="298">
        <v>93444</v>
      </c>
      <c r="B794" s="294">
        <v>0.72399999999999998</v>
      </c>
      <c r="C794" s="287">
        <v>0.88900000000000001</v>
      </c>
      <c r="D794" s="288">
        <f t="shared" si="25"/>
        <v>0.2279005524861879</v>
      </c>
      <c r="E794" s="287">
        <v>0.80600000000000005</v>
      </c>
      <c r="F794" s="288">
        <f t="shared" si="24"/>
        <v>0.11325966850828739</v>
      </c>
      <c r="G794" s="281"/>
    </row>
    <row r="795" spans="1:7" x14ac:dyDescent="0.2">
      <c r="A795" s="299">
        <v>93445</v>
      </c>
      <c r="B795" s="295">
        <v>0.72399999999999998</v>
      </c>
      <c r="C795" s="289">
        <v>0.71</v>
      </c>
      <c r="D795" s="290">
        <f t="shared" si="25"/>
        <v>-1.9337016574585641E-2</v>
      </c>
      <c r="E795" s="289">
        <v>0.71699999999999997</v>
      </c>
      <c r="F795" s="290">
        <f t="shared" si="24"/>
        <v>-9.6685082872928207E-3</v>
      </c>
      <c r="G795" s="281"/>
    </row>
    <row r="796" spans="1:7" x14ac:dyDescent="0.2">
      <c r="A796" s="297">
        <v>93446</v>
      </c>
      <c r="B796" s="293">
        <v>0.72399999999999998</v>
      </c>
      <c r="C796" s="279">
        <v>0.82599999999999996</v>
      </c>
      <c r="D796" s="280">
        <f t="shared" si="25"/>
        <v>0.1408839779005524</v>
      </c>
      <c r="E796" s="279">
        <v>0.77500000000000002</v>
      </c>
      <c r="F796" s="280">
        <f t="shared" si="24"/>
        <v>7.0441988950276313E-2</v>
      </c>
      <c r="G796" s="281"/>
    </row>
    <row r="797" spans="1:7" x14ac:dyDescent="0.2">
      <c r="A797" s="297">
        <v>93449</v>
      </c>
      <c r="B797" s="293">
        <v>0.72399999999999998</v>
      </c>
      <c r="C797" s="279">
        <v>0.747</v>
      </c>
      <c r="D797" s="280">
        <f t="shared" si="25"/>
        <v>3.176795580110503E-2</v>
      </c>
      <c r="E797" s="279">
        <v>0.73599999999999999</v>
      </c>
      <c r="F797" s="280">
        <f t="shared" si="24"/>
        <v>1.6574585635359185E-2</v>
      </c>
      <c r="G797" s="281"/>
    </row>
    <row r="798" spans="1:7" x14ac:dyDescent="0.2">
      <c r="A798" s="297">
        <v>93450</v>
      </c>
      <c r="B798" s="293">
        <v>0.754</v>
      </c>
      <c r="C798" s="279">
        <v>1</v>
      </c>
      <c r="D798" s="280">
        <f t="shared" si="25"/>
        <v>0.32625994694960214</v>
      </c>
      <c r="E798" s="279">
        <v>0.877</v>
      </c>
      <c r="F798" s="280">
        <f t="shared" si="24"/>
        <v>0.16312997347480107</v>
      </c>
      <c r="G798" s="281"/>
    </row>
    <row r="799" spans="1:7" x14ac:dyDescent="0.2">
      <c r="A799" s="297">
        <v>93451</v>
      </c>
      <c r="B799" s="293">
        <v>0.72399999999999998</v>
      </c>
      <c r="C799" s="279">
        <v>0.82499999999999996</v>
      </c>
      <c r="D799" s="280">
        <f t="shared" si="25"/>
        <v>0.13950276243093929</v>
      </c>
      <c r="E799" s="279">
        <v>0.77500000000000002</v>
      </c>
      <c r="F799" s="280">
        <f t="shared" si="24"/>
        <v>7.0441988950276313E-2</v>
      </c>
      <c r="G799" s="281"/>
    </row>
    <row r="800" spans="1:7" x14ac:dyDescent="0.2">
      <c r="A800" s="297">
        <v>93452</v>
      </c>
      <c r="B800" s="293">
        <v>0.72399999999999998</v>
      </c>
      <c r="C800" s="279">
        <v>1.321</v>
      </c>
      <c r="D800" s="280">
        <f t="shared" si="25"/>
        <v>0.82458563535911611</v>
      </c>
      <c r="E800" s="279">
        <v>1.0229999999999999</v>
      </c>
      <c r="F800" s="280">
        <f t="shared" si="24"/>
        <v>0.4129834254143645</v>
      </c>
      <c r="G800" s="281"/>
    </row>
    <row r="801" spans="1:7" x14ac:dyDescent="0.2">
      <c r="A801" s="297">
        <v>93453</v>
      </c>
      <c r="B801" s="293">
        <v>0.72399999999999998</v>
      </c>
      <c r="C801" s="279">
        <v>1.6020000000000001</v>
      </c>
      <c r="D801" s="280">
        <f t="shared" si="25"/>
        <v>1.2127071823204423</v>
      </c>
      <c r="E801" s="279">
        <v>1.163</v>
      </c>
      <c r="F801" s="280">
        <f t="shared" si="24"/>
        <v>0.60635359116022114</v>
      </c>
      <c r="G801" s="281"/>
    </row>
    <row r="802" spans="1:7" x14ac:dyDescent="0.2">
      <c r="A802" s="297">
        <v>93454</v>
      </c>
      <c r="B802" s="293">
        <v>0.72399999999999998</v>
      </c>
      <c r="C802" s="279">
        <v>0.88300000000000001</v>
      </c>
      <c r="D802" s="280">
        <f t="shared" si="25"/>
        <v>0.21961325966850831</v>
      </c>
      <c r="E802" s="279">
        <v>0.80300000000000005</v>
      </c>
      <c r="F802" s="280">
        <f t="shared" si="24"/>
        <v>0.1091160220994476</v>
      </c>
      <c r="G802" s="281"/>
    </row>
    <row r="803" spans="1:7" x14ac:dyDescent="0.2">
      <c r="A803" s="297">
        <v>93455</v>
      </c>
      <c r="B803" s="293">
        <v>0.72399999999999998</v>
      </c>
      <c r="C803" s="279">
        <v>0.80800000000000005</v>
      </c>
      <c r="D803" s="280">
        <f t="shared" si="25"/>
        <v>0.11602209944751385</v>
      </c>
      <c r="E803" s="279">
        <v>0.76600000000000001</v>
      </c>
      <c r="F803" s="280">
        <f t="shared" si="24"/>
        <v>5.8011049723756924E-2</v>
      </c>
      <c r="G803" s="281"/>
    </row>
    <row r="804" spans="1:7" x14ac:dyDescent="0.2">
      <c r="A804" s="297">
        <v>93458</v>
      </c>
      <c r="B804" s="293">
        <v>0.72399999999999998</v>
      </c>
      <c r="C804" s="279">
        <v>0.76600000000000001</v>
      </c>
      <c r="D804" s="280">
        <f t="shared" si="25"/>
        <v>5.8011049723756924E-2</v>
      </c>
      <c r="E804" s="279">
        <v>0.745</v>
      </c>
      <c r="F804" s="280">
        <f t="shared" si="24"/>
        <v>2.9005524861878573E-2</v>
      </c>
      <c r="G804" s="281"/>
    </row>
    <row r="805" spans="1:7" x14ac:dyDescent="0.2">
      <c r="A805" s="297">
        <v>93460</v>
      </c>
      <c r="B805" s="293">
        <v>0.72399999999999998</v>
      </c>
      <c r="C805" s="279">
        <v>1.1279999999999999</v>
      </c>
      <c r="D805" s="280">
        <f t="shared" si="25"/>
        <v>0.5580110497237567</v>
      </c>
      <c r="E805" s="279">
        <v>0.92600000000000005</v>
      </c>
      <c r="F805" s="280">
        <f t="shared" si="24"/>
        <v>0.27900552486187857</v>
      </c>
      <c r="G805" s="281"/>
    </row>
    <row r="806" spans="1:7" x14ac:dyDescent="0.2">
      <c r="A806" s="297">
        <v>93461</v>
      </c>
      <c r="B806" s="293">
        <v>0.72399999999999998</v>
      </c>
      <c r="C806" s="279">
        <v>0.72799999999999998</v>
      </c>
      <c r="D806" s="280">
        <f t="shared" si="25"/>
        <v>5.5248618784531356E-3</v>
      </c>
      <c r="E806" s="279">
        <v>0.72599999999999998</v>
      </c>
      <c r="F806" s="280">
        <f t="shared" si="24"/>
        <v>2.7624309392264568E-3</v>
      </c>
      <c r="G806" s="281"/>
    </row>
    <row r="807" spans="1:7" x14ac:dyDescent="0.2">
      <c r="A807" s="297">
        <v>93463</v>
      </c>
      <c r="B807" s="293">
        <v>0.72399999999999998</v>
      </c>
      <c r="C807" s="279">
        <v>0.83399999999999996</v>
      </c>
      <c r="D807" s="280">
        <f t="shared" si="25"/>
        <v>0.15193370165745845</v>
      </c>
      <c r="E807" s="279">
        <v>0.77900000000000003</v>
      </c>
      <c r="F807" s="280">
        <f t="shared" si="24"/>
        <v>7.5966850828729449E-2</v>
      </c>
      <c r="G807" s="281"/>
    </row>
    <row r="808" spans="1:7" x14ac:dyDescent="0.2">
      <c r="A808" s="297">
        <v>93465</v>
      </c>
      <c r="B808" s="293">
        <v>0.72399999999999998</v>
      </c>
      <c r="C808" s="279">
        <v>0.81899999999999995</v>
      </c>
      <c r="D808" s="280">
        <f t="shared" si="25"/>
        <v>0.13121546961325969</v>
      </c>
      <c r="E808" s="279">
        <v>0.77200000000000002</v>
      </c>
      <c r="F808" s="280">
        <f t="shared" si="24"/>
        <v>6.6298342541436517E-2</v>
      </c>
      <c r="G808" s="281"/>
    </row>
    <row r="809" spans="1:7" x14ac:dyDescent="0.2">
      <c r="A809" s="297">
        <v>93501</v>
      </c>
      <c r="B809" s="293">
        <v>0.78200000000000003</v>
      </c>
      <c r="C809" s="279">
        <v>1.006</v>
      </c>
      <c r="D809" s="280">
        <f t="shared" si="25"/>
        <v>0.28644501278772383</v>
      </c>
      <c r="E809" s="279">
        <v>0.89400000000000002</v>
      </c>
      <c r="F809" s="280">
        <f t="shared" si="24"/>
        <v>0.14322250639386191</v>
      </c>
      <c r="G809" s="281"/>
    </row>
    <row r="810" spans="1:7" x14ac:dyDescent="0.2">
      <c r="A810" s="297">
        <v>93505</v>
      </c>
      <c r="B810" s="293">
        <v>0.78200000000000003</v>
      </c>
      <c r="C810" s="279">
        <v>0.85899999999999999</v>
      </c>
      <c r="D810" s="280">
        <f t="shared" si="25"/>
        <v>9.8465473145779914E-2</v>
      </c>
      <c r="E810" s="279">
        <v>0.82099999999999995</v>
      </c>
      <c r="F810" s="280">
        <f t="shared" si="24"/>
        <v>4.9872122762148141E-2</v>
      </c>
      <c r="G810" s="281"/>
    </row>
    <row r="811" spans="1:7" x14ac:dyDescent="0.2">
      <c r="A811" s="297">
        <v>93510</v>
      </c>
      <c r="B811" s="293">
        <v>1.2629999999999999</v>
      </c>
      <c r="C811" s="279">
        <v>2.6150000000000002</v>
      </c>
      <c r="D811" s="280">
        <f t="shared" si="25"/>
        <v>1.0704671417260494</v>
      </c>
      <c r="E811" s="279">
        <v>1.9390000000000001</v>
      </c>
      <c r="F811" s="280">
        <f t="shared" si="24"/>
        <v>0.5352335708630247</v>
      </c>
      <c r="G811" s="281"/>
    </row>
    <row r="812" spans="1:7" x14ac:dyDescent="0.2">
      <c r="A812" s="297">
        <v>93512</v>
      </c>
      <c r="B812" s="293">
        <v>0.64800000000000002</v>
      </c>
      <c r="C812" s="279">
        <v>1.27</v>
      </c>
      <c r="D812" s="280">
        <f t="shared" si="25"/>
        <v>0.95987654320987659</v>
      </c>
      <c r="E812" s="279">
        <v>0.95899999999999996</v>
      </c>
      <c r="F812" s="280">
        <f t="shared" si="24"/>
        <v>0.47993827160493807</v>
      </c>
      <c r="G812" s="281"/>
    </row>
    <row r="813" spans="1:7" x14ac:dyDescent="0.2">
      <c r="A813" s="297">
        <v>93513</v>
      </c>
      <c r="B813" s="293">
        <v>0.64800000000000002</v>
      </c>
      <c r="C813" s="279">
        <v>0.86099999999999999</v>
      </c>
      <c r="D813" s="280">
        <f t="shared" si="25"/>
        <v>0.32870370370370372</v>
      </c>
      <c r="E813" s="279">
        <v>0.755</v>
      </c>
      <c r="F813" s="280">
        <f t="shared" si="24"/>
        <v>0.16512345679012341</v>
      </c>
      <c r="G813" s="281"/>
    </row>
    <row r="814" spans="1:7" x14ac:dyDescent="0.2">
      <c r="A814" s="297">
        <v>93514</v>
      </c>
      <c r="B814" s="293">
        <v>0.64800000000000002</v>
      </c>
      <c r="C814" s="279">
        <v>0.91800000000000004</v>
      </c>
      <c r="D814" s="280">
        <f t="shared" si="25"/>
        <v>0.41666666666666674</v>
      </c>
      <c r="E814" s="279">
        <v>0.78300000000000003</v>
      </c>
      <c r="F814" s="280">
        <f t="shared" si="24"/>
        <v>0.20833333333333326</v>
      </c>
      <c r="G814" s="281"/>
    </row>
    <row r="815" spans="1:7" x14ac:dyDescent="0.2">
      <c r="A815" s="297">
        <v>93516</v>
      </c>
      <c r="B815" s="293">
        <v>0.78200000000000003</v>
      </c>
      <c r="C815" s="279">
        <v>0.92800000000000005</v>
      </c>
      <c r="D815" s="280">
        <f t="shared" si="25"/>
        <v>0.1867007672634271</v>
      </c>
      <c r="E815" s="279">
        <v>0.85499999999999998</v>
      </c>
      <c r="F815" s="280">
        <f t="shared" si="24"/>
        <v>9.3350383631713552E-2</v>
      </c>
      <c r="G815" s="281"/>
    </row>
    <row r="816" spans="1:7" x14ac:dyDescent="0.2">
      <c r="A816" s="297">
        <v>93517</v>
      </c>
      <c r="B816" s="293">
        <v>0.64800000000000002</v>
      </c>
      <c r="C816" s="279">
        <v>1.869</v>
      </c>
      <c r="D816" s="280">
        <f t="shared" si="25"/>
        <v>1.8842592592592591</v>
      </c>
      <c r="E816" s="279">
        <v>1.069</v>
      </c>
      <c r="F816" s="280">
        <f t="shared" si="24"/>
        <v>0.64969135802469125</v>
      </c>
      <c r="G816" s="281"/>
    </row>
    <row r="817" spans="1:7" x14ac:dyDescent="0.2">
      <c r="A817" s="297">
        <v>93518</v>
      </c>
      <c r="B817" s="293">
        <v>0.78200000000000003</v>
      </c>
      <c r="C817" s="279">
        <v>2.1829999999999998</v>
      </c>
      <c r="D817" s="280">
        <f t="shared" si="25"/>
        <v>1.7915601023017897</v>
      </c>
      <c r="E817" s="279">
        <v>1.29</v>
      </c>
      <c r="F817" s="280">
        <f t="shared" si="24"/>
        <v>0.64961636828644509</v>
      </c>
      <c r="G817" s="281"/>
    </row>
    <row r="818" spans="1:7" x14ac:dyDescent="0.2">
      <c r="A818" s="297">
        <v>93519</v>
      </c>
      <c r="B818" s="293">
        <v>0.78200000000000003</v>
      </c>
      <c r="C818" s="279">
        <v>0.92900000000000005</v>
      </c>
      <c r="D818" s="280">
        <f t="shared" si="25"/>
        <v>0.18797953964194369</v>
      </c>
      <c r="E818" s="279">
        <v>0.85599999999999998</v>
      </c>
      <c r="F818" s="280">
        <f t="shared" si="24"/>
        <v>9.4629156010230142E-2</v>
      </c>
      <c r="G818" s="281"/>
    </row>
    <row r="819" spans="1:7" x14ac:dyDescent="0.2">
      <c r="A819" s="297">
        <v>93522</v>
      </c>
      <c r="B819" s="293">
        <v>0.64800000000000002</v>
      </c>
      <c r="C819" s="279">
        <v>0.97299999999999998</v>
      </c>
      <c r="D819" s="280">
        <f t="shared" si="25"/>
        <v>0.50154320987654311</v>
      </c>
      <c r="E819" s="279">
        <v>0.81</v>
      </c>
      <c r="F819" s="280">
        <f t="shared" si="24"/>
        <v>0.25</v>
      </c>
      <c r="G819" s="281"/>
    </row>
    <row r="820" spans="1:7" x14ac:dyDescent="0.2">
      <c r="A820" s="297">
        <v>93523</v>
      </c>
      <c r="B820" s="293">
        <v>0.78200000000000003</v>
      </c>
      <c r="C820" s="279">
        <v>1.0669999999999999</v>
      </c>
      <c r="D820" s="280">
        <f t="shared" si="25"/>
        <v>0.36445012787723763</v>
      </c>
      <c r="E820" s="279">
        <v>0.92500000000000004</v>
      </c>
      <c r="F820" s="280">
        <f t="shared" si="24"/>
        <v>0.18286445012787733</v>
      </c>
      <c r="G820" s="281"/>
    </row>
    <row r="821" spans="1:7" x14ac:dyDescent="0.2">
      <c r="A821" s="297">
        <v>93524</v>
      </c>
      <c r="B821" s="293">
        <v>0.78200000000000003</v>
      </c>
      <c r="C821" s="279">
        <v>1.2230000000000001</v>
      </c>
      <c r="D821" s="280">
        <f t="shared" si="25"/>
        <v>0.5639386189258313</v>
      </c>
      <c r="E821" s="279">
        <v>1.0029999999999999</v>
      </c>
      <c r="F821" s="280">
        <f t="shared" si="24"/>
        <v>0.28260869565217384</v>
      </c>
      <c r="G821" s="281"/>
    </row>
    <row r="822" spans="1:7" x14ac:dyDescent="0.2">
      <c r="A822" s="297">
        <v>93526</v>
      </c>
      <c r="B822" s="293">
        <v>0.64800000000000002</v>
      </c>
      <c r="C822" s="279">
        <v>1.141</v>
      </c>
      <c r="D822" s="280">
        <f t="shared" si="25"/>
        <v>0.76080246913580241</v>
      </c>
      <c r="E822" s="279">
        <v>0.89500000000000002</v>
      </c>
      <c r="F822" s="280">
        <f t="shared" si="24"/>
        <v>0.38117283950617287</v>
      </c>
      <c r="G822" s="281"/>
    </row>
    <row r="823" spans="1:7" x14ac:dyDescent="0.2">
      <c r="A823" s="297">
        <v>93527</v>
      </c>
      <c r="B823" s="293">
        <v>0.78200000000000003</v>
      </c>
      <c r="C823" s="279">
        <v>0.999</v>
      </c>
      <c r="D823" s="280">
        <f t="shared" si="25"/>
        <v>0.27749360613810747</v>
      </c>
      <c r="E823" s="279">
        <v>0.89100000000000001</v>
      </c>
      <c r="F823" s="280">
        <f t="shared" si="24"/>
        <v>0.13938618925831192</v>
      </c>
      <c r="G823" s="281"/>
    </row>
    <row r="824" spans="1:7" x14ac:dyDescent="0.2">
      <c r="A824" s="297">
        <v>93528</v>
      </c>
      <c r="B824" s="293">
        <v>0.78200000000000003</v>
      </c>
      <c r="C824" s="279">
        <v>0.90500000000000003</v>
      </c>
      <c r="D824" s="280">
        <f t="shared" si="25"/>
        <v>0.15728900255754485</v>
      </c>
      <c r="E824" s="279">
        <v>0.84399999999999997</v>
      </c>
      <c r="F824" s="280">
        <f t="shared" si="24"/>
        <v>7.9283887468030612E-2</v>
      </c>
      <c r="G824" s="281"/>
    </row>
    <row r="825" spans="1:7" x14ac:dyDescent="0.2">
      <c r="A825" s="297">
        <v>93529</v>
      </c>
      <c r="B825" s="293">
        <v>0.64800000000000002</v>
      </c>
      <c r="C825" s="279">
        <v>1.542</v>
      </c>
      <c r="D825" s="280">
        <f t="shared" si="25"/>
        <v>1.3796296296296298</v>
      </c>
      <c r="E825" s="279">
        <v>1.069</v>
      </c>
      <c r="F825" s="280">
        <f t="shared" si="24"/>
        <v>0.64969135802469125</v>
      </c>
      <c r="G825" s="281"/>
    </row>
    <row r="826" spans="1:7" x14ac:dyDescent="0.2">
      <c r="A826" s="297">
        <v>93531</v>
      </c>
      <c r="B826" s="293">
        <v>0.78200000000000003</v>
      </c>
      <c r="C826" s="279">
        <v>1.9890000000000001</v>
      </c>
      <c r="D826" s="280">
        <f t="shared" si="25"/>
        <v>1.5434782608695654</v>
      </c>
      <c r="E826" s="279">
        <v>1.29</v>
      </c>
      <c r="F826" s="280">
        <f t="shared" si="24"/>
        <v>0.64961636828644509</v>
      </c>
      <c r="G826" s="281"/>
    </row>
    <row r="827" spans="1:7" x14ac:dyDescent="0.2">
      <c r="A827" s="297">
        <v>93532</v>
      </c>
      <c r="B827" s="293">
        <v>1.2629999999999999</v>
      </c>
      <c r="C827" s="279">
        <v>3.593</v>
      </c>
      <c r="D827" s="280">
        <f t="shared" si="25"/>
        <v>1.844813935075218</v>
      </c>
      <c r="E827" s="279">
        <v>2.0840000000000001</v>
      </c>
      <c r="F827" s="280">
        <f t="shared" si="24"/>
        <v>0.65003958828186881</v>
      </c>
      <c r="G827" s="281"/>
    </row>
    <row r="828" spans="1:7" x14ac:dyDescent="0.2">
      <c r="A828" s="297">
        <v>93534</v>
      </c>
      <c r="B828" s="293">
        <v>1.2629999999999999</v>
      </c>
      <c r="C828" s="279">
        <v>1.2130000000000001</v>
      </c>
      <c r="D828" s="280">
        <f t="shared" si="25"/>
        <v>-3.9588281868566777E-2</v>
      </c>
      <c r="E828" s="279">
        <v>1.238</v>
      </c>
      <c r="F828" s="280">
        <f t="shared" si="24"/>
        <v>-1.9794140934283333E-2</v>
      </c>
      <c r="G828" s="281"/>
    </row>
    <row r="829" spans="1:7" x14ac:dyDescent="0.2">
      <c r="A829" s="297">
        <v>93535</v>
      </c>
      <c r="B829" s="293">
        <v>1.2629999999999999</v>
      </c>
      <c r="C829" s="279">
        <v>1.2709999999999999</v>
      </c>
      <c r="D829" s="280">
        <f t="shared" si="25"/>
        <v>6.3341250989707998E-3</v>
      </c>
      <c r="E829" s="279">
        <v>1.2669999999999999</v>
      </c>
      <c r="F829" s="280">
        <f t="shared" si="24"/>
        <v>3.1670625494852889E-3</v>
      </c>
      <c r="G829" s="281"/>
    </row>
    <row r="830" spans="1:7" x14ac:dyDescent="0.2">
      <c r="A830" s="297">
        <v>93536</v>
      </c>
      <c r="B830" s="293">
        <v>1.2629999999999999</v>
      </c>
      <c r="C830" s="279">
        <v>1.1830000000000001</v>
      </c>
      <c r="D830" s="280">
        <f t="shared" si="25"/>
        <v>-6.3341250989706888E-2</v>
      </c>
      <c r="E830" s="279">
        <v>1.2230000000000001</v>
      </c>
      <c r="F830" s="280">
        <f t="shared" si="24"/>
        <v>-3.1670625494853333E-2</v>
      </c>
      <c r="G830" s="281"/>
    </row>
    <row r="831" spans="1:7" x14ac:dyDescent="0.2">
      <c r="A831" s="297">
        <v>93541</v>
      </c>
      <c r="B831" s="293">
        <v>0.64800000000000002</v>
      </c>
      <c r="C831" s="279">
        <v>2.1429999999999998</v>
      </c>
      <c r="D831" s="280">
        <f t="shared" si="25"/>
        <v>2.3070987654320985</v>
      </c>
      <c r="E831" s="279">
        <v>1.069</v>
      </c>
      <c r="F831" s="280">
        <f t="shared" si="24"/>
        <v>0.64969135802469125</v>
      </c>
      <c r="G831" s="281"/>
    </row>
    <row r="832" spans="1:7" x14ac:dyDescent="0.2">
      <c r="A832" s="297">
        <v>93543</v>
      </c>
      <c r="B832" s="293">
        <v>1.2629999999999999</v>
      </c>
      <c r="C832" s="279">
        <v>1.4350000000000001</v>
      </c>
      <c r="D832" s="280">
        <f t="shared" si="25"/>
        <v>0.13618368962787031</v>
      </c>
      <c r="E832" s="279">
        <v>1.349</v>
      </c>
      <c r="F832" s="280">
        <f t="shared" si="24"/>
        <v>6.8091844813935154E-2</v>
      </c>
      <c r="G832" s="281"/>
    </row>
    <row r="833" spans="1:7" x14ac:dyDescent="0.2">
      <c r="A833" s="297">
        <v>93544</v>
      </c>
      <c r="B833" s="293">
        <v>1.2629999999999999</v>
      </c>
      <c r="C833" s="279">
        <v>2.0409999999999999</v>
      </c>
      <c r="D833" s="280">
        <f t="shared" si="25"/>
        <v>0.61599366587490101</v>
      </c>
      <c r="E833" s="279">
        <v>1.6519999999999999</v>
      </c>
      <c r="F833" s="280">
        <f t="shared" si="24"/>
        <v>0.3079968329374505</v>
      </c>
      <c r="G833" s="281"/>
    </row>
    <row r="834" spans="1:7" x14ac:dyDescent="0.2">
      <c r="A834" s="297">
        <v>93545</v>
      </c>
      <c r="B834" s="293">
        <v>0.64800000000000002</v>
      </c>
      <c r="C834" s="279">
        <v>1.0329999999999999</v>
      </c>
      <c r="D834" s="280">
        <f t="shared" si="25"/>
        <v>0.59413580246913567</v>
      </c>
      <c r="E834" s="279">
        <v>0.84099999999999997</v>
      </c>
      <c r="F834" s="280">
        <f t="shared" si="24"/>
        <v>0.29783950617283939</v>
      </c>
      <c r="G834" s="281"/>
    </row>
    <row r="835" spans="1:7" x14ac:dyDescent="0.2">
      <c r="A835" s="297">
        <v>93546</v>
      </c>
      <c r="B835" s="293">
        <v>0.64800000000000002</v>
      </c>
      <c r="C835" s="279">
        <v>1.383</v>
      </c>
      <c r="D835" s="280">
        <f t="shared" si="25"/>
        <v>1.1342592592592591</v>
      </c>
      <c r="E835" s="279">
        <v>1.0149999999999999</v>
      </c>
      <c r="F835" s="280">
        <f t="shared" si="24"/>
        <v>0.56635802469135776</v>
      </c>
      <c r="G835" s="281"/>
    </row>
    <row r="836" spans="1:7" x14ac:dyDescent="0.2">
      <c r="A836" s="297">
        <v>93549</v>
      </c>
      <c r="B836" s="293">
        <v>0.64800000000000002</v>
      </c>
      <c r="C836" s="279">
        <v>2.448</v>
      </c>
      <c r="D836" s="280">
        <f t="shared" si="25"/>
        <v>2.7777777777777777</v>
      </c>
      <c r="E836" s="279">
        <v>1.069</v>
      </c>
      <c r="F836" s="280">
        <f t="shared" si="24"/>
        <v>0.64969135802469125</v>
      </c>
      <c r="G836" s="281"/>
    </row>
    <row r="837" spans="1:7" x14ac:dyDescent="0.2">
      <c r="A837" s="297">
        <v>93550</v>
      </c>
      <c r="B837" s="293">
        <v>1.2629999999999999</v>
      </c>
      <c r="C837" s="279">
        <v>1.329</v>
      </c>
      <c r="D837" s="280">
        <f t="shared" si="25"/>
        <v>5.2256532066508266E-2</v>
      </c>
      <c r="E837" s="279">
        <v>1.296</v>
      </c>
      <c r="F837" s="280">
        <f t="shared" si="24"/>
        <v>2.6128266033254244E-2</v>
      </c>
      <c r="G837" s="281"/>
    </row>
    <row r="838" spans="1:7" x14ac:dyDescent="0.2">
      <c r="A838" s="297">
        <v>93551</v>
      </c>
      <c r="B838" s="293">
        <v>1.2629999999999999</v>
      </c>
      <c r="C838" s="279">
        <v>1.5069999999999999</v>
      </c>
      <c r="D838" s="280">
        <f t="shared" si="25"/>
        <v>0.1931908155186064</v>
      </c>
      <c r="E838" s="279">
        <v>1.385</v>
      </c>
      <c r="F838" s="280">
        <f t="shared" si="24"/>
        <v>9.659540775930342E-2</v>
      </c>
      <c r="G838" s="281"/>
    </row>
    <row r="839" spans="1:7" x14ac:dyDescent="0.2">
      <c r="A839" s="297">
        <v>93552</v>
      </c>
      <c r="B839" s="293">
        <v>1.2629999999999999</v>
      </c>
      <c r="C839" s="279">
        <v>1.347</v>
      </c>
      <c r="D839" s="280">
        <f t="shared" si="25"/>
        <v>6.6508313539192399E-2</v>
      </c>
      <c r="E839" s="279">
        <v>1.3049999999999999</v>
      </c>
      <c r="F839" s="280">
        <f t="shared" si="24"/>
        <v>3.325415676959631E-2</v>
      </c>
      <c r="G839" s="281"/>
    </row>
    <row r="840" spans="1:7" x14ac:dyDescent="0.2">
      <c r="A840" s="297">
        <v>93553</v>
      </c>
      <c r="B840" s="293">
        <v>1.2629999999999999</v>
      </c>
      <c r="C840" s="279">
        <v>2.2949999999999999</v>
      </c>
      <c r="D840" s="280">
        <f t="shared" si="25"/>
        <v>0.81710213776722096</v>
      </c>
      <c r="E840" s="279">
        <v>1.7789999999999999</v>
      </c>
      <c r="F840" s="280">
        <f t="shared" si="24"/>
        <v>0.40855106888361048</v>
      </c>
      <c r="G840" s="281"/>
    </row>
    <row r="841" spans="1:7" x14ac:dyDescent="0.2">
      <c r="A841" s="297">
        <v>93554</v>
      </c>
      <c r="B841" s="293">
        <v>0.78200000000000003</v>
      </c>
      <c r="C841" s="279">
        <v>0.93400000000000005</v>
      </c>
      <c r="D841" s="280">
        <f t="shared" si="25"/>
        <v>0.19437340153452687</v>
      </c>
      <c r="E841" s="279">
        <v>0.85799999999999998</v>
      </c>
      <c r="F841" s="280">
        <f t="shared" si="24"/>
        <v>9.7186700767263323E-2</v>
      </c>
      <c r="G841" s="281"/>
    </row>
    <row r="842" spans="1:7" x14ac:dyDescent="0.2">
      <c r="A842" s="297">
        <v>93555</v>
      </c>
      <c r="B842" s="293">
        <v>0.64800000000000002</v>
      </c>
      <c r="C842" s="279">
        <v>0.71899999999999997</v>
      </c>
      <c r="D842" s="280">
        <f t="shared" si="25"/>
        <v>0.10956790123456783</v>
      </c>
      <c r="E842" s="279">
        <v>0.68300000000000005</v>
      </c>
      <c r="F842" s="280">
        <f t="shared" si="24"/>
        <v>5.4012345679012475E-2</v>
      </c>
      <c r="G842" s="281"/>
    </row>
    <row r="843" spans="1:7" x14ac:dyDescent="0.2">
      <c r="A843" s="298">
        <v>93560</v>
      </c>
      <c r="B843" s="294">
        <v>0.78200000000000003</v>
      </c>
      <c r="C843" s="287">
        <v>1.117</v>
      </c>
      <c r="D843" s="288">
        <f t="shared" si="25"/>
        <v>0.42838874680306893</v>
      </c>
      <c r="E843" s="287">
        <v>0.95</v>
      </c>
      <c r="F843" s="288">
        <f t="shared" ref="F843:F906" si="26">E843/B843-1</f>
        <v>0.21483375959079276</v>
      </c>
      <c r="G843" s="281"/>
    </row>
    <row r="844" spans="1:7" x14ac:dyDescent="0.2">
      <c r="A844" s="299">
        <v>93561</v>
      </c>
      <c r="B844" s="295">
        <v>0.78200000000000003</v>
      </c>
      <c r="C844" s="289">
        <v>1.4239999999999999</v>
      </c>
      <c r="D844" s="290">
        <f t="shared" ref="D844:D907" si="27">C844/B844-1</f>
        <v>0.82097186700767244</v>
      </c>
      <c r="E844" s="289">
        <v>1.103</v>
      </c>
      <c r="F844" s="290">
        <f t="shared" si="26"/>
        <v>0.41048593350383622</v>
      </c>
      <c r="G844" s="281"/>
    </row>
    <row r="845" spans="1:7" x14ac:dyDescent="0.2">
      <c r="A845" s="297">
        <v>93562</v>
      </c>
      <c r="B845" s="293">
        <v>0.95099999999999996</v>
      </c>
      <c r="C845" s="279">
        <v>0.77400000000000002</v>
      </c>
      <c r="D845" s="280">
        <f t="shared" si="27"/>
        <v>-0.18611987381703465</v>
      </c>
      <c r="E845" s="279">
        <v>0.86199999999999999</v>
      </c>
      <c r="F845" s="280">
        <f t="shared" si="26"/>
        <v>-9.3585699263932676E-2</v>
      </c>
      <c r="G845" s="281"/>
    </row>
    <row r="846" spans="1:7" x14ac:dyDescent="0.2">
      <c r="A846" s="297">
        <v>93563</v>
      </c>
      <c r="B846" s="293">
        <v>1.2629999999999999</v>
      </c>
      <c r="C846" s="279">
        <v>3.1840000000000002</v>
      </c>
      <c r="D846" s="280">
        <f t="shared" si="27"/>
        <v>1.5209817893903406</v>
      </c>
      <c r="E846" s="279">
        <v>2.0840000000000001</v>
      </c>
      <c r="F846" s="280">
        <f t="shared" si="26"/>
        <v>0.65003958828186881</v>
      </c>
      <c r="G846" s="281"/>
    </row>
    <row r="847" spans="1:7" x14ac:dyDescent="0.2">
      <c r="A847" s="297">
        <v>93591</v>
      </c>
      <c r="B847" s="293">
        <v>1.2629999999999999</v>
      </c>
      <c r="C847" s="279">
        <v>1.1890000000000001</v>
      </c>
      <c r="D847" s="280">
        <f t="shared" si="27"/>
        <v>-5.8590657165478954E-2</v>
      </c>
      <c r="E847" s="279">
        <v>1.226</v>
      </c>
      <c r="F847" s="280">
        <f t="shared" si="26"/>
        <v>-2.9295328582739422E-2</v>
      </c>
      <c r="G847" s="281"/>
    </row>
    <row r="848" spans="1:7" x14ac:dyDescent="0.2">
      <c r="A848" s="297">
        <v>93601</v>
      </c>
      <c r="B848" s="293">
        <v>0.70299999999999996</v>
      </c>
      <c r="C848" s="279">
        <v>3.5840000000000001</v>
      </c>
      <c r="D848" s="280">
        <f t="shared" si="27"/>
        <v>4.0981507823613095</v>
      </c>
      <c r="E848" s="279">
        <v>1.1599999999999999</v>
      </c>
      <c r="F848" s="280">
        <f t="shared" si="26"/>
        <v>0.65007112375533427</v>
      </c>
      <c r="G848" s="281"/>
    </row>
    <row r="849" spans="1:7" x14ac:dyDescent="0.2">
      <c r="A849" s="297">
        <v>93602</v>
      </c>
      <c r="B849" s="293">
        <v>1.2090000000000001</v>
      </c>
      <c r="C849" s="279">
        <v>4.2290000000000001</v>
      </c>
      <c r="D849" s="280">
        <f t="shared" si="27"/>
        <v>2.4979321753515302</v>
      </c>
      <c r="E849" s="279">
        <v>1.9950000000000001</v>
      </c>
      <c r="F849" s="280">
        <f t="shared" si="26"/>
        <v>0.65012406947890811</v>
      </c>
      <c r="G849" s="281"/>
    </row>
    <row r="850" spans="1:7" x14ac:dyDescent="0.2">
      <c r="A850" s="297">
        <v>93603</v>
      </c>
      <c r="B850" s="293">
        <v>1.2090000000000001</v>
      </c>
      <c r="C850" s="279">
        <v>2.456</v>
      </c>
      <c r="D850" s="280">
        <f t="shared" si="27"/>
        <v>1.0314309346567407</v>
      </c>
      <c r="E850" s="279">
        <v>1.8320000000000001</v>
      </c>
      <c r="F850" s="280">
        <f t="shared" si="26"/>
        <v>0.51530190239867646</v>
      </c>
      <c r="G850" s="281"/>
    </row>
    <row r="851" spans="1:7" x14ac:dyDescent="0.2">
      <c r="A851" s="297">
        <v>93604</v>
      </c>
      <c r="B851" s="293">
        <v>0.75800000000000001</v>
      </c>
      <c r="C851" s="279">
        <v>1.3640000000000001</v>
      </c>
      <c r="D851" s="280">
        <f t="shared" si="27"/>
        <v>0.79947229551451193</v>
      </c>
      <c r="E851" s="279">
        <v>1.0609999999999999</v>
      </c>
      <c r="F851" s="280">
        <f t="shared" si="26"/>
        <v>0.39973614775725586</v>
      </c>
      <c r="G851" s="281"/>
    </row>
    <row r="852" spans="1:7" x14ac:dyDescent="0.2">
      <c r="A852" s="297">
        <v>93605</v>
      </c>
      <c r="B852" s="293">
        <v>1.2090000000000001</v>
      </c>
      <c r="C852" s="279">
        <v>1.954</v>
      </c>
      <c r="D852" s="280">
        <f t="shared" si="27"/>
        <v>0.61621174524400324</v>
      </c>
      <c r="E852" s="279">
        <v>1.581</v>
      </c>
      <c r="F852" s="280">
        <f t="shared" si="26"/>
        <v>0.30769230769230749</v>
      </c>
      <c r="G852" s="281"/>
    </row>
    <row r="853" spans="1:7" x14ac:dyDescent="0.2">
      <c r="A853" s="297">
        <v>93608</v>
      </c>
      <c r="B853" s="293">
        <v>1.2090000000000001</v>
      </c>
      <c r="C853" s="279">
        <v>0.94099999999999995</v>
      </c>
      <c r="D853" s="280">
        <f t="shared" si="27"/>
        <v>-0.2216708023159637</v>
      </c>
      <c r="E853" s="279">
        <v>1.075</v>
      </c>
      <c r="F853" s="280">
        <f t="shared" si="26"/>
        <v>-0.11083540115798185</v>
      </c>
      <c r="G853" s="281"/>
    </row>
    <row r="854" spans="1:7" x14ac:dyDescent="0.2">
      <c r="A854" s="297">
        <v>93609</v>
      </c>
      <c r="B854" s="293">
        <v>1.2090000000000001</v>
      </c>
      <c r="C854" s="279">
        <v>0.92100000000000004</v>
      </c>
      <c r="D854" s="280">
        <f t="shared" si="27"/>
        <v>-0.23821339950372211</v>
      </c>
      <c r="E854" s="279">
        <v>1.0649999999999999</v>
      </c>
      <c r="F854" s="280">
        <f t="shared" si="26"/>
        <v>-0.11910669975186117</v>
      </c>
      <c r="G854" s="281"/>
    </row>
    <row r="855" spans="1:7" x14ac:dyDescent="0.2">
      <c r="A855" s="297">
        <v>93610</v>
      </c>
      <c r="B855" s="293">
        <v>0.75800000000000001</v>
      </c>
      <c r="C855" s="279">
        <v>0.84199999999999997</v>
      </c>
      <c r="D855" s="280">
        <f t="shared" si="27"/>
        <v>0.1108179419525066</v>
      </c>
      <c r="E855" s="279">
        <v>0.8</v>
      </c>
      <c r="F855" s="280">
        <f t="shared" si="26"/>
        <v>5.5408970976253302E-2</v>
      </c>
      <c r="G855" s="281"/>
    </row>
    <row r="856" spans="1:7" x14ac:dyDescent="0.2">
      <c r="A856" s="297">
        <v>93611</v>
      </c>
      <c r="B856" s="293">
        <v>1.2090000000000001</v>
      </c>
      <c r="C856" s="279">
        <v>0.72699999999999998</v>
      </c>
      <c r="D856" s="280">
        <f t="shared" si="27"/>
        <v>-0.39867659222497942</v>
      </c>
      <c r="E856" s="279">
        <v>0.96799999999999997</v>
      </c>
      <c r="F856" s="280">
        <f t="shared" si="26"/>
        <v>-0.19933829611248977</v>
      </c>
      <c r="G856" s="281"/>
    </row>
    <row r="857" spans="1:7" x14ac:dyDescent="0.2">
      <c r="A857" s="297">
        <v>93612</v>
      </c>
      <c r="B857" s="293">
        <v>1.2090000000000001</v>
      </c>
      <c r="C857" s="279">
        <v>0.73199999999999998</v>
      </c>
      <c r="D857" s="280">
        <f t="shared" si="27"/>
        <v>-0.39454094292803976</v>
      </c>
      <c r="E857" s="279">
        <v>0.97</v>
      </c>
      <c r="F857" s="280">
        <f t="shared" si="26"/>
        <v>-0.1976840363937139</v>
      </c>
      <c r="G857" s="281"/>
    </row>
    <row r="858" spans="1:7" x14ac:dyDescent="0.2">
      <c r="A858" s="297">
        <v>93614</v>
      </c>
      <c r="B858" s="293">
        <v>0.75800000000000001</v>
      </c>
      <c r="C858" s="279">
        <v>2.3090000000000002</v>
      </c>
      <c r="D858" s="280">
        <f t="shared" si="27"/>
        <v>2.0461741424802113</v>
      </c>
      <c r="E858" s="279">
        <v>1.2509999999999999</v>
      </c>
      <c r="F858" s="280">
        <f t="shared" si="26"/>
        <v>0.65039577836411588</v>
      </c>
      <c r="G858" s="281"/>
    </row>
    <row r="859" spans="1:7" x14ac:dyDescent="0.2">
      <c r="A859" s="297">
        <v>93615</v>
      </c>
      <c r="B859" s="293">
        <v>0.64800000000000002</v>
      </c>
      <c r="C859" s="279">
        <v>0.83399999999999996</v>
      </c>
      <c r="D859" s="280">
        <f t="shared" si="27"/>
        <v>0.28703703703703698</v>
      </c>
      <c r="E859" s="279">
        <v>0.74099999999999999</v>
      </c>
      <c r="F859" s="280">
        <f t="shared" si="26"/>
        <v>0.14351851851851838</v>
      </c>
      <c r="G859" s="281"/>
    </row>
    <row r="860" spans="1:7" x14ac:dyDescent="0.2">
      <c r="A860" s="297">
        <v>93616</v>
      </c>
      <c r="B860" s="293">
        <v>1.2090000000000001</v>
      </c>
      <c r="C860" s="279">
        <v>0.78700000000000003</v>
      </c>
      <c r="D860" s="280">
        <f t="shared" si="27"/>
        <v>-0.34904880066170385</v>
      </c>
      <c r="E860" s="279">
        <v>0.998</v>
      </c>
      <c r="F860" s="280">
        <f t="shared" si="26"/>
        <v>-0.17452440033085204</v>
      </c>
      <c r="G860" s="281"/>
    </row>
    <row r="861" spans="1:7" x14ac:dyDescent="0.2">
      <c r="A861" s="297">
        <v>93618</v>
      </c>
      <c r="B861" s="293">
        <v>0.92900000000000005</v>
      </c>
      <c r="C861" s="279">
        <v>0.81799999999999995</v>
      </c>
      <c r="D861" s="280">
        <f t="shared" si="27"/>
        <v>-0.11948331539289569</v>
      </c>
      <c r="E861" s="279">
        <v>0.873</v>
      </c>
      <c r="F861" s="280">
        <f t="shared" si="26"/>
        <v>-6.0279870828848225E-2</v>
      </c>
      <c r="G861" s="281"/>
    </row>
    <row r="862" spans="1:7" x14ac:dyDescent="0.2">
      <c r="A862" s="297">
        <v>93619</v>
      </c>
      <c r="B862" s="293">
        <v>1.2090000000000001</v>
      </c>
      <c r="C862" s="279">
        <v>0.97199999999999998</v>
      </c>
      <c r="D862" s="280">
        <f t="shared" si="27"/>
        <v>-0.19602977667493804</v>
      </c>
      <c r="E862" s="279">
        <v>1.091</v>
      </c>
      <c r="F862" s="280">
        <f t="shared" si="26"/>
        <v>-9.7601323407775054E-2</v>
      </c>
      <c r="G862" s="281"/>
    </row>
    <row r="863" spans="1:7" x14ac:dyDescent="0.2">
      <c r="A863" s="297">
        <v>93620</v>
      </c>
      <c r="B863" s="293">
        <v>0.92900000000000005</v>
      </c>
      <c r="C863" s="279">
        <v>0.755</v>
      </c>
      <c r="D863" s="280">
        <f t="shared" si="27"/>
        <v>-0.18729817007534988</v>
      </c>
      <c r="E863" s="279">
        <v>0.84199999999999997</v>
      </c>
      <c r="F863" s="280">
        <f t="shared" si="26"/>
        <v>-9.3649085037674995E-2</v>
      </c>
      <c r="G863" s="281"/>
    </row>
    <row r="864" spans="1:7" x14ac:dyDescent="0.2">
      <c r="A864" s="297">
        <v>93621</v>
      </c>
      <c r="B864" s="293">
        <v>1.2090000000000001</v>
      </c>
      <c r="C864" s="279">
        <v>2.411</v>
      </c>
      <c r="D864" s="280">
        <f t="shared" si="27"/>
        <v>0.99421009098428437</v>
      </c>
      <c r="E864" s="279">
        <v>1.81</v>
      </c>
      <c r="F864" s="280">
        <f t="shared" si="26"/>
        <v>0.49710504549214218</v>
      </c>
      <c r="G864" s="281"/>
    </row>
    <row r="865" spans="1:7" x14ac:dyDescent="0.2">
      <c r="A865" s="297">
        <v>93622</v>
      </c>
      <c r="B865" s="293">
        <v>0.872</v>
      </c>
      <c r="C865" s="279">
        <v>0.82899999999999996</v>
      </c>
      <c r="D865" s="280">
        <f t="shared" si="27"/>
        <v>-4.9311926605504652E-2</v>
      </c>
      <c r="E865" s="279">
        <v>0.85099999999999998</v>
      </c>
      <c r="F865" s="280">
        <f t="shared" si="26"/>
        <v>-2.4082568807339499E-2</v>
      </c>
      <c r="G865" s="281"/>
    </row>
    <row r="866" spans="1:7" x14ac:dyDescent="0.2">
      <c r="A866" s="297">
        <v>93623</v>
      </c>
      <c r="B866" s="293">
        <v>0.64800000000000002</v>
      </c>
      <c r="C866" s="279">
        <v>1.8740000000000001</v>
      </c>
      <c r="D866" s="280">
        <f t="shared" si="27"/>
        <v>1.8919753086419755</v>
      </c>
      <c r="E866" s="279">
        <v>1.069</v>
      </c>
      <c r="F866" s="280">
        <f t="shared" si="26"/>
        <v>0.64969135802469125</v>
      </c>
      <c r="G866" s="281"/>
    </row>
    <row r="867" spans="1:7" x14ac:dyDescent="0.2">
      <c r="A867" s="297">
        <v>93624</v>
      </c>
      <c r="B867" s="293">
        <v>1.2090000000000001</v>
      </c>
      <c r="C867" s="279">
        <v>0.93600000000000005</v>
      </c>
      <c r="D867" s="280">
        <f t="shared" si="27"/>
        <v>-0.22580645161290325</v>
      </c>
      <c r="E867" s="279">
        <v>1.073</v>
      </c>
      <c r="F867" s="280">
        <f t="shared" si="26"/>
        <v>-0.11248966087675771</v>
      </c>
      <c r="G867" s="281"/>
    </row>
    <row r="868" spans="1:7" x14ac:dyDescent="0.2">
      <c r="A868" s="297">
        <v>93625</v>
      </c>
      <c r="B868" s="293">
        <v>1.2090000000000001</v>
      </c>
      <c r="C868" s="279">
        <v>0.84899999999999998</v>
      </c>
      <c r="D868" s="280">
        <f t="shared" si="27"/>
        <v>-0.29776674937965264</v>
      </c>
      <c r="E868" s="279">
        <v>1.0289999999999999</v>
      </c>
      <c r="F868" s="280">
        <f t="shared" si="26"/>
        <v>-0.14888337468982638</v>
      </c>
      <c r="G868" s="281"/>
    </row>
    <row r="869" spans="1:7" x14ac:dyDescent="0.2">
      <c r="A869" s="297">
        <v>93626</v>
      </c>
      <c r="B869" s="293">
        <v>0.98399999999999999</v>
      </c>
      <c r="C869" s="279">
        <v>1.79</v>
      </c>
      <c r="D869" s="280">
        <f t="shared" si="27"/>
        <v>0.81910569105691056</v>
      </c>
      <c r="E869" s="279">
        <v>1.387</v>
      </c>
      <c r="F869" s="280">
        <f t="shared" si="26"/>
        <v>0.40955284552845539</v>
      </c>
      <c r="G869" s="281"/>
    </row>
    <row r="870" spans="1:7" x14ac:dyDescent="0.2">
      <c r="A870" s="297">
        <v>93627</v>
      </c>
      <c r="B870" s="293">
        <v>1.2090000000000001</v>
      </c>
      <c r="C870" s="279">
        <v>0.96699999999999997</v>
      </c>
      <c r="D870" s="280">
        <f t="shared" si="27"/>
        <v>-0.2001654259718777</v>
      </c>
      <c r="E870" s="279">
        <v>1.0880000000000001</v>
      </c>
      <c r="F870" s="280">
        <f t="shared" si="26"/>
        <v>-0.10008271298593874</v>
      </c>
      <c r="G870" s="281"/>
    </row>
    <row r="871" spans="1:7" x14ac:dyDescent="0.2">
      <c r="A871" s="297">
        <v>93628</v>
      </c>
      <c r="B871" s="293">
        <v>0.64800000000000002</v>
      </c>
      <c r="C871" s="279">
        <v>1.6180000000000001</v>
      </c>
      <c r="D871" s="280">
        <f t="shared" si="27"/>
        <v>1.4969135802469138</v>
      </c>
      <c r="E871" s="279">
        <v>1.069</v>
      </c>
      <c r="F871" s="280">
        <f t="shared" si="26"/>
        <v>0.64969135802469125</v>
      </c>
      <c r="G871" s="281"/>
    </row>
    <row r="872" spans="1:7" x14ac:dyDescent="0.2">
      <c r="A872" s="297">
        <v>93630</v>
      </c>
      <c r="B872" s="293">
        <v>1.2090000000000001</v>
      </c>
      <c r="C872" s="279">
        <v>0.80600000000000005</v>
      </c>
      <c r="D872" s="280">
        <f t="shared" si="27"/>
        <v>-0.33333333333333337</v>
      </c>
      <c r="E872" s="279">
        <v>1.008</v>
      </c>
      <c r="F872" s="280">
        <f t="shared" si="26"/>
        <v>-0.16625310173697272</v>
      </c>
      <c r="G872" s="281"/>
    </row>
    <row r="873" spans="1:7" x14ac:dyDescent="0.2">
      <c r="A873" s="297">
        <v>93631</v>
      </c>
      <c r="B873" s="293">
        <v>1.2090000000000001</v>
      </c>
      <c r="C873" s="279">
        <v>0.79700000000000004</v>
      </c>
      <c r="D873" s="280">
        <f t="shared" si="27"/>
        <v>-0.34077750206782464</v>
      </c>
      <c r="E873" s="279">
        <v>1.0029999999999999</v>
      </c>
      <c r="F873" s="280">
        <f t="shared" si="26"/>
        <v>-0.17038875103391249</v>
      </c>
      <c r="G873" s="281"/>
    </row>
    <row r="874" spans="1:7" x14ac:dyDescent="0.2">
      <c r="A874" s="297">
        <v>93633</v>
      </c>
      <c r="B874" s="293">
        <v>0.64800000000000002</v>
      </c>
      <c r="C874" s="279">
        <v>2.0630000000000002</v>
      </c>
      <c r="D874" s="280">
        <f t="shared" si="27"/>
        <v>2.183641975308642</v>
      </c>
      <c r="E874" s="279">
        <v>1.069</v>
      </c>
      <c r="F874" s="280">
        <f t="shared" si="26"/>
        <v>0.64969135802469125</v>
      </c>
      <c r="G874" s="281"/>
    </row>
    <row r="875" spans="1:7" x14ac:dyDescent="0.2">
      <c r="A875" s="297">
        <v>93634</v>
      </c>
      <c r="B875" s="293">
        <v>1.2090000000000001</v>
      </c>
      <c r="C875" s="279">
        <v>1.8680000000000001</v>
      </c>
      <c r="D875" s="280">
        <f t="shared" si="27"/>
        <v>0.54507857733664178</v>
      </c>
      <c r="E875" s="279">
        <v>1.538</v>
      </c>
      <c r="F875" s="280">
        <f t="shared" si="26"/>
        <v>0.27212572373862698</v>
      </c>
      <c r="G875" s="281"/>
    </row>
    <row r="876" spans="1:7" x14ac:dyDescent="0.2">
      <c r="A876" s="297">
        <v>93635</v>
      </c>
      <c r="B876" s="293">
        <v>0.64800000000000002</v>
      </c>
      <c r="C876" s="279">
        <v>0.74</v>
      </c>
      <c r="D876" s="280">
        <f t="shared" si="27"/>
        <v>0.14197530864197527</v>
      </c>
      <c r="E876" s="279">
        <v>0.69399999999999995</v>
      </c>
      <c r="F876" s="280">
        <f t="shared" si="26"/>
        <v>7.0987654320987525E-2</v>
      </c>
      <c r="G876" s="281"/>
    </row>
    <row r="877" spans="1:7" x14ac:dyDescent="0.2">
      <c r="A877" s="297">
        <v>93636</v>
      </c>
      <c r="B877" s="293">
        <v>0.75800000000000001</v>
      </c>
      <c r="C877" s="279">
        <v>1.0960000000000001</v>
      </c>
      <c r="D877" s="280">
        <f t="shared" si="27"/>
        <v>0.4459102902374672</v>
      </c>
      <c r="E877" s="279">
        <v>0.92700000000000005</v>
      </c>
      <c r="F877" s="280">
        <f t="shared" si="26"/>
        <v>0.22295514511873349</v>
      </c>
      <c r="G877" s="281"/>
    </row>
    <row r="878" spans="1:7" x14ac:dyDescent="0.2">
      <c r="A878" s="297">
        <v>93637</v>
      </c>
      <c r="B878" s="293">
        <v>0.75800000000000001</v>
      </c>
      <c r="C878" s="279">
        <v>0.80500000000000005</v>
      </c>
      <c r="D878" s="280">
        <f t="shared" si="27"/>
        <v>6.2005277044854923E-2</v>
      </c>
      <c r="E878" s="279">
        <v>0.78100000000000003</v>
      </c>
      <c r="F878" s="280">
        <f t="shared" si="26"/>
        <v>3.0343007915567322E-2</v>
      </c>
      <c r="G878" s="281"/>
    </row>
    <row r="879" spans="1:7" x14ac:dyDescent="0.2">
      <c r="A879" s="297">
        <v>93638</v>
      </c>
      <c r="B879" s="293">
        <v>0.75800000000000001</v>
      </c>
      <c r="C879" s="279">
        <v>0.88800000000000001</v>
      </c>
      <c r="D879" s="280">
        <f t="shared" si="27"/>
        <v>0.17150395778364125</v>
      </c>
      <c r="E879" s="279">
        <v>0.82299999999999995</v>
      </c>
      <c r="F879" s="280">
        <f t="shared" si="26"/>
        <v>8.5751978891820402E-2</v>
      </c>
      <c r="G879" s="281"/>
    </row>
    <row r="880" spans="1:7" x14ac:dyDescent="0.2">
      <c r="A880" s="297">
        <v>93640</v>
      </c>
      <c r="B880" s="293">
        <v>1.2090000000000001</v>
      </c>
      <c r="C880" s="279">
        <v>0.84399999999999997</v>
      </c>
      <c r="D880" s="280">
        <f t="shared" si="27"/>
        <v>-0.3019023986765923</v>
      </c>
      <c r="E880" s="279">
        <v>1.0269999999999999</v>
      </c>
      <c r="F880" s="280">
        <f t="shared" si="26"/>
        <v>-0.15053763440860224</v>
      </c>
      <c r="G880" s="281"/>
    </row>
    <row r="881" spans="1:7" x14ac:dyDescent="0.2">
      <c r="A881" s="297">
        <v>93641</v>
      </c>
      <c r="B881" s="293">
        <v>1.2090000000000001</v>
      </c>
      <c r="C881" s="279">
        <v>2.9129999999999998</v>
      </c>
      <c r="D881" s="280">
        <f t="shared" si="27"/>
        <v>1.4094292803970219</v>
      </c>
      <c r="E881" s="279">
        <v>1.9950000000000001</v>
      </c>
      <c r="F881" s="280">
        <f t="shared" si="26"/>
        <v>0.65012406947890811</v>
      </c>
      <c r="G881" s="281"/>
    </row>
    <row r="882" spans="1:7" x14ac:dyDescent="0.2">
      <c r="A882" s="297">
        <v>93642</v>
      </c>
      <c r="B882" s="293">
        <v>1.2090000000000001</v>
      </c>
      <c r="C882" s="279">
        <v>1.284</v>
      </c>
      <c r="D882" s="280">
        <f t="shared" si="27"/>
        <v>6.2034739454094323E-2</v>
      </c>
      <c r="E882" s="279">
        <v>1.2470000000000001</v>
      </c>
      <c r="F882" s="280">
        <f t="shared" si="26"/>
        <v>3.1430934656741183E-2</v>
      </c>
      <c r="G882" s="281"/>
    </row>
    <row r="883" spans="1:7" x14ac:dyDescent="0.2">
      <c r="A883" s="297">
        <v>93643</v>
      </c>
      <c r="B883" s="293">
        <v>0.75800000000000001</v>
      </c>
      <c r="C883" s="279">
        <v>3.008</v>
      </c>
      <c r="D883" s="280">
        <f t="shared" si="27"/>
        <v>2.9683377308707124</v>
      </c>
      <c r="E883" s="279">
        <v>1.2509999999999999</v>
      </c>
      <c r="F883" s="280">
        <f t="shared" si="26"/>
        <v>0.65039577836411588</v>
      </c>
      <c r="G883" s="281"/>
    </row>
    <row r="884" spans="1:7" x14ac:dyDescent="0.2">
      <c r="A884" s="297">
        <v>93644</v>
      </c>
      <c r="B884" s="293">
        <v>0.75800000000000001</v>
      </c>
      <c r="C884" s="279">
        <v>2.3719999999999999</v>
      </c>
      <c r="D884" s="280">
        <f t="shared" si="27"/>
        <v>2.129287598944591</v>
      </c>
      <c r="E884" s="279">
        <v>1.2509999999999999</v>
      </c>
      <c r="F884" s="280">
        <f t="shared" si="26"/>
        <v>0.65039577836411588</v>
      </c>
      <c r="G884" s="281"/>
    </row>
    <row r="885" spans="1:7" x14ac:dyDescent="0.2">
      <c r="A885" s="297">
        <v>93645</v>
      </c>
      <c r="B885" s="293">
        <v>0.75800000000000001</v>
      </c>
      <c r="C885" s="279">
        <v>3.77</v>
      </c>
      <c r="D885" s="280">
        <f t="shared" si="27"/>
        <v>3.9736147757255935</v>
      </c>
      <c r="E885" s="279">
        <v>1.2509999999999999</v>
      </c>
      <c r="F885" s="280">
        <f t="shared" si="26"/>
        <v>0.65039577836411588</v>
      </c>
      <c r="G885" s="281"/>
    </row>
    <row r="886" spans="1:7" x14ac:dyDescent="0.2">
      <c r="A886" s="297">
        <v>93646</v>
      </c>
      <c r="B886" s="293">
        <v>0.92900000000000005</v>
      </c>
      <c r="C886" s="279">
        <v>0.93500000000000005</v>
      </c>
      <c r="D886" s="280">
        <f t="shared" si="27"/>
        <v>6.4585575888052027E-3</v>
      </c>
      <c r="E886" s="279">
        <v>0.93200000000000005</v>
      </c>
      <c r="F886" s="280">
        <f t="shared" si="26"/>
        <v>3.2292787944026013E-3</v>
      </c>
      <c r="G886" s="281"/>
    </row>
    <row r="887" spans="1:7" x14ac:dyDescent="0.2">
      <c r="A887" s="297">
        <v>93647</v>
      </c>
      <c r="B887" s="293">
        <v>0.64800000000000002</v>
      </c>
      <c r="C887" s="279">
        <v>0.877</v>
      </c>
      <c r="D887" s="280">
        <f t="shared" si="27"/>
        <v>0.35339506172839497</v>
      </c>
      <c r="E887" s="279">
        <v>0.76300000000000001</v>
      </c>
      <c r="F887" s="280">
        <f t="shared" si="26"/>
        <v>0.17746913580246915</v>
      </c>
      <c r="G887" s="281"/>
    </row>
    <row r="888" spans="1:7" x14ac:dyDescent="0.2">
      <c r="A888" s="297">
        <v>93648</v>
      </c>
      <c r="B888" s="293">
        <v>1.2090000000000001</v>
      </c>
      <c r="C888" s="279">
        <v>0.84099999999999997</v>
      </c>
      <c r="D888" s="280">
        <f t="shared" si="27"/>
        <v>-0.30438378825475609</v>
      </c>
      <c r="E888" s="279">
        <v>1.0249999999999999</v>
      </c>
      <c r="F888" s="280">
        <f t="shared" si="26"/>
        <v>-0.1521918941273781</v>
      </c>
      <c r="G888" s="281"/>
    </row>
    <row r="889" spans="1:7" x14ac:dyDescent="0.2">
      <c r="A889" s="297">
        <v>93650</v>
      </c>
      <c r="B889" s="293">
        <v>1.2090000000000001</v>
      </c>
      <c r="C889" s="279">
        <v>0.77800000000000002</v>
      </c>
      <c r="D889" s="280">
        <f t="shared" si="27"/>
        <v>-0.35649296939619524</v>
      </c>
      <c r="E889" s="279">
        <v>0.99299999999999999</v>
      </c>
      <c r="F889" s="280">
        <f t="shared" si="26"/>
        <v>-0.17866004962779158</v>
      </c>
      <c r="G889" s="281"/>
    </row>
    <row r="890" spans="1:7" x14ac:dyDescent="0.2">
      <c r="A890" s="297">
        <v>93651</v>
      </c>
      <c r="B890" s="293">
        <v>1.2090000000000001</v>
      </c>
      <c r="C890" s="279">
        <v>2.891</v>
      </c>
      <c r="D890" s="280">
        <f t="shared" si="27"/>
        <v>1.391232423490488</v>
      </c>
      <c r="E890" s="279">
        <v>1.9950000000000001</v>
      </c>
      <c r="F890" s="280">
        <f t="shared" si="26"/>
        <v>0.65012406947890811</v>
      </c>
      <c r="G890" s="281"/>
    </row>
    <row r="891" spans="1:7" x14ac:dyDescent="0.2">
      <c r="A891" s="297">
        <v>93652</v>
      </c>
      <c r="B891" s="293">
        <v>1.2090000000000001</v>
      </c>
      <c r="C891" s="279">
        <v>0.89600000000000002</v>
      </c>
      <c r="D891" s="280">
        <f t="shared" si="27"/>
        <v>-0.25889164598842018</v>
      </c>
      <c r="E891" s="279">
        <v>1.0529999999999999</v>
      </c>
      <c r="F891" s="280">
        <f t="shared" si="26"/>
        <v>-0.12903225806451624</v>
      </c>
      <c r="G891" s="281"/>
    </row>
    <row r="892" spans="1:7" x14ac:dyDescent="0.2">
      <c r="A892" s="298">
        <v>93653</v>
      </c>
      <c r="B892" s="294">
        <v>0.70299999999999996</v>
      </c>
      <c r="C892" s="287">
        <v>1.768</v>
      </c>
      <c r="D892" s="288">
        <f t="shared" si="27"/>
        <v>1.5149359886201994</v>
      </c>
      <c r="E892" s="287">
        <v>1.1599999999999999</v>
      </c>
      <c r="F892" s="288">
        <f t="shared" si="26"/>
        <v>0.65007112375533427</v>
      </c>
      <c r="G892" s="281"/>
    </row>
    <row r="893" spans="1:7" x14ac:dyDescent="0.2">
      <c r="A893" s="299">
        <v>93654</v>
      </c>
      <c r="B893" s="295">
        <v>1.2090000000000001</v>
      </c>
      <c r="C893" s="289">
        <v>0.81799999999999995</v>
      </c>
      <c r="D893" s="290">
        <f t="shared" si="27"/>
        <v>-0.3234077750206783</v>
      </c>
      <c r="E893" s="289">
        <v>1.014</v>
      </c>
      <c r="F893" s="290">
        <f t="shared" si="26"/>
        <v>-0.16129032258064524</v>
      </c>
      <c r="G893" s="281"/>
    </row>
    <row r="894" spans="1:7" x14ac:dyDescent="0.2">
      <c r="A894" s="297">
        <v>93656</v>
      </c>
      <c r="B894" s="293">
        <v>0.92900000000000005</v>
      </c>
      <c r="C894" s="279">
        <v>0.89300000000000002</v>
      </c>
      <c r="D894" s="280">
        <f t="shared" si="27"/>
        <v>-3.8751345532830994E-2</v>
      </c>
      <c r="E894" s="279">
        <v>0.91100000000000003</v>
      </c>
      <c r="F894" s="280">
        <f t="shared" si="26"/>
        <v>-1.9375672766415497E-2</v>
      </c>
      <c r="G894" s="281"/>
    </row>
    <row r="895" spans="1:7" x14ac:dyDescent="0.2">
      <c r="A895" s="297">
        <v>93657</v>
      </c>
      <c r="B895" s="293">
        <v>1.2090000000000001</v>
      </c>
      <c r="C895" s="279">
        <v>0.90300000000000002</v>
      </c>
      <c r="D895" s="280">
        <f t="shared" si="27"/>
        <v>-0.25310173697270477</v>
      </c>
      <c r="E895" s="279">
        <v>1.056</v>
      </c>
      <c r="F895" s="280">
        <f t="shared" si="26"/>
        <v>-0.12655086848635233</v>
      </c>
      <c r="G895" s="281"/>
    </row>
    <row r="896" spans="1:7" x14ac:dyDescent="0.2">
      <c r="A896" s="297">
        <v>93660</v>
      </c>
      <c r="B896" s="293">
        <v>1.2090000000000001</v>
      </c>
      <c r="C896" s="279">
        <v>0.81499999999999995</v>
      </c>
      <c r="D896" s="280">
        <f t="shared" si="27"/>
        <v>-0.3258891645988421</v>
      </c>
      <c r="E896" s="279">
        <v>1.012</v>
      </c>
      <c r="F896" s="280">
        <f t="shared" si="26"/>
        <v>-0.1629445822994211</v>
      </c>
      <c r="G896" s="281"/>
    </row>
    <row r="897" spans="1:7" x14ac:dyDescent="0.2">
      <c r="A897" s="297">
        <v>93662</v>
      </c>
      <c r="B897" s="293">
        <v>1.2090000000000001</v>
      </c>
      <c r="C897" s="279">
        <v>0.78700000000000003</v>
      </c>
      <c r="D897" s="280">
        <f t="shared" si="27"/>
        <v>-0.34904880066170385</v>
      </c>
      <c r="E897" s="279">
        <v>0.998</v>
      </c>
      <c r="F897" s="280">
        <f t="shared" si="26"/>
        <v>-0.17452440033085204</v>
      </c>
      <c r="G897" s="281"/>
    </row>
    <row r="898" spans="1:7" x14ac:dyDescent="0.2">
      <c r="A898" s="297">
        <v>93664</v>
      </c>
      <c r="B898" s="293">
        <v>1.2090000000000001</v>
      </c>
      <c r="C898" s="279">
        <v>2.7559999999999998</v>
      </c>
      <c r="D898" s="280">
        <f t="shared" si="27"/>
        <v>1.279569892473118</v>
      </c>
      <c r="E898" s="279">
        <v>1.982</v>
      </c>
      <c r="F898" s="280">
        <f t="shared" si="26"/>
        <v>0.63937138130686511</v>
      </c>
      <c r="G898" s="281"/>
    </row>
    <row r="899" spans="1:7" x14ac:dyDescent="0.2">
      <c r="A899" s="297">
        <v>93667</v>
      </c>
      <c r="B899" s="293">
        <v>1.2090000000000001</v>
      </c>
      <c r="C899" s="279">
        <v>3.4159999999999999</v>
      </c>
      <c r="D899" s="280">
        <f t="shared" si="27"/>
        <v>1.8254755996691476</v>
      </c>
      <c r="E899" s="279">
        <v>1.9950000000000001</v>
      </c>
      <c r="F899" s="280">
        <f t="shared" si="26"/>
        <v>0.65012406947890811</v>
      </c>
      <c r="G899" s="281"/>
    </row>
    <row r="900" spans="1:7" x14ac:dyDescent="0.2">
      <c r="A900" s="297">
        <v>93668</v>
      </c>
      <c r="B900" s="293">
        <v>1.2090000000000001</v>
      </c>
      <c r="C900" s="279">
        <v>0.81599999999999995</v>
      </c>
      <c r="D900" s="280">
        <f t="shared" si="27"/>
        <v>-0.32506203473945416</v>
      </c>
      <c r="E900" s="279">
        <v>1.012</v>
      </c>
      <c r="F900" s="280">
        <f t="shared" si="26"/>
        <v>-0.1629445822994211</v>
      </c>
      <c r="G900" s="281"/>
    </row>
    <row r="901" spans="1:7" x14ac:dyDescent="0.2">
      <c r="A901" s="297">
        <v>93669</v>
      </c>
      <c r="B901" s="293">
        <v>0.75800000000000001</v>
      </c>
      <c r="C901" s="279">
        <v>1.659</v>
      </c>
      <c r="D901" s="280">
        <f t="shared" si="27"/>
        <v>1.1886543535620051</v>
      </c>
      <c r="E901" s="279">
        <v>1.208</v>
      </c>
      <c r="F901" s="280">
        <f t="shared" si="26"/>
        <v>0.59366754617414252</v>
      </c>
      <c r="G901" s="281"/>
    </row>
    <row r="902" spans="1:7" x14ac:dyDescent="0.2">
      <c r="A902" s="297">
        <v>93675</v>
      </c>
      <c r="B902" s="293">
        <v>1.2090000000000001</v>
      </c>
      <c r="C902" s="279">
        <v>2.8530000000000002</v>
      </c>
      <c r="D902" s="280">
        <f t="shared" si="27"/>
        <v>1.3598014888337469</v>
      </c>
      <c r="E902" s="279">
        <v>1.9950000000000001</v>
      </c>
      <c r="F902" s="280">
        <f t="shared" si="26"/>
        <v>0.65012406947890811</v>
      </c>
      <c r="G902" s="281"/>
    </row>
    <row r="903" spans="1:7" x14ac:dyDescent="0.2">
      <c r="A903" s="297">
        <v>93701</v>
      </c>
      <c r="B903" s="293">
        <v>1.2090000000000001</v>
      </c>
      <c r="C903" s="279">
        <v>0.81499999999999995</v>
      </c>
      <c r="D903" s="280">
        <f t="shared" si="27"/>
        <v>-0.3258891645988421</v>
      </c>
      <c r="E903" s="279">
        <v>1.012</v>
      </c>
      <c r="F903" s="280">
        <f t="shared" si="26"/>
        <v>-0.1629445822994211</v>
      </c>
      <c r="G903" s="281"/>
    </row>
    <row r="904" spans="1:7" x14ac:dyDescent="0.2">
      <c r="A904" s="297">
        <v>93702</v>
      </c>
      <c r="B904" s="293">
        <v>1.2090000000000001</v>
      </c>
      <c r="C904" s="279">
        <v>0.77700000000000002</v>
      </c>
      <c r="D904" s="280">
        <f t="shared" si="27"/>
        <v>-0.35732009925558317</v>
      </c>
      <c r="E904" s="279">
        <v>0.99299999999999999</v>
      </c>
      <c r="F904" s="280">
        <f t="shared" si="26"/>
        <v>-0.17866004962779158</v>
      </c>
      <c r="G904" s="281"/>
    </row>
    <row r="905" spans="1:7" x14ac:dyDescent="0.2">
      <c r="A905" s="297">
        <v>93703</v>
      </c>
      <c r="B905" s="293">
        <v>1.2090000000000001</v>
      </c>
      <c r="C905" s="279">
        <v>0.78</v>
      </c>
      <c r="D905" s="280">
        <f t="shared" si="27"/>
        <v>-0.35483870967741937</v>
      </c>
      <c r="E905" s="279">
        <v>0.99399999999999999</v>
      </c>
      <c r="F905" s="280">
        <f t="shared" si="26"/>
        <v>-0.17783291976840365</v>
      </c>
      <c r="G905" s="281"/>
    </row>
    <row r="906" spans="1:7" x14ac:dyDescent="0.2">
      <c r="A906" s="297">
        <v>93704</v>
      </c>
      <c r="B906" s="293">
        <v>1.2090000000000001</v>
      </c>
      <c r="C906" s="279">
        <v>0.79800000000000004</v>
      </c>
      <c r="D906" s="280">
        <f t="shared" si="27"/>
        <v>-0.33995037220843671</v>
      </c>
      <c r="E906" s="279">
        <v>1.0029999999999999</v>
      </c>
      <c r="F906" s="280">
        <f t="shared" si="26"/>
        <v>-0.17038875103391249</v>
      </c>
      <c r="G906" s="281"/>
    </row>
    <row r="907" spans="1:7" x14ac:dyDescent="0.2">
      <c r="A907" s="297">
        <v>93705</v>
      </c>
      <c r="B907" s="293">
        <v>1.2090000000000001</v>
      </c>
      <c r="C907" s="279">
        <v>0.80200000000000005</v>
      </c>
      <c r="D907" s="280">
        <f t="shared" si="27"/>
        <v>-0.33664185277088499</v>
      </c>
      <c r="E907" s="279">
        <v>1.006</v>
      </c>
      <c r="F907" s="280">
        <f t="shared" ref="F907:F970" si="28">E907/B907-1</f>
        <v>-0.16790736145574858</v>
      </c>
      <c r="G907" s="281"/>
    </row>
    <row r="908" spans="1:7" x14ac:dyDescent="0.2">
      <c r="A908" s="297">
        <v>93706</v>
      </c>
      <c r="B908" s="293">
        <v>1.2090000000000001</v>
      </c>
      <c r="C908" s="279">
        <v>0.83499999999999996</v>
      </c>
      <c r="D908" s="280">
        <f t="shared" ref="D908:D971" si="29">C908/B908-1</f>
        <v>-0.30934656741108357</v>
      </c>
      <c r="E908" s="279">
        <v>1.022</v>
      </c>
      <c r="F908" s="280">
        <f t="shared" si="28"/>
        <v>-0.15467328370554179</v>
      </c>
      <c r="G908" s="281"/>
    </row>
    <row r="909" spans="1:7" x14ac:dyDescent="0.2">
      <c r="A909" s="297">
        <v>93710</v>
      </c>
      <c r="B909" s="293">
        <v>1.2090000000000001</v>
      </c>
      <c r="C909" s="279">
        <v>0.753</v>
      </c>
      <c r="D909" s="280">
        <f t="shared" si="29"/>
        <v>-0.37717121588089331</v>
      </c>
      <c r="E909" s="279">
        <v>0.98099999999999998</v>
      </c>
      <c r="F909" s="280">
        <f t="shared" si="28"/>
        <v>-0.18858560794044676</v>
      </c>
      <c r="G909" s="281"/>
    </row>
    <row r="910" spans="1:7" x14ac:dyDescent="0.2">
      <c r="A910" s="297">
        <v>93711</v>
      </c>
      <c r="B910" s="293">
        <v>1.2090000000000001</v>
      </c>
      <c r="C910" s="279">
        <v>0.77600000000000002</v>
      </c>
      <c r="D910" s="280">
        <f t="shared" si="29"/>
        <v>-0.3581472291149711</v>
      </c>
      <c r="E910" s="279">
        <v>0.99199999999999999</v>
      </c>
      <c r="F910" s="280">
        <f t="shared" si="28"/>
        <v>-0.17948717948717952</v>
      </c>
      <c r="G910" s="281"/>
    </row>
    <row r="911" spans="1:7" x14ac:dyDescent="0.2">
      <c r="A911" s="297">
        <v>93720</v>
      </c>
      <c r="B911" s="293">
        <v>1.2090000000000001</v>
      </c>
      <c r="C911" s="279">
        <v>0.755</v>
      </c>
      <c r="D911" s="280">
        <f t="shared" si="29"/>
        <v>-0.37551695616211744</v>
      </c>
      <c r="E911" s="279">
        <v>0.98199999999999998</v>
      </c>
      <c r="F911" s="280">
        <f t="shared" si="28"/>
        <v>-0.18775847808105883</v>
      </c>
      <c r="G911" s="281"/>
    </row>
    <row r="912" spans="1:7" x14ac:dyDescent="0.2">
      <c r="A912" s="297">
        <v>93721</v>
      </c>
      <c r="B912" s="293">
        <v>1.2090000000000001</v>
      </c>
      <c r="C912" s="279">
        <v>0.80800000000000005</v>
      </c>
      <c r="D912" s="280">
        <f t="shared" si="29"/>
        <v>-0.33167907361455751</v>
      </c>
      <c r="E912" s="279">
        <v>1.0089999999999999</v>
      </c>
      <c r="F912" s="280">
        <f t="shared" si="28"/>
        <v>-0.1654259718775849</v>
      </c>
      <c r="G912" s="281"/>
    </row>
    <row r="913" spans="1:7" x14ac:dyDescent="0.2">
      <c r="A913" s="297">
        <v>93722</v>
      </c>
      <c r="B913" s="293">
        <v>1.2090000000000001</v>
      </c>
      <c r="C913" s="279">
        <v>0.78800000000000003</v>
      </c>
      <c r="D913" s="280">
        <f t="shared" si="29"/>
        <v>-0.34822167080231603</v>
      </c>
      <c r="E913" s="279">
        <v>0.998</v>
      </c>
      <c r="F913" s="280">
        <f t="shared" si="28"/>
        <v>-0.17452440033085204</v>
      </c>
      <c r="G913" s="281"/>
    </row>
    <row r="914" spans="1:7" x14ac:dyDescent="0.2">
      <c r="A914" s="297">
        <v>93723</v>
      </c>
      <c r="B914" s="293">
        <v>1.2090000000000001</v>
      </c>
      <c r="C914" s="279">
        <v>0.80500000000000005</v>
      </c>
      <c r="D914" s="280">
        <f t="shared" si="29"/>
        <v>-0.3341604631927213</v>
      </c>
      <c r="E914" s="279">
        <v>1.0069999999999999</v>
      </c>
      <c r="F914" s="280">
        <f t="shared" si="28"/>
        <v>-0.16708023159636076</v>
      </c>
      <c r="G914" s="281"/>
    </row>
    <row r="915" spans="1:7" x14ac:dyDescent="0.2">
      <c r="A915" s="297">
        <v>93725</v>
      </c>
      <c r="B915" s="293">
        <v>1.2090000000000001</v>
      </c>
      <c r="C915" s="279">
        <v>0.80400000000000005</v>
      </c>
      <c r="D915" s="280">
        <f t="shared" si="29"/>
        <v>-0.33498759305210923</v>
      </c>
      <c r="E915" s="279">
        <v>1.0069999999999999</v>
      </c>
      <c r="F915" s="280">
        <f t="shared" si="28"/>
        <v>-0.16708023159636076</v>
      </c>
      <c r="G915" s="281"/>
    </row>
    <row r="916" spans="1:7" x14ac:dyDescent="0.2">
      <c r="A916" s="297">
        <v>93726</v>
      </c>
      <c r="B916" s="293">
        <v>1.2090000000000001</v>
      </c>
      <c r="C916" s="279">
        <v>0.76700000000000002</v>
      </c>
      <c r="D916" s="280">
        <f t="shared" si="29"/>
        <v>-0.36559139784946237</v>
      </c>
      <c r="E916" s="279">
        <v>0.98799999999999999</v>
      </c>
      <c r="F916" s="280">
        <f t="shared" si="28"/>
        <v>-0.18279569892473124</v>
      </c>
      <c r="G916" s="281"/>
    </row>
    <row r="917" spans="1:7" x14ac:dyDescent="0.2">
      <c r="A917" s="297">
        <v>93727</v>
      </c>
      <c r="B917" s="293">
        <v>1.2090000000000001</v>
      </c>
      <c r="C917" s="279">
        <v>0.745</v>
      </c>
      <c r="D917" s="280">
        <f t="shared" si="29"/>
        <v>-0.38378825475599676</v>
      </c>
      <c r="E917" s="279">
        <v>0.97699999999999998</v>
      </c>
      <c r="F917" s="280">
        <f t="shared" si="28"/>
        <v>-0.19189412737799838</v>
      </c>
      <c r="G917" s="281"/>
    </row>
    <row r="918" spans="1:7" x14ac:dyDescent="0.2">
      <c r="A918" s="297">
        <v>93728</v>
      </c>
      <c r="B918" s="293">
        <v>1.2090000000000001</v>
      </c>
      <c r="C918" s="279">
        <v>0.82499999999999996</v>
      </c>
      <c r="D918" s="280">
        <f t="shared" si="29"/>
        <v>-0.31761786600496289</v>
      </c>
      <c r="E918" s="279">
        <v>1.0169999999999999</v>
      </c>
      <c r="F918" s="280">
        <f t="shared" si="28"/>
        <v>-0.15880893300248156</v>
      </c>
      <c r="G918" s="281"/>
    </row>
    <row r="919" spans="1:7" x14ac:dyDescent="0.2">
      <c r="A919" s="297">
        <v>93730</v>
      </c>
      <c r="B919" s="293">
        <v>1.2090000000000001</v>
      </c>
      <c r="C919" s="279">
        <v>0.84299999999999997</v>
      </c>
      <c r="D919" s="280">
        <f t="shared" si="29"/>
        <v>-0.30272952853598023</v>
      </c>
      <c r="E919" s="279">
        <v>1.026</v>
      </c>
      <c r="F919" s="280">
        <f t="shared" si="28"/>
        <v>-0.15136476426799006</v>
      </c>
      <c r="G919" s="281"/>
    </row>
    <row r="920" spans="1:7" x14ac:dyDescent="0.2">
      <c r="A920" s="297">
        <v>93737</v>
      </c>
      <c r="B920" s="293">
        <v>1.2090000000000001</v>
      </c>
      <c r="C920" s="279">
        <v>0.77</v>
      </c>
      <c r="D920" s="280">
        <f t="shared" si="29"/>
        <v>-0.36311000827129858</v>
      </c>
      <c r="E920" s="279">
        <v>0.99</v>
      </c>
      <c r="F920" s="280">
        <f t="shared" si="28"/>
        <v>-0.18114143920595538</v>
      </c>
      <c r="G920" s="281"/>
    </row>
    <row r="921" spans="1:7" x14ac:dyDescent="0.2">
      <c r="A921" s="297">
        <v>93740</v>
      </c>
      <c r="B921" s="293">
        <v>1.2090000000000001</v>
      </c>
      <c r="C921" s="279">
        <v>0.82199999999999995</v>
      </c>
      <c r="D921" s="280">
        <f t="shared" si="29"/>
        <v>-0.32009925558312669</v>
      </c>
      <c r="E921" s="279">
        <v>1.016</v>
      </c>
      <c r="F921" s="280">
        <f t="shared" si="28"/>
        <v>-0.15963606286186938</v>
      </c>
      <c r="G921" s="281"/>
    </row>
    <row r="922" spans="1:7" x14ac:dyDescent="0.2">
      <c r="A922" s="297">
        <v>93741</v>
      </c>
      <c r="B922" s="293">
        <v>1.2090000000000001</v>
      </c>
      <c r="C922" s="279">
        <v>0.79900000000000004</v>
      </c>
      <c r="D922" s="280">
        <f t="shared" si="29"/>
        <v>-0.33912324234904878</v>
      </c>
      <c r="E922" s="279">
        <v>1.004</v>
      </c>
      <c r="F922" s="280">
        <f t="shared" si="28"/>
        <v>-0.16956162117452445</v>
      </c>
      <c r="G922" s="281"/>
    </row>
    <row r="923" spans="1:7" x14ac:dyDescent="0.2">
      <c r="A923" s="297">
        <v>93901</v>
      </c>
      <c r="B923" s="293">
        <v>0.754</v>
      </c>
      <c r="C923" s="279">
        <v>0.7</v>
      </c>
      <c r="D923" s="280">
        <f t="shared" si="29"/>
        <v>-7.1618037135278589E-2</v>
      </c>
      <c r="E923" s="279">
        <v>0.72699999999999998</v>
      </c>
      <c r="F923" s="280">
        <f t="shared" si="28"/>
        <v>-3.5809018567639295E-2</v>
      </c>
      <c r="G923" s="281"/>
    </row>
    <row r="924" spans="1:7" x14ac:dyDescent="0.2">
      <c r="A924" s="297">
        <v>93905</v>
      </c>
      <c r="B924" s="293">
        <v>0.754</v>
      </c>
      <c r="C924" s="279">
        <v>0.67300000000000004</v>
      </c>
      <c r="D924" s="280">
        <f t="shared" si="29"/>
        <v>-0.10742705570291777</v>
      </c>
      <c r="E924" s="279">
        <v>0.71399999999999997</v>
      </c>
      <c r="F924" s="280">
        <f t="shared" si="28"/>
        <v>-5.3050397877984157E-2</v>
      </c>
      <c r="G924" s="281"/>
    </row>
    <row r="925" spans="1:7" x14ac:dyDescent="0.2">
      <c r="A925" s="297">
        <v>93906</v>
      </c>
      <c r="B925" s="293">
        <v>0.754</v>
      </c>
      <c r="C925" s="279">
        <v>0.68200000000000005</v>
      </c>
      <c r="D925" s="280">
        <f t="shared" si="29"/>
        <v>-9.5490716180371304E-2</v>
      </c>
      <c r="E925" s="279">
        <v>0.71799999999999997</v>
      </c>
      <c r="F925" s="280">
        <f t="shared" si="28"/>
        <v>-4.7745358090185763E-2</v>
      </c>
      <c r="G925" s="281"/>
    </row>
    <row r="926" spans="1:7" x14ac:dyDescent="0.2">
      <c r="A926" s="297">
        <v>93907</v>
      </c>
      <c r="B926" s="293">
        <v>0.754</v>
      </c>
      <c r="C926" s="279">
        <v>0.90500000000000003</v>
      </c>
      <c r="D926" s="280">
        <f t="shared" si="29"/>
        <v>0.20026525198938994</v>
      </c>
      <c r="E926" s="279">
        <v>0.83</v>
      </c>
      <c r="F926" s="280">
        <f t="shared" si="28"/>
        <v>0.10079575596816981</v>
      </c>
      <c r="G926" s="281"/>
    </row>
    <row r="927" spans="1:7" x14ac:dyDescent="0.2">
      <c r="A927" s="297">
        <v>93908</v>
      </c>
      <c r="B927" s="293">
        <v>0.754</v>
      </c>
      <c r="C927" s="279">
        <v>0.92400000000000004</v>
      </c>
      <c r="D927" s="280">
        <f t="shared" si="29"/>
        <v>0.22546419098143233</v>
      </c>
      <c r="E927" s="279">
        <v>0.83899999999999997</v>
      </c>
      <c r="F927" s="280">
        <f t="shared" si="28"/>
        <v>0.11273209549071606</v>
      </c>
      <c r="G927" s="281"/>
    </row>
    <row r="928" spans="1:7" x14ac:dyDescent="0.2">
      <c r="A928" s="297">
        <v>93920</v>
      </c>
      <c r="B928" s="293">
        <v>0.754</v>
      </c>
      <c r="C928" s="279">
        <v>2.4990000000000001</v>
      </c>
      <c r="D928" s="280">
        <f t="shared" si="29"/>
        <v>2.3143236074270557</v>
      </c>
      <c r="E928" s="279">
        <v>1.244</v>
      </c>
      <c r="F928" s="280">
        <f t="shared" si="28"/>
        <v>0.64986737400530492</v>
      </c>
      <c r="G928" s="281"/>
    </row>
    <row r="929" spans="1:7" x14ac:dyDescent="0.2">
      <c r="A929" s="297">
        <v>93921</v>
      </c>
      <c r="B929" s="293">
        <v>0.754</v>
      </c>
      <c r="C929" s="279">
        <v>0.69299999999999995</v>
      </c>
      <c r="D929" s="280">
        <f t="shared" si="29"/>
        <v>-8.0901856763925806E-2</v>
      </c>
      <c r="E929" s="279">
        <v>0.72399999999999998</v>
      </c>
      <c r="F929" s="280">
        <f t="shared" si="28"/>
        <v>-3.9787798408488118E-2</v>
      </c>
      <c r="G929" s="281"/>
    </row>
    <row r="930" spans="1:7" x14ac:dyDescent="0.2">
      <c r="A930" s="297">
        <v>93923</v>
      </c>
      <c r="B930" s="293">
        <v>0.754</v>
      </c>
      <c r="C930" s="279">
        <v>0.80100000000000005</v>
      </c>
      <c r="D930" s="280">
        <f t="shared" si="29"/>
        <v>6.2334217506631262E-2</v>
      </c>
      <c r="E930" s="279">
        <v>0.77800000000000002</v>
      </c>
      <c r="F930" s="280">
        <f t="shared" si="28"/>
        <v>3.1830238726790583E-2</v>
      </c>
      <c r="G930" s="281"/>
    </row>
    <row r="931" spans="1:7" x14ac:dyDescent="0.2">
      <c r="A931" s="297">
        <v>93924</v>
      </c>
      <c r="B931" s="293">
        <v>0.754</v>
      </c>
      <c r="C931" s="279">
        <v>1.3280000000000001</v>
      </c>
      <c r="D931" s="280">
        <f t="shared" si="29"/>
        <v>0.76127320954907174</v>
      </c>
      <c r="E931" s="279">
        <v>1.0409999999999999</v>
      </c>
      <c r="F931" s="280">
        <f t="shared" si="28"/>
        <v>0.38063660477453576</v>
      </c>
      <c r="G931" s="281"/>
    </row>
    <row r="932" spans="1:7" x14ac:dyDescent="0.2">
      <c r="A932" s="297">
        <v>93925</v>
      </c>
      <c r="B932" s="293">
        <v>0.754</v>
      </c>
      <c r="C932" s="279">
        <v>1.161</v>
      </c>
      <c r="D932" s="280">
        <f t="shared" si="29"/>
        <v>0.53978779840848801</v>
      </c>
      <c r="E932" s="279">
        <v>0.95799999999999996</v>
      </c>
      <c r="F932" s="280">
        <f t="shared" si="28"/>
        <v>0.27055702917771884</v>
      </c>
      <c r="G932" s="281"/>
    </row>
    <row r="933" spans="1:7" x14ac:dyDescent="0.2">
      <c r="A933" s="297">
        <v>93926</v>
      </c>
      <c r="B933" s="293">
        <v>0.754</v>
      </c>
      <c r="C933" s="279">
        <v>0.67900000000000005</v>
      </c>
      <c r="D933" s="280">
        <f t="shared" si="29"/>
        <v>-9.9469496021220127E-2</v>
      </c>
      <c r="E933" s="279">
        <v>0.71699999999999997</v>
      </c>
      <c r="F933" s="280">
        <f t="shared" si="28"/>
        <v>-4.9071618037135334E-2</v>
      </c>
      <c r="G933" s="281"/>
    </row>
    <row r="934" spans="1:7" x14ac:dyDescent="0.2">
      <c r="A934" s="297">
        <v>93927</v>
      </c>
      <c r="B934" s="293">
        <v>0.754</v>
      </c>
      <c r="C934" s="279">
        <v>1.0469999999999999</v>
      </c>
      <c r="D934" s="280">
        <f t="shared" si="29"/>
        <v>0.3885941644562334</v>
      </c>
      <c r="E934" s="279">
        <v>0.90100000000000002</v>
      </c>
      <c r="F934" s="280">
        <f t="shared" si="28"/>
        <v>0.19496021220159143</v>
      </c>
      <c r="G934" s="281"/>
    </row>
    <row r="935" spans="1:7" x14ac:dyDescent="0.2">
      <c r="A935" s="297">
        <v>93928</v>
      </c>
      <c r="B935" s="293">
        <v>0.754</v>
      </c>
      <c r="C935" s="279">
        <v>2.6850000000000001</v>
      </c>
      <c r="D935" s="280">
        <f t="shared" si="29"/>
        <v>2.5610079575596818</v>
      </c>
      <c r="E935" s="279">
        <v>1.244</v>
      </c>
      <c r="F935" s="280">
        <f t="shared" si="28"/>
        <v>0.64986737400530492</v>
      </c>
      <c r="G935" s="281"/>
    </row>
    <row r="936" spans="1:7" x14ac:dyDescent="0.2">
      <c r="A936" s="297">
        <v>93930</v>
      </c>
      <c r="B936" s="293">
        <v>0.754</v>
      </c>
      <c r="C936" s="279">
        <v>1.1200000000000001</v>
      </c>
      <c r="D936" s="280">
        <f t="shared" si="29"/>
        <v>0.48541114058355461</v>
      </c>
      <c r="E936" s="279">
        <v>0.93700000000000006</v>
      </c>
      <c r="F936" s="280">
        <f t="shared" si="28"/>
        <v>0.24270557029177731</v>
      </c>
      <c r="G936" s="281"/>
    </row>
    <row r="937" spans="1:7" x14ac:dyDescent="0.2">
      <c r="A937" s="297">
        <v>93932</v>
      </c>
      <c r="B937" s="293">
        <v>0.754</v>
      </c>
      <c r="C937" s="279">
        <v>2.1509999999999998</v>
      </c>
      <c r="D937" s="280">
        <f t="shared" si="29"/>
        <v>1.852785145888594</v>
      </c>
      <c r="E937" s="279">
        <v>1.244</v>
      </c>
      <c r="F937" s="280">
        <f t="shared" si="28"/>
        <v>0.64986737400530492</v>
      </c>
      <c r="G937" s="281"/>
    </row>
    <row r="938" spans="1:7" x14ac:dyDescent="0.2">
      <c r="A938" s="297">
        <v>93933</v>
      </c>
      <c r="B938" s="293">
        <v>0.754</v>
      </c>
      <c r="C938" s="279">
        <v>0.65900000000000003</v>
      </c>
      <c r="D938" s="280">
        <f t="shared" si="29"/>
        <v>-0.12599469496021221</v>
      </c>
      <c r="E938" s="279">
        <v>0.70599999999999996</v>
      </c>
      <c r="F938" s="280">
        <f t="shared" si="28"/>
        <v>-6.3660477453580944E-2</v>
      </c>
      <c r="G938" s="281"/>
    </row>
    <row r="939" spans="1:7" x14ac:dyDescent="0.2">
      <c r="A939" s="297">
        <v>93940</v>
      </c>
      <c r="B939" s="293">
        <v>0.754</v>
      </c>
      <c r="C939" s="279">
        <v>0.71699999999999997</v>
      </c>
      <c r="D939" s="280">
        <f t="shared" si="29"/>
        <v>-4.9071618037135334E-2</v>
      </c>
      <c r="E939" s="279">
        <v>0.73499999999999999</v>
      </c>
      <c r="F939" s="280">
        <f t="shared" si="28"/>
        <v>-2.5198938992042508E-2</v>
      </c>
      <c r="G939" s="281"/>
    </row>
    <row r="940" spans="1:7" x14ac:dyDescent="0.2">
      <c r="A940" s="297">
        <v>93943</v>
      </c>
      <c r="B940" s="293">
        <v>0.754</v>
      </c>
      <c r="C940" s="279">
        <v>0.88100000000000001</v>
      </c>
      <c r="D940" s="280">
        <f t="shared" si="29"/>
        <v>0.16843501326259958</v>
      </c>
      <c r="E940" s="279">
        <v>0.81699999999999995</v>
      </c>
      <c r="F940" s="280">
        <f t="shared" si="28"/>
        <v>8.3554376657824836E-2</v>
      </c>
      <c r="G940" s="281"/>
    </row>
    <row r="941" spans="1:7" x14ac:dyDescent="0.2">
      <c r="A941" s="298">
        <v>93950</v>
      </c>
      <c r="B941" s="294">
        <v>0.754</v>
      </c>
      <c r="C941" s="287">
        <v>0.63100000000000001</v>
      </c>
      <c r="D941" s="288">
        <f t="shared" si="29"/>
        <v>-0.16312997347480107</v>
      </c>
      <c r="E941" s="287">
        <v>0.69199999999999995</v>
      </c>
      <c r="F941" s="288">
        <f t="shared" si="28"/>
        <v>-8.2228116710875376E-2</v>
      </c>
      <c r="G941" s="281"/>
    </row>
    <row r="942" spans="1:7" x14ac:dyDescent="0.2">
      <c r="A942" s="299">
        <v>93953</v>
      </c>
      <c r="B942" s="295">
        <v>0.754</v>
      </c>
      <c r="C942" s="289">
        <v>0.82399999999999995</v>
      </c>
      <c r="D942" s="290">
        <f t="shared" si="29"/>
        <v>9.2838196286472163E-2</v>
      </c>
      <c r="E942" s="289">
        <v>0.78900000000000003</v>
      </c>
      <c r="F942" s="290">
        <f t="shared" si="28"/>
        <v>4.6419098143236193E-2</v>
      </c>
      <c r="G942" s="281"/>
    </row>
    <row r="943" spans="1:7" x14ac:dyDescent="0.2">
      <c r="A943" s="297">
        <v>93954</v>
      </c>
      <c r="B943" s="293">
        <v>0.754</v>
      </c>
      <c r="C943" s="279">
        <v>1</v>
      </c>
      <c r="D943" s="280">
        <f t="shared" si="29"/>
        <v>0.32625994694960214</v>
      </c>
      <c r="E943" s="279">
        <v>0.877</v>
      </c>
      <c r="F943" s="280">
        <f t="shared" si="28"/>
        <v>0.16312997347480107</v>
      </c>
      <c r="G943" s="281"/>
    </row>
    <row r="944" spans="1:7" x14ac:dyDescent="0.2">
      <c r="A944" s="297">
        <v>93955</v>
      </c>
      <c r="B944" s="293">
        <v>0.754</v>
      </c>
      <c r="C944" s="279">
        <v>0.64700000000000002</v>
      </c>
      <c r="D944" s="280">
        <f t="shared" si="29"/>
        <v>-0.14190981432360739</v>
      </c>
      <c r="E944" s="279">
        <v>0.7</v>
      </c>
      <c r="F944" s="280">
        <f t="shared" si="28"/>
        <v>-7.1618037135278589E-2</v>
      </c>
      <c r="G944" s="281"/>
    </row>
    <row r="945" spans="1:7" x14ac:dyDescent="0.2">
      <c r="A945" s="297">
        <v>93960</v>
      </c>
      <c r="B945" s="293">
        <v>0.754</v>
      </c>
      <c r="C945" s="279">
        <v>0.74299999999999999</v>
      </c>
      <c r="D945" s="280">
        <f t="shared" si="29"/>
        <v>-1.458885941644561E-2</v>
      </c>
      <c r="E945" s="279">
        <v>0.748</v>
      </c>
      <c r="F945" s="280">
        <f t="shared" si="28"/>
        <v>-7.9575596816976457E-3</v>
      </c>
      <c r="G945" s="281"/>
    </row>
    <row r="946" spans="1:7" x14ac:dyDescent="0.2">
      <c r="A946" s="297">
        <v>94002</v>
      </c>
      <c r="B946" s="293">
        <v>0.69099999999999995</v>
      </c>
      <c r="C946" s="279">
        <v>0.58599999999999997</v>
      </c>
      <c r="D946" s="280">
        <f t="shared" si="29"/>
        <v>-0.15195369030390737</v>
      </c>
      <c r="E946" s="279">
        <v>0.63900000000000001</v>
      </c>
      <c r="F946" s="280">
        <f t="shared" si="28"/>
        <v>-7.5253256150506376E-2</v>
      </c>
      <c r="G946" s="281"/>
    </row>
    <row r="947" spans="1:7" x14ac:dyDescent="0.2">
      <c r="A947" s="297">
        <v>94005</v>
      </c>
      <c r="B947" s="293">
        <v>0.69099999999999995</v>
      </c>
      <c r="C947" s="279">
        <v>0.72599999999999998</v>
      </c>
      <c r="D947" s="280">
        <f t="shared" si="29"/>
        <v>5.0651230101302458E-2</v>
      </c>
      <c r="E947" s="279">
        <v>0.70799999999999996</v>
      </c>
      <c r="F947" s="280">
        <f t="shared" si="28"/>
        <v>2.460202604920414E-2</v>
      </c>
      <c r="G947" s="281"/>
    </row>
    <row r="948" spans="1:7" x14ac:dyDescent="0.2">
      <c r="A948" s="297">
        <v>94010</v>
      </c>
      <c r="B948" s="293">
        <v>0.69099999999999995</v>
      </c>
      <c r="C948" s="279">
        <v>0.59899999999999998</v>
      </c>
      <c r="D948" s="280">
        <f t="shared" si="29"/>
        <v>-0.13314037626628072</v>
      </c>
      <c r="E948" s="279">
        <v>0.64500000000000002</v>
      </c>
      <c r="F948" s="280">
        <f t="shared" si="28"/>
        <v>-6.6570188133140307E-2</v>
      </c>
      <c r="G948" s="281"/>
    </row>
    <row r="949" spans="1:7" x14ac:dyDescent="0.2">
      <c r="A949" s="297">
        <v>94014</v>
      </c>
      <c r="B949" s="293">
        <v>0.69099999999999995</v>
      </c>
      <c r="C949" s="279">
        <v>0.74399999999999999</v>
      </c>
      <c r="D949" s="280">
        <f t="shared" si="29"/>
        <v>7.6700434153400998E-2</v>
      </c>
      <c r="E949" s="279">
        <v>0.71799999999999997</v>
      </c>
      <c r="F949" s="280">
        <f t="shared" si="28"/>
        <v>3.9073806078147699E-2</v>
      </c>
      <c r="G949" s="281"/>
    </row>
    <row r="950" spans="1:7" x14ac:dyDescent="0.2">
      <c r="A950" s="297">
        <v>94015</v>
      </c>
      <c r="B950" s="293">
        <v>0.69099999999999995</v>
      </c>
      <c r="C950" s="279">
        <v>0.66700000000000004</v>
      </c>
      <c r="D950" s="280">
        <f t="shared" si="29"/>
        <v>-3.4732272069464387E-2</v>
      </c>
      <c r="E950" s="279">
        <v>0.67900000000000005</v>
      </c>
      <c r="F950" s="280">
        <f t="shared" si="28"/>
        <v>-1.7366136034732138E-2</v>
      </c>
      <c r="G950" s="281"/>
    </row>
    <row r="951" spans="1:7" x14ac:dyDescent="0.2">
      <c r="A951" s="297">
        <v>94019</v>
      </c>
      <c r="B951" s="293">
        <v>0.69099999999999995</v>
      </c>
      <c r="C951" s="279">
        <v>0.66300000000000003</v>
      </c>
      <c r="D951" s="280">
        <f t="shared" si="29"/>
        <v>-4.0520984081041878E-2</v>
      </c>
      <c r="E951" s="279">
        <v>0.67700000000000005</v>
      </c>
      <c r="F951" s="280">
        <f t="shared" si="28"/>
        <v>-2.0260492040520828E-2</v>
      </c>
      <c r="G951" s="281"/>
    </row>
    <row r="952" spans="1:7" x14ac:dyDescent="0.2">
      <c r="A952" s="297">
        <v>94020</v>
      </c>
      <c r="B952" s="293">
        <v>0.69099999999999995</v>
      </c>
      <c r="C952" s="279">
        <v>0.68</v>
      </c>
      <c r="D952" s="280">
        <f t="shared" si="29"/>
        <v>-1.5918958031837738E-2</v>
      </c>
      <c r="E952" s="279">
        <v>0.68600000000000005</v>
      </c>
      <c r="F952" s="280">
        <f t="shared" si="28"/>
        <v>-7.2358900144716687E-3</v>
      </c>
      <c r="G952" s="281"/>
    </row>
    <row r="953" spans="1:7" x14ac:dyDescent="0.2">
      <c r="A953" s="297">
        <v>94021</v>
      </c>
      <c r="B953" s="293">
        <v>0.69099999999999995</v>
      </c>
      <c r="C953" s="279">
        <v>0.65600000000000003</v>
      </c>
      <c r="D953" s="280">
        <f t="shared" si="29"/>
        <v>-5.0651230101302347E-2</v>
      </c>
      <c r="E953" s="279">
        <v>0.67300000000000004</v>
      </c>
      <c r="F953" s="280">
        <f t="shared" si="28"/>
        <v>-2.6049204052098318E-2</v>
      </c>
      <c r="G953" s="281"/>
    </row>
    <row r="954" spans="1:7" x14ac:dyDescent="0.2">
      <c r="A954" s="297">
        <v>94022</v>
      </c>
      <c r="B954" s="293">
        <v>0.60599999999999998</v>
      </c>
      <c r="C954" s="279">
        <v>0.60599999999999998</v>
      </c>
      <c r="D954" s="280">
        <f t="shared" si="29"/>
        <v>0</v>
      </c>
      <c r="E954" s="279">
        <v>0.60599999999999998</v>
      </c>
      <c r="F954" s="280">
        <f t="shared" si="28"/>
        <v>0</v>
      </c>
      <c r="G954" s="281"/>
    </row>
    <row r="955" spans="1:7" x14ac:dyDescent="0.2">
      <c r="A955" s="297">
        <v>94024</v>
      </c>
      <c r="B955" s="293">
        <v>0.60599999999999998</v>
      </c>
      <c r="C955" s="279">
        <v>0.59699999999999998</v>
      </c>
      <c r="D955" s="280">
        <f t="shared" si="29"/>
        <v>-1.4851485148514865E-2</v>
      </c>
      <c r="E955" s="279">
        <v>0.60099999999999998</v>
      </c>
      <c r="F955" s="280">
        <f t="shared" si="28"/>
        <v>-8.2508250825082952E-3</v>
      </c>
      <c r="G955" s="281"/>
    </row>
    <row r="956" spans="1:7" x14ac:dyDescent="0.2">
      <c r="A956" s="297">
        <v>94025</v>
      </c>
      <c r="B956" s="293">
        <v>0.69099999999999995</v>
      </c>
      <c r="C956" s="279">
        <v>0.59399999999999997</v>
      </c>
      <c r="D956" s="280">
        <f t="shared" si="29"/>
        <v>-0.1403762662807525</v>
      </c>
      <c r="E956" s="279">
        <v>0.64200000000000002</v>
      </c>
      <c r="F956" s="280">
        <f t="shared" si="28"/>
        <v>-7.0911722141823397E-2</v>
      </c>
      <c r="G956" s="281"/>
    </row>
    <row r="957" spans="1:7" x14ac:dyDescent="0.2">
      <c r="A957" s="297">
        <v>94026</v>
      </c>
      <c r="B957" s="293">
        <v>0.69099999999999995</v>
      </c>
      <c r="C957" s="279">
        <v>0.60499999999999998</v>
      </c>
      <c r="D957" s="280">
        <f t="shared" si="29"/>
        <v>-0.12445730824891454</v>
      </c>
      <c r="E957" s="279">
        <v>0.64800000000000002</v>
      </c>
      <c r="F957" s="280">
        <f t="shared" si="28"/>
        <v>-6.2228654124457217E-2</v>
      </c>
      <c r="G957" s="281"/>
    </row>
    <row r="958" spans="1:7" x14ac:dyDescent="0.2">
      <c r="A958" s="297">
        <v>94027</v>
      </c>
      <c r="B958" s="293">
        <v>0.69099999999999995</v>
      </c>
      <c r="C958" s="279">
        <v>0.61599999999999999</v>
      </c>
      <c r="D958" s="280">
        <f t="shared" si="29"/>
        <v>-0.1085383502170767</v>
      </c>
      <c r="E958" s="279">
        <v>0.65300000000000002</v>
      </c>
      <c r="F958" s="280">
        <f t="shared" si="28"/>
        <v>-5.4992764109985437E-2</v>
      </c>
      <c r="G958" s="281"/>
    </row>
    <row r="959" spans="1:7" x14ac:dyDescent="0.2">
      <c r="A959" s="297">
        <v>94028</v>
      </c>
      <c r="B959" s="293">
        <v>0.69099999999999995</v>
      </c>
      <c r="C959" s="279">
        <v>0.70899999999999996</v>
      </c>
      <c r="D959" s="280">
        <f t="shared" si="29"/>
        <v>2.604920405209854E-2</v>
      </c>
      <c r="E959" s="279">
        <v>0.7</v>
      </c>
      <c r="F959" s="280">
        <f t="shared" si="28"/>
        <v>1.3024602026049159E-2</v>
      </c>
      <c r="G959" s="281"/>
    </row>
    <row r="960" spans="1:7" x14ac:dyDescent="0.2">
      <c r="A960" s="297">
        <v>94030</v>
      </c>
      <c r="B960" s="293">
        <v>0.69099999999999995</v>
      </c>
      <c r="C960" s="279">
        <v>0.61399999999999999</v>
      </c>
      <c r="D960" s="280">
        <f t="shared" si="29"/>
        <v>-0.11143270622286539</v>
      </c>
      <c r="E960" s="279">
        <v>0.65300000000000002</v>
      </c>
      <c r="F960" s="280">
        <f t="shared" si="28"/>
        <v>-5.4992764109985437E-2</v>
      </c>
      <c r="G960" s="281"/>
    </row>
    <row r="961" spans="1:7" x14ac:dyDescent="0.2">
      <c r="A961" s="297">
        <v>94037</v>
      </c>
      <c r="B961" s="293">
        <v>0.69099999999999995</v>
      </c>
      <c r="C961" s="279">
        <v>0.60599999999999998</v>
      </c>
      <c r="D961" s="280">
        <f t="shared" si="29"/>
        <v>-0.12301013024602026</v>
      </c>
      <c r="E961" s="279">
        <v>0.64900000000000002</v>
      </c>
      <c r="F961" s="280">
        <f t="shared" si="28"/>
        <v>-6.0781476121562816E-2</v>
      </c>
      <c r="G961" s="281"/>
    </row>
    <row r="962" spans="1:7" x14ac:dyDescent="0.2">
      <c r="A962" s="297">
        <v>94038</v>
      </c>
      <c r="B962" s="293">
        <v>0.69099999999999995</v>
      </c>
      <c r="C962" s="279">
        <v>0.64100000000000001</v>
      </c>
      <c r="D962" s="280">
        <f t="shared" si="29"/>
        <v>-7.2358900144717686E-2</v>
      </c>
      <c r="E962" s="279">
        <v>0.66600000000000004</v>
      </c>
      <c r="F962" s="280">
        <f t="shared" si="28"/>
        <v>-3.6179450072358788E-2</v>
      </c>
      <c r="G962" s="281"/>
    </row>
    <row r="963" spans="1:7" x14ac:dyDescent="0.2">
      <c r="A963" s="297">
        <v>94040</v>
      </c>
      <c r="B963" s="293">
        <v>0.60599999999999998</v>
      </c>
      <c r="C963" s="279">
        <v>0.59</v>
      </c>
      <c r="D963" s="280">
        <f t="shared" si="29"/>
        <v>-2.6402640264026389E-2</v>
      </c>
      <c r="E963" s="279">
        <v>0.59799999999999998</v>
      </c>
      <c r="F963" s="280">
        <f t="shared" si="28"/>
        <v>-1.320132013201325E-2</v>
      </c>
      <c r="G963" s="281"/>
    </row>
    <row r="964" spans="1:7" x14ac:dyDescent="0.2">
      <c r="A964" s="297">
        <v>94041</v>
      </c>
      <c r="B964" s="293">
        <v>0.60599999999999998</v>
      </c>
      <c r="C964" s="279">
        <v>0.60099999999999998</v>
      </c>
      <c r="D964" s="280">
        <f t="shared" si="29"/>
        <v>-8.2508250825082952E-3</v>
      </c>
      <c r="E964" s="279">
        <v>0.60299999999999998</v>
      </c>
      <c r="F964" s="280">
        <f t="shared" si="28"/>
        <v>-4.9504950495049549E-3</v>
      </c>
      <c r="G964" s="281"/>
    </row>
    <row r="965" spans="1:7" x14ac:dyDescent="0.2">
      <c r="A965" s="297">
        <v>94043</v>
      </c>
      <c r="B965" s="293">
        <v>0.60599999999999998</v>
      </c>
      <c r="C965" s="279">
        <v>0.58299999999999996</v>
      </c>
      <c r="D965" s="280">
        <f t="shared" si="29"/>
        <v>-3.7953795379538025E-2</v>
      </c>
      <c r="E965" s="279">
        <v>0.59499999999999997</v>
      </c>
      <c r="F965" s="280">
        <f t="shared" si="28"/>
        <v>-1.8151815181518205E-2</v>
      </c>
      <c r="G965" s="281"/>
    </row>
    <row r="966" spans="1:7" x14ac:dyDescent="0.2">
      <c r="A966" s="297">
        <v>94044</v>
      </c>
      <c r="B966" s="293">
        <v>0.69099999999999995</v>
      </c>
      <c r="C966" s="279">
        <v>0.624</v>
      </c>
      <c r="D966" s="280">
        <f t="shared" si="29"/>
        <v>-9.6960926193921826E-2</v>
      </c>
      <c r="E966" s="279">
        <v>0.65700000000000003</v>
      </c>
      <c r="F966" s="280">
        <f t="shared" si="28"/>
        <v>-4.9204052098407947E-2</v>
      </c>
      <c r="G966" s="281"/>
    </row>
    <row r="967" spans="1:7" x14ac:dyDescent="0.2">
      <c r="A967" s="297">
        <v>94060</v>
      </c>
      <c r="B967" s="293">
        <v>0.69099999999999995</v>
      </c>
      <c r="C967" s="279">
        <v>0.66400000000000003</v>
      </c>
      <c r="D967" s="280">
        <f t="shared" si="29"/>
        <v>-3.9073806078147477E-2</v>
      </c>
      <c r="E967" s="279">
        <v>0.67700000000000005</v>
      </c>
      <c r="F967" s="280">
        <f t="shared" si="28"/>
        <v>-2.0260492040520828E-2</v>
      </c>
      <c r="G967" s="281"/>
    </row>
    <row r="968" spans="1:7" x14ac:dyDescent="0.2">
      <c r="A968" s="297">
        <v>94061</v>
      </c>
      <c r="B968" s="293">
        <v>0.69099999999999995</v>
      </c>
      <c r="C968" s="279">
        <v>0.65200000000000002</v>
      </c>
      <c r="D968" s="280">
        <f t="shared" si="29"/>
        <v>-5.6439942112879726E-2</v>
      </c>
      <c r="E968" s="279">
        <v>0.67200000000000004</v>
      </c>
      <c r="F968" s="280">
        <f t="shared" si="28"/>
        <v>-2.7496382054992607E-2</v>
      </c>
      <c r="G968" s="281"/>
    </row>
    <row r="969" spans="1:7" x14ac:dyDescent="0.2">
      <c r="A969" s="297">
        <v>94062</v>
      </c>
      <c r="B969" s="293">
        <v>0.69099999999999995</v>
      </c>
      <c r="C969" s="279">
        <v>0.628</v>
      </c>
      <c r="D969" s="280">
        <f t="shared" si="29"/>
        <v>-9.1172214182344335E-2</v>
      </c>
      <c r="E969" s="279">
        <v>0.66</v>
      </c>
      <c r="F969" s="280">
        <f t="shared" si="28"/>
        <v>-4.4862518089724968E-2</v>
      </c>
      <c r="G969" s="281"/>
    </row>
    <row r="970" spans="1:7" x14ac:dyDescent="0.2">
      <c r="A970" s="297">
        <v>94063</v>
      </c>
      <c r="B970" s="293">
        <v>0.69099999999999995</v>
      </c>
      <c r="C970" s="279">
        <v>0.60799999999999998</v>
      </c>
      <c r="D970" s="280">
        <f t="shared" si="29"/>
        <v>-0.12011577424023145</v>
      </c>
      <c r="E970" s="279">
        <v>0.64900000000000002</v>
      </c>
      <c r="F970" s="280">
        <f t="shared" si="28"/>
        <v>-6.0781476121562816E-2</v>
      </c>
      <c r="G970" s="281"/>
    </row>
    <row r="971" spans="1:7" x14ac:dyDescent="0.2">
      <c r="A971" s="297">
        <v>94065</v>
      </c>
      <c r="B971" s="293">
        <v>0.69099999999999995</v>
      </c>
      <c r="C971" s="279">
        <v>0.60599999999999998</v>
      </c>
      <c r="D971" s="280">
        <f t="shared" si="29"/>
        <v>-0.12301013024602026</v>
      </c>
      <c r="E971" s="279">
        <v>0.64800000000000002</v>
      </c>
      <c r="F971" s="280">
        <f t="shared" ref="F971:F1034" si="30">E971/B971-1</f>
        <v>-6.2228654124457217E-2</v>
      </c>
      <c r="G971" s="281"/>
    </row>
    <row r="972" spans="1:7" x14ac:dyDescent="0.2">
      <c r="A972" s="297">
        <v>94066</v>
      </c>
      <c r="B972" s="293">
        <v>0.69099999999999995</v>
      </c>
      <c r="C972" s="279">
        <v>0.629</v>
      </c>
      <c r="D972" s="280">
        <f t="shared" ref="D972:D1035" si="31">C972/B972-1</f>
        <v>-8.9725036179450046E-2</v>
      </c>
      <c r="E972" s="279">
        <v>0.66</v>
      </c>
      <c r="F972" s="280">
        <f t="shared" si="30"/>
        <v>-4.4862518089724968E-2</v>
      </c>
      <c r="G972" s="281"/>
    </row>
    <row r="973" spans="1:7" x14ac:dyDescent="0.2">
      <c r="A973" s="297">
        <v>94070</v>
      </c>
      <c r="B973" s="293">
        <v>0.69099999999999995</v>
      </c>
      <c r="C973" s="279">
        <v>0.60399999999999998</v>
      </c>
      <c r="D973" s="280">
        <f t="shared" si="31"/>
        <v>-0.12590448625180894</v>
      </c>
      <c r="E973" s="279">
        <v>0.64700000000000002</v>
      </c>
      <c r="F973" s="280">
        <f t="shared" si="30"/>
        <v>-6.3675832127351617E-2</v>
      </c>
      <c r="G973" s="281"/>
    </row>
    <row r="974" spans="1:7" x14ac:dyDescent="0.2">
      <c r="A974" s="297">
        <v>94074</v>
      </c>
      <c r="B974" s="293">
        <v>0.69099999999999995</v>
      </c>
      <c r="C974" s="279">
        <v>0.76500000000000001</v>
      </c>
      <c r="D974" s="280">
        <f t="shared" si="31"/>
        <v>0.10709117221418252</v>
      </c>
      <c r="E974" s="279">
        <v>0.72799999999999998</v>
      </c>
      <c r="F974" s="280">
        <f t="shared" si="30"/>
        <v>5.3545586107091259E-2</v>
      </c>
      <c r="G974" s="281"/>
    </row>
    <row r="975" spans="1:7" x14ac:dyDescent="0.2">
      <c r="A975" s="297">
        <v>94080</v>
      </c>
      <c r="B975" s="293">
        <v>0.69099999999999995</v>
      </c>
      <c r="C975" s="279">
        <v>0.63800000000000001</v>
      </c>
      <c r="D975" s="280">
        <f t="shared" si="31"/>
        <v>-7.6700434153400776E-2</v>
      </c>
      <c r="E975" s="279">
        <v>0.66500000000000004</v>
      </c>
      <c r="F975" s="280">
        <f t="shared" si="30"/>
        <v>-3.7626628075253077E-2</v>
      </c>
      <c r="G975" s="281"/>
    </row>
    <row r="976" spans="1:7" x14ac:dyDescent="0.2">
      <c r="A976" s="297">
        <v>94085</v>
      </c>
      <c r="B976" s="293">
        <v>0.60599999999999998</v>
      </c>
      <c r="C976" s="279">
        <v>0.57799999999999996</v>
      </c>
      <c r="D976" s="280">
        <f t="shared" si="31"/>
        <v>-4.6204620462046209E-2</v>
      </c>
      <c r="E976" s="279">
        <v>0.59199999999999997</v>
      </c>
      <c r="F976" s="280">
        <f t="shared" si="30"/>
        <v>-2.310231023102316E-2</v>
      </c>
      <c r="G976" s="281"/>
    </row>
    <row r="977" spans="1:7" x14ac:dyDescent="0.2">
      <c r="A977" s="297">
        <v>94086</v>
      </c>
      <c r="B977" s="293">
        <v>0.60599999999999998</v>
      </c>
      <c r="C977" s="279">
        <v>0.59</v>
      </c>
      <c r="D977" s="280">
        <f t="shared" si="31"/>
        <v>-2.6402640264026389E-2</v>
      </c>
      <c r="E977" s="279">
        <v>0.59799999999999998</v>
      </c>
      <c r="F977" s="280">
        <f t="shared" si="30"/>
        <v>-1.320132013201325E-2</v>
      </c>
      <c r="G977" s="281"/>
    </row>
    <row r="978" spans="1:7" x14ac:dyDescent="0.2">
      <c r="A978" s="297">
        <v>94087</v>
      </c>
      <c r="B978" s="293">
        <v>0.60599999999999998</v>
      </c>
      <c r="C978" s="279">
        <v>0.59</v>
      </c>
      <c r="D978" s="280">
        <f t="shared" si="31"/>
        <v>-2.6402640264026389E-2</v>
      </c>
      <c r="E978" s="279">
        <v>0.59799999999999998</v>
      </c>
      <c r="F978" s="280">
        <f t="shared" si="30"/>
        <v>-1.320132013201325E-2</v>
      </c>
      <c r="G978" s="281"/>
    </row>
    <row r="979" spans="1:7" x14ac:dyDescent="0.2">
      <c r="A979" s="297">
        <v>94089</v>
      </c>
      <c r="B979" s="293">
        <v>0.60599999999999998</v>
      </c>
      <c r="C979" s="279">
        <v>0.57799999999999996</v>
      </c>
      <c r="D979" s="280">
        <f t="shared" si="31"/>
        <v>-4.6204620462046209E-2</v>
      </c>
      <c r="E979" s="279">
        <v>0.59199999999999997</v>
      </c>
      <c r="F979" s="280">
        <f t="shared" si="30"/>
        <v>-2.310231023102316E-2</v>
      </c>
      <c r="G979" s="281"/>
    </row>
    <row r="980" spans="1:7" x14ac:dyDescent="0.2">
      <c r="A980" s="297">
        <v>94102</v>
      </c>
      <c r="B980" s="293">
        <v>0.79500000000000004</v>
      </c>
      <c r="C980" s="279">
        <v>0.73599999999999999</v>
      </c>
      <c r="D980" s="280">
        <f t="shared" si="31"/>
        <v>-7.4213836477987516E-2</v>
      </c>
      <c r="E980" s="279">
        <v>0.76600000000000001</v>
      </c>
      <c r="F980" s="280">
        <f t="shared" si="30"/>
        <v>-3.647798742138364E-2</v>
      </c>
      <c r="G980" s="281"/>
    </row>
    <row r="981" spans="1:7" x14ac:dyDescent="0.2">
      <c r="A981" s="297">
        <v>94103</v>
      </c>
      <c r="B981" s="293">
        <v>0.79500000000000004</v>
      </c>
      <c r="C981" s="279">
        <v>0.77100000000000002</v>
      </c>
      <c r="D981" s="280">
        <f t="shared" si="31"/>
        <v>-3.0188679245283012E-2</v>
      </c>
      <c r="E981" s="279">
        <v>0.78300000000000003</v>
      </c>
      <c r="F981" s="280">
        <f t="shared" si="30"/>
        <v>-1.5094339622641506E-2</v>
      </c>
      <c r="G981" s="281"/>
    </row>
    <row r="982" spans="1:7" x14ac:dyDescent="0.2">
      <c r="A982" s="297">
        <v>94104</v>
      </c>
      <c r="B982" s="293">
        <v>0.79500000000000004</v>
      </c>
      <c r="C982" s="279">
        <v>0.75900000000000001</v>
      </c>
      <c r="D982" s="280">
        <f t="shared" si="31"/>
        <v>-4.5283018867924518E-2</v>
      </c>
      <c r="E982" s="279">
        <v>0.77700000000000002</v>
      </c>
      <c r="F982" s="280">
        <f t="shared" si="30"/>
        <v>-2.2641509433962259E-2</v>
      </c>
      <c r="G982" s="281"/>
    </row>
    <row r="983" spans="1:7" x14ac:dyDescent="0.2">
      <c r="A983" s="297">
        <v>94105</v>
      </c>
      <c r="B983" s="293">
        <v>0.79500000000000004</v>
      </c>
      <c r="C983" s="279">
        <v>0.80200000000000005</v>
      </c>
      <c r="D983" s="280">
        <f t="shared" si="31"/>
        <v>8.8050314465408785E-3</v>
      </c>
      <c r="E983" s="279">
        <v>0.79800000000000004</v>
      </c>
      <c r="F983" s="280">
        <f t="shared" si="30"/>
        <v>3.7735849056603765E-3</v>
      </c>
      <c r="G983" s="281"/>
    </row>
    <row r="984" spans="1:7" x14ac:dyDescent="0.2">
      <c r="A984" s="297">
        <v>94107</v>
      </c>
      <c r="B984" s="293">
        <v>0.79500000000000004</v>
      </c>
      <c r="C984" s="279">
        <v>0.73599999999999999</v>
      </c>
      <c r="D984" s="280">
        <f t="shared" si="31"/>
        <v>-7.4213836477987516E-2</v>
      </c>
      <c r="E984" s="279">
        <v>0.76600000000000001</v>
      </c>
      <c r="F984" s="280">
        <f t="shared" si="30"/>
        <v>-3.647798742138364E-2</v>
      </c>
      <c r="G984" s="281"/>
    </row>
    <row r="985" spans="1:7" x14ac:dyDescent="0.2">
      <c r="A985" s="297">
        <v>94108</v>
      </c>
      <c r="B985" s="293">
        <v>0.79500000000000004</v>
      </c>
      <c r="C985" s="279">
        <v>0.752</v>
      </c>
      <c r="D985" s="280">
        <f t="shared" si="31"/>
        <v>-5.4088050314465508E-2</v>
      </c>
      <c r="E985" s="279">
        <v>0.77300000000000002</v>
      </c>
      <c r="F985" s="280">
        <f t="shared" si="30"/>
        <v>-2.7672955974842761E-2</v>
      </c>
      <c r="G985" s="281"/>
    </row>
    <row r="986" spans="1:7" x14ac:dyDescent="0.2">
      <c r="A986" s="297">
        <v>94109</v>
      </c>
      <c r="B986" s="293">
        <v>0.79500000000000004</v>
      </c>
      <c r="C986" s="279">
        <v>0.69899999999999995</v>
      </c>
      <c r="D986" s="280">
        <f t="shared" si="31"/>
        <v>-0.12075471698113216</v>
      </c>
      <c r="E986" s="279">
        <v>0.747</v>
      </c>
      <c r="F986" s="280">
        <f t="shared" si="30"/>
        <v>-6.0377358490566135E-2</v>
      </c>
      <c r="G986" s="281"/>
    </row>
    <row r="987" spans="1:7" x14ac:dyDescent="0.2">
      <c r="A987" s="297">
        <v>94110</v>
      </c>
      <c r="B987" s="293">
        <v>0.79500000000000004</v>
      </c>
      <c r="C987" s="279">
        <v>0.80500000000000005</v>
      </c>
      <c r="D987" s="280">
        <f t="shared" si="31"/>
        <v>1.2578616352201255E-2</v>
      </c>
      <c r="E987" s="279">
        <v>0.8</v>
      </c>
      <c r="F987" s="280">
        <f t="shared" si="30"/>
        <v>6.2893081761006275E-3</v>
      </c>
      <c r="G987" s="281"/>
    </row>
    <row r="988" spans="1:7" x14ac:dyDescent="0.2">
      <c r="A988" s="297">
        <v>94111</v>
      </c>
      <c r="B988" s="293">
        <v>0.79500000000000004</v>
      </c>
      <c r="C988" s="279">
        <v>0.72699999999999998</v>
      </c>
      <c r="D988" s="280">
        <f t="shared" si="31"/>
        <v>-8.5534591194968645E-2</v>
      </c>
      <c r="E988" s="279">
        <v>0.76100000000000001</v>
      </c>
      <c r="F988" s="280">
        <f t="shared" si="30"/>
        <v>-4.2767295597484267E-2</v>
      </c>
      <c r="G988" s="281"/>
    </row>
    <row r="989" spans="1:7" x14ac:dyDescent="0.2">
      <c r="A989" s="297">
        <v>94112</v>
      </c>
      <c r="B989" s="293">
        <v>0.8</v>
      </c>
      <c r="C989" s="279">
        <v>0.79700000000000004</v>
      </c>
      <c r="D989" s="280">
        <f t="shared" si="31"/>
        <v>-3.7500000000000311E-3</v>
      </c>
      <c r="E989" s="279">
        <v>0.79800000000000004</v>
      </c>
      <c r="F989" s="280">
        <f t="shared" si="30"/>
        <v>-2.4999999999999467E-3</v>
      </c>
      <c r="G989" s="281"/>
    </row>
    <row r="990" spans="1:7" x14ac:dyDescent="0.2">
      <c r="A990" s="298">
        <v>94114</v>
      </c>
      <c r="B990" s="294">
        <v>0.8</v>
      </c>
      <c r="C990" s="287">
        <v>0.745</v>
      </c>
      <c r="D990" s="288">
        <f t="shared" si="31"/>
        <v>-6.8750000000000089E-2</v>
      </c>
      <c r="E990" s="287">
        <v>0.77300000000000002</v>
      </c>
      <c r="F990" s="288">
        <f t="shared" si="30"/>
        <v>-3.3750000000000058E-2</v>
      </c>
      <c r="G990" s="281"/>
    </row>
    <row r="991" spans="1:7" x14ac:dyDescent="0.2">
      <c r="A991" s="299">
        <v>94115</v>
      </c>
      <c r="B991" s="295">
        <v>0.8</v>
      </c>
      <c r="C991" s="289">
        <v>0.71399999999999997</v>
      </c>
      <c r="D991" s="290">
        <f t="shared" si="31"/>
        <v>-0.10750000000000004</v>
      </c>
      <c r="E991" s="289">
        <v>0.75700000000000001</v>
      </c>
      <c r="F991" s="290">
        <f t="shared" si="30"/>
        <v>-5.3750000000000075E-2</v>
      </c>
      <c r="G991" s="281"/>
    </row>
    <row r="992" spans="1:7" x14ac:dyDescent="0.2">
      <c r="A992" s="297">
        <v>94116</v>
      </c>
      <c r="B992" s="293">
        <v>0.8</v>
      </c>
      <c r="C992" s="279">
        <v>0.80200000000000005</v>
      </c>
      <c r="D992" s="280">
        <f t="shared" si="31"/>
        <v>2.4999999999999467E-3</v>
      </c>
      <c r="E992" s="279">
        <v>0.80100000000000005</v>
      </c>
      <c r="F992" s="280">
        <f t="shared" si="30"/>
        <v>1.2499999999999734E-3</v>
      </c>
      <c r="G992" s="281"/>
    </row>
    <row r="993" spans="1:7" x14ac:dyDescent="0.2">
      <c r="A993" s="297">
        <v>94117</v>
      </c>
      <c r="B993" s="293">
        <v>0.8</v>
      </c>
      <c r="C993" s="279">
        <v>0.70699999999999996</v>
      </c>
      <c r="D993" s="280">
        <f t="shared" si="31"/>
        <v>-0.11625000000000008</v>
      </c>
      <c r="E993" s="279">
        <v>0.754</v>
      </c>
      <c r="F993" s="280">
        <f t="shared" si="30"/>
        <v>-5.7499999999999996E-2</v>
      </c>
      <c r="G993" s="281"/>
    </row>
    <row r="994" spans="1:7" x14ac:dyDescent="0.2">
      <c r="A994" s="297">
        <v>94118</v>
      </c>
      <c r="B994" s="293">
        <v>0.8</v>
      </c>
      <c r="C994" s="279">
        <v>0.69799999999999995</v>
      </c>
      <c r="D994" s="280">
        <f t="shared" si="31"/>
        <v>-0.12750000000000006</v>
      </c>
      <c r="E994" s="279">
        <v>0.749</v>
      </c>
      <c r="F994" s="280">
        <f t="shared" si="30"/>
        <v>-6.3750000000000084E-2</v>
      </c>
      <c r="G994" s="281"/>
    </row>
    <row r="995" spans="1:7" x14ac:dyDescent="0.2">
      <c r="A995" s="297">
        <v>94121</v>
      </c>
      <c r="B995" s="293">
        <v>0.8</v>
      </c>
      <c r="C995" s="279">
        <v>0.67800000000000005</v>
      </c>
      <c r="D995" s="280">
        <f t="shared" si="31"/>
        <v>-0.15249999999999997</v>
      </c>
      <c r="E995" s="279">
        <v>0.73899999999999999</v>
      </c>
      <c r="F995" s="280">
        <f t="shared" si="30"/>
        <v>-7.625000000000004E-2</v>
      </c>
      <c r="G995" s="281"/>
    </row>
    <row r="996" spans="1:7" x14ac:dyDescent="0.2">
      <c r="A996" s="297">
        <v>94122</v>
      </c>
      <c r="B996" s="293">
        <v>0.8</v>
      </c>
      <c r="C996" s="279">
        <v>0.69699999999999995</v>
      </c>
      <c r="D996" s="280">
        <f t="shared" si="31"/>
        <v>-0.12875000000000014</v>
      </c>
      <c r="E996" s="279">
        <v>0.748</v>
      </c>
      <c r="F996" s="280">
        <f t="shared" si="30"/>
        <v>-6.5000000000000058E-2</v>
      </c>
      <c r="G996" s="281"/>
    </row>
    <row r="997" spans="1:7" x14ac:dyDescent="0.2">
      <c r="A997" s="297">
        <v>94123</v>
      </c>
      <c r="B997" s="293">
        <v>0.8</v>
      </c>
      <c r="C997" s="279">
        <v>0.68100000000000005</v>
      </c>
      <c r="D997" s="280">
        <f t="shared" si="31"/>
        <v>-0.14874999999999994</v>
      </c>
      <c r="E997" s="279">
        <v>0.74</v>
      </c>
      <c r="F997" s="280">
        <f t="shared" si="30"/>
        <v>-7.5000000000000067E-2</v>
      </c>
      <c r="G997" s="281"/>
    </row>
    <row r="998" spans="1:7" x14ac:dyDescent="0.2">
      <c r="A998" s="297">
        <v>94124</v>
      </c>
      <c r="B998" s="293">
        <v>0.79500000000000004</v>
      </c>
      <c r="C998" s="279">
        <v>0.72399999999999998</v>
      </c>
      <c r="D998" s="280">
        <f t="shared" si="31"/>
        <v>-8.9308176100629022E-2</v>
      </c>
      <c r="E998" s="279">
        <v>0.76</v>
      </c>
      <c r="F998" s="280">
        <f t="shared" si="30"/>
        <v>-4.4025157232704393E-2</v>
      </c>
      <c r="G998" s="281"/>
    </row>
    <row r="999" spans="1:7" x14ac:dyDescent="0.2">
      <c r="A999" s="297">
        <v>94127</v>
      </c>
      <c r="B999" s="293">
        <v>0.79500000000000004</v>
      </c>
      <c r="C999" s="279">
        <v>0.78200000000000003</v>
      </c>
      <c r="D999" s="280">
        <f t="shared" si="31"/>
        <v>-1.6352201257861632E-2</v>
      </c>
      <c r="E999" s="279">
        <v>0.78900000000000003</v>
      </c>
      <c r="F999" s="280">
        <f t="shared" si="30"/>
        <v>-7.547169811320753E-3</v>
      </c>
      <c r="G999" s="281"/>
    </row>
    <row r="1000" spans="1:7" x14ac:dyDescent="0.2">
      <c r="A1000" s="297">
        <v>94128</v>
      </c>
      <c r="B1000" s="293">
        <v>0.69099999999999995</v>
      </c>
      <c r="C1000" s="279">
        <v>0.66500000000000004</v>
      </c>
      <c r="D1000" s="280">
        <f t="shared" si="31"/>
        <v>-3.7626628075253077E-2</v>
      </c>
      <c r="E1000" s="279">
        <v>0.67800000000000005</v>
      </c>
      <c r="F1000" s="280">
        <f t="shared" si="30"/>
        <v>-1.8813314037626538E-2</v>
      </c>
      <c r="G1000" s="281"/>
    </row>
    <row r="1001" spans="1:7" x14ac:dyDescent="0.2">
      <c r="A1001" s="297">
        <v>94129</v>
      </c>
      <c r="B1001" s="293">
        <v>0.8</v>
      </c>
      <c r="C1001" s="279">
        <v>0.59899999999999998</v>
      </c>
      <c r="D1001" s="280">
        <f t="shared" si="31"/>
        <v>-0.25125000000000008</v>
      </c>
      <c r="E1001" s="279">
        <v>0.69899999999999995</v>
      </c>
      <c r="F1001" s="280">
        <f t="shared" si="30"/>
        <v>-0.12625000000000008</v>
      </c>
      <c r="G1001" s="281"/>
    </row>
    <row r="1002" spans="1:7" x14ac:dyDescent="0.2">
      <c r="A1002" s="297">
        <v>94130</v>
      </c>
      <c r="B1002" s="293">
        <v>0.79500000000000004</v>
      </c>
      <c r="C1002" s="279">
        <v>0.60699999999999998</v>
      </c>
      <c r="D1002" s="280">
        <f t="shared" si="31"/>
        <v>-0.23647798742138371</v>
      </c>
      <c r="E1002" s="279">
        <v>0.70099999999999996</v>
      </c>
      <c r="F1002" s="280">
        <f t="shared" si="30"/>
        <v>-0.11823899371069191</v>
      </c>
      <c r="G1002" s="281"/>
    </row>
    <row r="1003" spans="1:7" x14ac:dyDescent="0.2">
      <c r="A1003" s="297">
        <v>94131</v>
      </c>
      <c r="B1003" s="293">
        <v>0.79500000000000004</v>
      </c>
      <c r="C1003" s="279">
        <v>0.74399999999999999</v>
      </c>
      <c r="D1003" s="280">
        <f t="shared" si="31"/>
        <v>-6.4150943396226512E-2</v>
      </c>
      <c r="E1003" s="279">
        <v>0.76900000000000002</v>
      </c>
      <c r="F1003" s="280">
        <f t="shared" si="30"/>
        <v>-3.2704402515723263E-2</v>
      </c>
      <c r="G1003" s="281"/>
    </row>
    <row r="1004" spans="1:7" x14ac:dyDescent="0.2">
      <c r="A1004" s="297">
        <v>94132</v>
      </c>
      <c r="B1004" s="293">
        <v>0.8</v>
      </c>
      <c r="C1004" s="279">
        <v>0.73399999999999999</v>
      </c>
      <c r="D1004" s="280">
        <f t="shared" si="31"/>
        <v>-8.2500000000000018E-2</v>
      </c>
      <c r="E1004" s="279">
        <v>0.76700000000000002</v>
      </c>
      <c r="F1004" s="280">
        <f t="shared" si="30"/>
        <v>-4.1250000000000009E-2</v>
      </c>
      <c r="G1004" s="281"/>
    </row>
    <row r="1005" spans="1:7" x14ac:dyDescent="0.2">
      <c r="A1005" s="297">
        <v>94133</v>
      </c>
      <c r="B1005" s="293">
        <v>0.79500000000000004</v>
      </c>
      <c r="C1005" s="279">
        <v>0.66800000000000004</v>
      </c>
      <c r="D1005" s="280">
        <f t="shared" si="31"/>
        <v>-0.15974842767295594</v>
      </c>
      <c r="E1005" s="279">
        <v>0.73099999999999998</v>
      </c>
      <c r="F1005" s="280">
        <f t="shared" si="30"/>
        <v>-8.0503144654088143E-2</v>
      </c>
      <c r="G1005" s="281"/>
    </row>
    <row r="1006" spans="1:7" x14ac:dyDescent="0.2">
      <c r="A1006" s="297">
        <v>94134</v>
      </c>
      <c r="B1006" s="293">
        <v>0.79500000000000004</v>
      </c>
      <c r="C1006" s="279">
        <v>0.747</v>
      </c>
      <c r="D1006" s="280">
        <f t="shared" si="31"/>
        <v>-6.0377358490566135E-2</v>
      </c>
      <c r="E1006" s="279">
        <v>0.77100000000000002</v>
      </c>
      <c r="F1006" s="280">
        <f t="shared" si="30"/>
        <v>-3.0188679245283012E-2</v>
      </c>
      <c r="G1006" s="281"/>
    </row>
    <row r="1007" spans="1:7" x14ac:dyDescent="0.2">
      <c r="A1007" s="297">
        <v>94141</v>
      </c>
      <c r="B1007" s="293">
        <v>0.79500000000000004</v>
      </c>
      <c r="C1007" s="279">
        <v>0.73299999999999998</v>
      </c>
      <c r="D1007" s="280">
        <f t="shared" si="31"/>
        <v>-7.7987421383647892E-2</v>
      </c>
      <c r="E1007" s="279">
        <v>0.76400000000000001</v>
      </c>
      <c r="F1007" s="280">
        <f t="shared" si="30"/>
        <v>-3.8993710691823891E-2</v>
      </c>
      <c r="G1007" s="281"/>
    </row>
    <row r="1008" spans="1:7" x14ac:dyDescent="0.2">
      <c r="A1008" s="297">
        <v>94143</v>
      </c>
      <c r="B1008" s="293">
        <v>0.8</v>
      </c>
      <c r="C1008" s="279">
        <v>0.70599999999999996</v>
      </c>
      <c r="D1008" s="280">
        <f t="shared" si="31"/>
        <v>-0.11750000000000005</v>
      </c>
      <c r="E1008" s="279">
        <v>0.753</v>
      </c>
      <c r="F1008" s="280">
        <f t="shared" si="30"/>
        <v>-5.875000000000008E-2</v>
      </c>
      <c r="G1008" s="281"/>
    </row>
    <row r="1009" spans="1:7" x14ac:dyDescent="0.2">
      <c r="A1009" s="297">
        <v>94158</v>
      </c>
      <c r="B1009" s="293">
        <v>0.79500000000000004</v>
      </c>
      <c r="C1009" s="279">
        <v>0.72799999999999998</v>
      </c>
      <c r="D1009" s="280">
        <f t="shared" si="31"/>
        <v>-8.427672955974852E-2</v>
      </c>
      <c r="E1009" s="279">
        <v>0.76200000000000001</v>
      </c>
      <c r="F1009" s="280">
        <f t="shared" si="30"/>
        <v>-4.1509433962264142E-2</v>
      </c>
      <c r="G1009" s="281"/>
    </row>
    <row r="1010" spans="1:7" x14ac:dyDescent="0.2">
      <c r="A1010" s="297">
        <v>94188</v>
      </c>
      <c r="B1010" s="293">
        <v>0.79500000000000004</v>
      </c>
      <c r="C1010" s="279">
        <v>0.73299999999999998</v>
      </c>
      <c r="D1010" s="280">
        <f t="shared" si="31"/>
        <v>-7.7987421383647892E-2</v>
      </c>
      <c r="E1010" s="279">
        <v>0.76400000000000001</v>
      </c>
      <c r="F1010" s="280">
        <f t="shared" si="30"/>
        <v>-3.8993710691823891E-2</v>
      </c>
      <c r="G1010" s="281"/>
    </row>
    <row r="1011" spans="1:7" x14ac:dyDescent="0.2">
      <c r="A1011" s="297">
        <v>94301</v>
      </c>
      <c r="B1011" s="293">
        <v>0.65600000000000003</v>
      </c>
      <c r="C1011" s="279">
        <v>0.60199999999999998</v>
      </c>
      <c r="D1011" s="280">
        <f t="shared" si="31"/>
        <v>-8.231707317073178E-2</v>
      </c>
      <c r="E1011" s="279">
        <v>0.629</v>
      </c>
      <c r="F1011" s="280">
        <f t="shared" si="30"/>
        <v>-4.1158536585365835E-2</v>
      </c>
      <c r="G1011" s="281"/>
    </row>
    <row r="1012" spans="1:7" x14ac:dyDescent="0.2">
      <c r="A1012" s="297">
        <v>94303</v>
      </c>
      <c r="B1012" s="293">
        <v>0.66500000000000004</v>
      </c>
      <c r="C1012" s="279">
        <v>0.59799999999999998</v>
      </c>
      <c r="D1012" s="280">
        <f t="shared" si="31"/>
        <v>-0.10075187969924826</v>
      </c>
      <c r="E1012" s="279">
        <v>0.63100000000000001</v>
      </c>
      <c r="F1012" s="280">
        <f t="shared" si="30"/>
        <v>-5.1127819548872244E-2</v>
      </c>
      <c r="G1012" s="281"/>
    </row>
    <row r="1013" spans="1:7" x14ac:dyDescent="0.2">
      <c r="A1013" s="297">
        <v>94304</v>
      </c>
      <c r="B1013" s="293">
        <v>0.60599999999999998</v>
      </c>
      <c r="C1013" s="279">
        <v>0.60299999999999998</v>
      </c>
      <c r="D1013" s="280">
        <f t="shared" si="31"/>
        <v>-4.9504950495049549E-3</v>
      </c>
      <c r="E1013" s="279">
        <v>0.60399999999999998</v>
      </c>
      <c r="F1013" s="280">
        <f t="shared" si="30"/>
        <v>-3.3003300330033403E-3</v>
      </c>
      <c r="G1013" s="281"/>
    </row>
    <row r="1014" spans="1:7" x14ac:dyDescent="0.2">
      <c r="A1014" s="297">
        <v>94305</v>
      </c>
      <c r="B1014" s="293">
        <v>0.65600000000000003</v>
      </c>
      <c r="C1014" s="279">
        <v>0.60399999999999998</v>
      </c>
      <c r="D1014" s="280">
        <f t="shared" si="31"/>
        <v>-7.92682926829269E-2</v>
      </c>
      <c r="E1014" s="279">
        <v>0.63</v>
      </c>
      <c r="F1014" s="280">
        <f t="shared" si="30"/>
        <v>-3.963414634146345E-2</v>
      </c>
      <c r="G1014" s="281"/>
    </row>
    <row r="1015" spans="1:7" x14ac:dyDescent="0.2">
      <c r="A1015" s="297">
        <v>94306</v>
      </c>
      <c r="B1015" s="293">
        <v>0.60599999999999998</v>
      </c>
      <c r="C1015" s="279">
        <v>0.59099999999999997</v>
      </c>
      <c r="D1015" s="280">
        <f t="shared" si="31"/>
        <v>-2.4752475247524774E-2</v>
      </c>
      <c r="E1015" s="279">
        <v>0.59899999999999998</v>
      </c>
      <c r="F1015" s="280">
        <f t="shared" si="30"/>
        <v>-1.1551155115511524E-2</v>
      </c>
      <c r="G1015" s="281"/>
    </row>
    <row r="1016" spans="1:7" x14ac:dyDescent="0.2">
      <c r="A1016" s="297">
        <v>94401</v>
      </c>
      <c r="B1016" s="293">
        <v>0.69099999999999995</v>
      </c>
      <c r="C1016" s="279">
        <v>0.64600000000000002</v>
      </c>
      <c r="D1016" s="280">
        <f t="shared" si="31"/>
        <v>-6.5123010130245906E-2</v>
      </c>
      <c r="E1016" s="279">
        <v>0.66800000000000004</v>
      </c>
      <c r="F1016" s="280">
        <f t="shared" si="30"/>
        <v>-3.3285094066570098E-2</v>
      </c>
      <c r="G1016" s="281"/>
    </row>
    <row r="1017" spans="1:7" x14ac:dyDescent="0.2">
      <c r="A1017" s="297">
        <v>94402</v>
      </c>
      <c r="B1017" s="293">
        <v>0.69099999999999995</v>
      </c>
      <c r="C1017" s="279">
        <v>0.62</v>
      </c>
      <c r="D1017" s="280">
        <f t="shared" si="31"/>
        <v>-0.10274963820549921</v>
      </c>
      <c r="E1017" s="279">
        <v>0.65600000000000003</v>
      </c>
      <c r="F1017" s="280">
        <f t="shared" si="30"/>
        <v>-5.0651230101302347E-2</v>
      </c>
      <c r="G1017" s="281"/>
    </row>
    <row r="1018" spans="1:7" x14ac:dyDescent="0.2">
      <c r="A1018" s="297">
        <v>94403</v>
      </c>
      <c r="B1018" s="293">
        <v>0.69099999999999995</v>
      </c>
      <c r="C1018" s="279">
        <v>0.622</v>
      </c>
      <c r="D1018" s="280">
        <f t="shared" si="31"/>
        <v>-9.9855282199710516E-2</v>
      </c>
      <c r="E1018" s="279">
        <v>0.65600000000000003</v>
      </c>
      <c r="F1018" s="280">
        <f t="shared" si="30"/>
        <v>-5.0651230101302347E-2</v>
      </c>
      <c r="G1018" s="281"/>
    </row>
    <row r="1019" spans="1:7" x14ac:dyDescent="0.2">
      <c r="A1019" s="297">
        <v>94404</v>
      </c>
      <c r="B1019" s="293">
        <v>0.69099999999999995</v>
      </c>
      <c r="C1019" s="279">
        <v>0.60899999999999999</v>
      </c>
      <c r="D1019" s="280">
        <f t="shared" si="31"/>
        <v>-0.11866859623733717</v>
      </c>
      <c r="E1019" s="279">
        <v>0.65</v>
      </c>
      <c r="F1019" s="280">
        <f t="shared" si="30"/>
        <v>-5.9334298118668527E-2</v>
      </c>
      <c r="G1019" s="281"/>
    </row>
    <row r="1020" spans="1:7" x14ac:dyDescent="0.2">
      <c r="A1020" s="297">
        <v>94501</v>
      </c>
      <c r="B1020" s="293">
        <v>0.80400000000000005</v>
      </c>
      <c r="C1020" s="279">
        <v>0.64200000000000002</v>
      </c>
      <c r="D1020" s="280">
        <f t="shared" si="31"/>
        <v>-0.20149253731343286</v>
      </c>
      <c r="E1020" s="279">
        <v>0.72299999999999998</v>
      </c>
      <c r="F1020" s="280">
        <f t="shared" si="30"/>
        <v>-0.10074626865671654</v>
      </c>
      <c r="G1020" s="281"/>
    </row>
    <row r="1021" spans="1:7" x14ac:dyDescent="0.2">
      <c r="A1021" s="297">
        <v>94502</v>
      </c>
      <c r="B1021" s="293">
        <v>0.80400000000000005</v>
      </c>
      <c r="C1021" s="279">
        <v>0.67600000000000005</v>
      </c>
      <c r="D1021" s="280">
        <f t="shared" si="31"/>
        <v>-0.15920398009950243</v>
      </c>
      <c r="E1021" s="279">
        <v>0.74</v>
      </c>
      <c r="F1021" s="280">
        <f t="shared" si="30"/>
        <v>-7.9601990049751326E-2</v>
      </c>
      <c r="G1021" s="281"/>
    </row>
    <row r="1022" spans="1:7" x14ac:dyDescent="0.2">
      <c r="A1022" s="297">
        <v>94503</v>
      </c>
      <c r="B1022" s="293">
        <v>0.70599999999999996</v>
      </c>
      <c r="C1022" s="279">
        <v>0.89900000000000002</v>
      </c>
      <c r="D1022" s="280">
        <f t="shared" si="31"/>
        <v>0.27337110481586402</v>
      </c>
      <c r="E1022" s="279">
        <v>0.80200000000000005</v>
      </c>
      <c r="F1022" s="280">
        <f t="shared" si="30"/>
        <v>0.13597733711048177</v>
      </c>
      <c r="G1022" s="281"/>
    </row>
    <row r="1023" spans="1:7" x14ac:dyDescent="0.2">
      <c r="A1023" s="297">
        <v>94505</v>
      </c>
      <c r="B1023" s="293">
        <v>0.81499999999999995</v>
      </c>
      <c r="C1023" s="279">
        <v>0.67900000000000005</v>
      </c>
      <c r="D1023" s="280">
        <f t="shared" si="31"/>
        <v>-0.1668711656441717</v>
      </c>
      <c r="E1023" s="279">
        <v>0.747</v>
      </c>
      <c r="F1023" s="280">
        <f t="shared" si="30"/>
        <v>-8.3435582822085852E-2</v>
      </c>
      <c r="G1023" s="281"/>
    </row>
    <row r="1024" spans="1:7" x14ac:dyDescent="0.2">
      <c r="A1024" s="297">
        <v>94506</v>
      </c>
      <c r="B1024" s="293">
        <v>0.81499999999999995</v>
      </c>
      <c r="C1024" s="279">
        <v>1.0900000000000001</v>
      </c>
      <c r="D1024" s="280">
        <f t="shared" si="31"/>
        <v>0.33742331288343586</v>
      </c>
      <c r="E1024" s="279">
        <v>0.95299999999999996</v>
      </c>
      <c r="F1024" s="280">
        <f t="shared" si="30"/>
        <v>0.16932515337423326</v>
      </c>
      <c r="G1024" s="281"/>
    </row>
    <row r="1025" spans="1:7" x14ac:dyDescent="0.2">
      <c r="A1025" s="297">
        <v>94507</v>
      </c>
      <c r="B1025" s="293">
        <v>0.81499999999999995</v>
      </c>
      <c r="C1025" s="279">
        <v>0.86</v>
      </c>
      <c r="D1025" s="280">
        <f t="shared" si="31"/>
        <v>5.5214723926380493E-2</v>
      </c>
      <c r="E1025" s="279">
        <v>0.83799999999999997</v>
      </c>
      <c r="F1025" s="280">
        <f t="shared" si="30"/>
        <v>2.8220858895705581E-2</v>
      </c>
      <c r="G1025" s="281"/>
    </row>
    <row r="1026" spans="1:7" x14ac:dyDescent="0.2">
      <c r="A1026" s="297">
        <v>94508</v>
      </c>
      <c r="B1026" s="293">
        <v>0.70599999999999996</v>
      </c>
      <c r="C1026" s="279">
        <v>1.68</v>
      </c>
      <c r="D1026" s="280">
        <f t="shared" si="31"/>
        <v>1.379603399433428</v>
      </c>
      <c r="E1026" s="279">
        <v>1.165</v>
      </c>
      <c r="F1026" s="280">
        <f t="shared" si="30"/>
        <v>0.65014164305949018</v>
      </c>
      <c r="G1026" s="281"/>
    </row>
    <row r="1027" spans="1:7" x14ac:dyDescent="0.2">
      <c r="A1027" s="297">
        <v>94509</v>
      </c>
      <c r="B1027" s="293">
        <v>0.81499999999999995</v>
      </c>
      <c r="C1027" s="279">
        <v>0.83299999999999996</v>
      </c>
      <c r="D1027" s="280">
        <f t="shared" si="31"/>
        <v>2.2085889570552242E-2</v>
      </c>
      <c r="E1027" s="279">
        <v>0.82399999999999995</v>
      </c>
      <c r="F1027" s="280">
        <f t="shared" si="30"/>
        <v>1.104294478527601E-2</v>
      </c>
      <c r="G1027" s="281"/>
    </row>
    <row r="1028" spans="1:7" x14ac:dyDescent="0.2">
      <c r="A1028" s="297">
        <v>94510</v>
      </c>
      <c r="B1028" s="293">
        <v>0.879</v>
      </c>
      <c r="C1028" s="279">
        <v>0.72499999999999998</v>
      </c>
      <c r="D1028" s="280">
        <f t="shared" si="31"/>
        <v>-0.17519908987485777</v>
      </c>
      <c r="E1028" s="279">
        <v>0.80200000000000005</v>
      </c>
      <c r="F1028" s="280">
        <f t="shared" si="30"/>
        <v>-8.759954493742883E-2</v>
      </c>
      <c r="G1028" s="281"/>
    </row>
    <row r="1029" spans="1:7" x14ac:dyDescent="0.2">
      <c r="A1029" s="297">
        <v>94511</v>
      </c>
      <c r="B1029" s="293">
        <v>0.81499999999999995</v>
      </c>
      <c r="C1029" s="279">
        <v>0.749</v>
      </c>
      <c r="D1029" s="280">
        <f t="shared" si="31"/>
        <v>-8.0981595092024516E-2</v>
      </c>
      <c r="E1029" s="279">
        <v>0.78200000000000003</v>
      </c>
      <c r="F1029" s="280">
        <f t="shared" si="30"/>
        <v>-4.0490797546012147E-2</v>
      </c>
      <c r="G1029" s="281"/>
    </row>
    <row r="1030" spans="1:7" x14ac:dyDescent="0.2">
      <c r="A1030" s="297">
        <v>94512</v>
      </c>
      <c r="B1030" s="293">
        <v>0.879</v>
      </c>
      <c r="C1030" s="279">
        <v>0.755</v>
      </c>
      <c r="D1030" s="280">
        <f t="shared" si="31"/>
        <v>-0.14106939704209331</v>
      </c>
      <c r="E1030" s="279">
        <v>0.81699999999999995</v>
      </c>
      <c r="F1030" s="280">
        <f t="shared" si="30"/>
        <v>-7.0534698521046657E-2</v>
      </c>
      <c r="G1030" s="281"/>
    </row>
    <row r="1031" spans="1:7" x14ac:dyDescent="0.2">
      <c r="A1031" s="297">
        <v>94513</v>
      </c>
      <c r="B1031" s="293">
        <v>0.81499999999999995</v>
      </c>
      <c r="C1031" s="279">
        <v>0.78</v>
      </c>
      <c r="D1031" s="280">
        <f t="shared" si="31"/>
        <v>-4.2944785276073483E-2</v>
      </c>
      <c r="E1031" s="279">
        <v>0.79700000000000004</v>
      </c>
      <c r="F1031" s="280">
        <f t="shared" si="30"/>
        <v>-2.208588957055202E-2</v>
      </c>
      <c r="G1031" s="281"/>
    </row>
    <row r="1032" spans="1:7" x14ac:dyDescent="0.2">
      <c r="A1032" s="297">
        <v>94514</v>
      </c>
      <c r="B1032" s="293">
        <v>0.86</v>
      </c>
      <c r="C1032" s="279">
        <v>0.73299999999999998</v>
      </c>
      <c r="D1032" s="280">
        <f t="shared" si="31"/>
        <v>-0.14767441860465114</v>
      </c>
      <c r="E1032" s="279">
        <v>0.79600000000000004</v>
      </c>
      <c r="F1032" s="280">
        <f t="shared" si="30"/>
        <v>-7.4418604651162679E-2</v>
      </c>
      <c r="G1032" s="281"/>
    </row>
    <row r="1033" spans="1:7" x14ac:dyDescent="0.2">
      <c r="A1033" s="297">
        <v>94515</v>
      </c>
      <c r="B1033" s="293">
        <v>0.70599999999999996</v>
      </c>
      <c r="C1033" s="279">
        <v>1.883</v>
      </c>
      <c r="D1033" s="280">
        <f t="shared" si="31"/>
        <v>1.6671388101983005</v>
      </c>
      <c r="E1033" s="279">
        <v>1.165</v>
      </c>
      <c r="F1033" s="280">
        <f t="shared" si="30"/>
        <v>0.65014164305949018</v>
      </c>
      <c r="G1033" s="281"/>
    </row>
    <row r="1034" spans="1:7" x14ac:dyDescent="0.2">
      <c r="A1034" s="297">
        <v>94516</v>
      </c>
      <c r="B1034" s="293">
        <v>0.81499999999999995</v>
      </c>
      <c r="C1034" s="279">
        <v>1.0840000000000001</v>
      </c>
      <c r="D1034" s="280">
        <f t="shared" si="31"/>
        <v>0.33006134969325163</v>
      </c>
      <c r="E1034" s="279">
        <v>0.95</v>
      </c>
      <c r="F1034" s="280">
        <f t="shared" si="30"/>
        <v>0.16564417177914104</v>
      </c>
      <c r="G1034" s="281"/>
    </row>
    <row r="1035" spans="1:7" x14ac:dyDescent="0.2">
      <c r="A1035" s="297">
        <v>94517</v>
      </c>
      <c r="B1035" s="293">
        <v>0.81499999999999995</v>
      </c>
      <c r="C1035" s="279">
        <v>1.048</v>
      </c>
      <c r="D1035" s="280">
        <f t="shared" si="31"/>
        <v>0.28588957055214737</v>
      </c>
      <c r="E1035" s="279">
        <v>0.93200000000000005</v>
      </c>
      <c r="F1035" s="280">
        <f t="shared" ref="F1035:F1098" si="32">E1035/B1035-1</f>
        <v>0.14355828220858902</v>
      </c>
      <c r="G1035" s="281"/>
    </row>
    <row r="1036" spans="1:7" x14ac:dyDescent="0.2">
      <c r="A1036" s="297">
        <v>94518</v>
      </c>
      <c r="B1036" s="293">
        <v>0.81499999999999995</v>
      </c>
      <c r="C1036" s="279">
        <v>0.70299999999999996</v>
      </c>
      <c r="D1036" s="280">
        <f t="shared" ref="D1036:D1099" si="33">C1036/B1036-1</f>
        <v>-0.13742331288343557</v>
      </c>
      <c r="E1036" s="279">
        <v>0.75900000000000001</v>
      </c>
      <c r="F1036" s="280">
        <f t="shared" si="32"/>
        <v>-6.8711656441717728E-2</v>
      </c>
      <c r="G1036" s="281"/>
    </row>
    <row r="1037" spans="1:7" x14ac:dyDescent="0.2">
      <c r="A1037" s="297">
        <v>94519</v>
      </c>
      <c r="B1037" s="293">
        <v>0.81499999999999995</v>
      </c>
      <c r="C1037" s="279">
        <v>0.746</v>
      </c>
      <c r="D1037" s="280">
        <f t="shared" si="33"/>
        <v>-8.466257668711652E-2</v>
      </c>
      <c r="E1037" s="279">
        <v>0.78100000000000003</v>
      </c>
      <c r="F1037" s="280">
        <f t="shared" si="32"/>
        <v>-4.1717791411042815E-2</v>
      </c>
      <c r="G1037" s="281"/>
    </row>
    <row r="1038" spans="1:7" x14ac:dyDescent="0.2">
      <c r="A1038" s="297">
        <v>94520</v>
      </c>
      <c r="B1038" s="293">
        <v>0.81499999999999995</v>
      </c>
      <c r="C1038" s="279">
        <v>0.71799999999999997</v>
      </c>
      <c r="D1038" s="280">
        <f t="shared" si="33"/>
        <v>-0.11901840490797544</v>
      </c>
      <c r="E1038" s="279">
        <v>0.76700000000000002</v>
      </c>
      <c r="F1038" s="280">
        <f t="shared" si="32"/>
        <v>-5.8895705521472275E-2</v>
      </c>
      <c r="G1038" s="281"/>
    </row>
    <row r="1039" spans="1:7" x14ac:dyDescent="0.2">
      <c r="A1039" s="298">
        <v>94521</v>
      </c>
      <c r="B1039" s="294">
        <v>0.81499999999999995</v>
      </c>
      <c r="C1039" s="287">
        <v>0.77</v>
      </c>
      <c r="D1039" s="288">
        <f t="shared" si="33"/>
        <v>-5.5214723926380271E-2</v>
      </c>
      <c r="E1039" s="287">
        <v>0.79300000000000004</v>
      </c>
      <c r="F1039" s="288">
        <f t="shared" si="32"/>
        <v>-2.6993865030674691E-2</v>
      </c>
      <c r="G1039" s="281"/>
    </row>
    <row r="1040" spans="1:7" x14ac:dyDescent="0.2">
      <c r="A1040" s="299">
        <v>94523</v>
      </c>
      <c r="B1040" s="295">
        <v>0.81499999999999995</v>
      </c>
      <c r="C1040" s="289">
        <v>0.72799999999999998</v>
      </c>
      <c r="D1040" s="290">
        <f t="shared" si="33"/>
        <v>-0.10674846625766865</v>
      </c>
      <c r="E1040" s="289">
        <v>0.77100000000000002</v>
      </c>
      <c r="F1040" s="290">
        <f t="shared" si="32"/>
        <v>-5.3987730061349604E-2</v>
      </c>
      <c r="G1040" s="281"/>
    </row>
    <row r="1041" spans="1:7" x14ac:dyDescent="0.2">
      <c r="A1041" s="297">
        <v>94525</v>
      </c>
      <c r="B1041" s="293">
        <v>0.81499999999999995</v>
      </c>
      <c r="C1041" s="279">
        <v>1.008</v>
      </c>
      <c r="D1041" s="280">
        <f t="shared" si="33"/>
        <v>0.23680981595092043</v>
      </c>
      <c r="E1041" s="279">
        <v>0.91100000000000003</v>
      </c>
      <c r="F1041" s="280">
        <f t="shared" si="32"/>
        <v>0.11779141104294499</v>
      </c>
      <c r="G1041" s="281"/>
    </row>
    <row r="1042" spans="1:7" x14ac:dyDescent="0.2">
      <c r="A1042" s="297">
        <v>94526</v>
      </c>
      <c r="B1042" s="293">
        <v>0.81499999999999995</v>
      </c>
      <c r="C1042" s="279">
        <v>0.79500000000000004</v>
      </c>
      <c r="D1042" s="280">
        <f t="shared" si="33"/>
        <v>-2.4539877300613355E-2</v>
      </c>
      <c r="E1042" s="279">
        <v>0.80500000000000005</v>
      </c>
      <c r="F1042" s="280">
        <f t="shared" si="32"/>
        <v>-1.2269938650306678E-2</v>
      </c>
      <c r="G1042" s="281"/>
    </row>
    <row r="1043" spans="1:7" x14ac:dyDescent="0.2">
      <c r="A1043" s="297">
        <v>94528</v>
      </c>
      <c r="B1043" s="293">
        <v>0.81499999999999995</v>
      </c>
      <c r="C1043" s="279">
        <v>1.272</v>
      </c>
      <c r="D1043" s="280">
        <f t="shared" si="33"/>
        <v>0.5607361963190185</v>
      </c>
      <c r="E1043" s="279">
        <v>1.0429999999999999</v>
      </c>
      <c r="F1043" s="280">
        <f t="shared" si="32"/>
        <v>0.2797546012269938</v>
      </c>
      <c r="G1043" s="281"/>
    </row>
    <row r="1044" spans="1:7" x14ac:dyDescent="0.2">
      <c r="A1044" s="297">
        <v>94530</v>
      </c>
      <c r="B1044" s="293">
        <v>0.81499999999999995</v>
      </c>
      <c r="C1044" s="279">
        <v>0.73899999999999999</v>
      </c>
      <c r="D1044" s="280">
        <f t="shared" si="33"/>
        <v>-9.3251533742331194E-2</v>
      </c>
      <c r="E1044" s="279">
        <v>0.77700000000000002</v>
      </c>
      <c r="F1044" s="280">
        <f t="shared" si="32"/>
        <v>-4.6625766871165597E-2</v>
      </c>
      <c r="G1044" s="281"/>
    </row>
    <row r="1045" spans="1:7" x14ac:dyDescent="0.2">
      <c r="A1045" s="297">
        <v>94531</v>
      </c>
      <c r="B1045" s="293">
        <v>0.81499999999999995</v>
      </c>
      <c r="C1045" s="279">
        <v>0.88100000000000001</v>
      </c>
      <c r="D1045" s="280">
        <f t="shared" si="33"/>
        <v>8.0981595092024516E-2</v>
      </c>
      <c r="E1045" s="279">
        <v>0.84799999999999998</v>
      </c>
      <c r="F1045" s="280">
        <f t="shared" si="32"/>
        <v>4.0490797546012258E-2</v>
      </c>
      <c r="G1045" s="281"/>
    </row>
    <row r="1046" spans="1:7" x14ac:dyDescent="0.2">
      <c r="A1046" s="297">
        <v>94533</v>
      </c>
      <c r="B1046" s="293">
        <v>0.879</v>
      </c>
      <c r="C1046" s="279">
        <v>0.71599999999999997</v>
      </c>
      <c r="D1046" s="280">
        <f t="shared" si="33"/>
        <v>-0.18543799772468716</v>
      </c>
      <c r="E1046" s="279">
        <v>0.79700000000000004</v>
      </c>
      <c r="F1046" s="280">
        <f t="shared" si="32"/>
        <v>-9.3287827076222962E-2</v>
      </c>
      <c r="G1046" s="281"/>
    </row>
    <row r="1047" spans="1:7" x14ac:dyDescent="0.2">
      <c r="A1047" s="297">
        <v>94534</v>
      </c>
      <c r="B1047" s="293">
        <v>0.879</v>
      </c>
      <c r="C1047" s="279">
        <v>0.88600000000000001</v>
      </c>
      <c r="D1047" s="280">
        <f t="shared" si="33"/>
        <v>7.9635949943117623E-3</v>
      </c>
      <c r="E1047" s="279">
        <v>0.88300000000000001</v>
      </c>
      <c r="F1047" s="280">
        <f t="shared" si="32"/>
        <v>4.550625711035261E-3</v>
      </c>
      <c r="G1047" s="281"/>
    </row>
    <row r="1048" spans="1:7" x14ac:dyDescent="0.2">
      <c r="A1048" s="297">
        <v>94535</v>
      </c>
      <c r="B1048" s="293">
        <v>0.879</v>
      </c>
      <c r="C1048" s="279">
        <v>0.69299999999999995</v>
      </c>
      <c r="D1048" s="280">
        <f t="shared" si="33"/>
        <v>-0.21160409556313997</v>
      </c>
      <c r="E1048" s="279">
        <v>0.78600000000000003</v>
      </c>
      <c r="F1048" s="280">
        <f t="shared" si="32"/>
        <v>-0.10580204778156999</v>
      </c>
      <c r="G1048" s="281"/>
    </row>
    <row r="1049" spans="1:7" x14ac:dyDescent="0.2">
      <c r="A1049" s="297">
        <v>94536</v>
      </c>
      <c r="B1049" s="293">
        <v>0.90400000000000003</v>
      </c>
      <c r="C1049" s="279">
        <v>0.70099999999999996</v>
      </c>
      <c r="D1049" s="280">
        <f t="shared" si="33"/>
        <v>-0.2245575221238939</v>
      </c>
      <c r="E1049" s="279">
        <v>0.80200000000000005</v>
      </c>
      <c r="F1049" s="280">
        <f t="shared" si="32"/>
        <v>-0.11283185840707965</v>
      </c>
      <c r="G1049" s="281"/>
    </row>
    <row r="1050" spans="1:7" x14ac:dyDescent="0.2">
      <c r="A1050" s="297">
        <v>94538</v>
      </c>
      <c r="B1050" s="293">
        <v>0.90400000000000003</v>
      </c>
      <c r="C1050" s="279">
        <v>0.71499999999999997</v>
      </c>
      <c r="D1050" s="280">
        <f t="shared" si="33"/>
        <v>-0.20907079646017701</v>
      </c>
      <c r="E1050" s="279">
        <v>0.80900000000000005</v>
      </c>
      <c r="F1050" s="280">
        <f t="shared" si="32"/>
        <v>-0.10508849557522115</v>
      </c>
      <c r="G1050" s="281"/>
    </row>
    <row r="1051" spans="1:7" x14ac:dyDescent="0.2">
      <c r="A1051" s="297">
        <v>94539</v>
      </c>
      <c r="B1051" s="293">
        <v>0.90400000000000003</v>
      </c>
      <c r="C1051" s="279">
        <v>0.753</v>
      </c>
      <c r="D1051" s="280">
        <f t="shared" si="33"/>
        <v>-0.16703539823008851</v>
      </c>
      <c r="E1051" s="279">
        <v>0.82799999999999996</v>
      </c>
      <c r="F1051" s="280">
        <f t="shared" si="32"/>
        <v>-8.4070796460177011E-2</v>
      </c>
      <c r="G1051" s="281"/>
    </row>
    <row r="1052" spans="1:7" x14ac:dyDescent="0.2">
      <c r="A1052" s="297">
        <v>94541</v>
      </c>
      <c r="B1052" s="293">
        <v>0.90400000000000003</v>
      </c>
      <c r="C1052" s="279">
        <v>0.75600000000000001</v>
      </c>
      <c r="D1052" s="280">
        <f t="shared" si="33"/>
        <v>-0.16371681415929207</v>
      </c>
      <c r="E1052" s="279">
        <v>0.83</v>
      </c>
      <c r="F1052" s="280">
        <f t="shared" si="32"/>
        <v>-8.1858407079646089E-2</v>
      </c>
      <c r="G1052" s="281"/>
    </row>
    <row r="1053" spans="1:7" x14ac:dyDescent="0.2">
      <c r="A1053" s="297">
        <v>94542</v>
      </c>
      <c r="B1053" s="293">
        <v>0.90400000000000003</v>
      </c>
      <c r="C1053" s="279">
        <v>0.75</v>
      </c>
      <c r="D1053" s="280">
        <f t="shared" si="33"/>
        <v>-0.17035398230088494</v>
      </c>
      <c r="E1053" s="279">
        <v>0.82699999999999996</v>
      </c>
      <c r="F1053" s="280">
        <f t="shared" si="32"/>
        <v>-8.5176991150442527E-2</v>
      </c>
      <c r="G1053" s="281"/>
    </row>
    <row r="1054" spans="1:7" x14ac:dyDescent="0.2">
      <c r="A1054" s="297">
        <v>94544</v>
      </c>
      <c r="B1054" s="293">
        <v>0.90400000000000003</v>
      </c>
      <c r="C1054" s="279">
        <v>0.72499999999999998</v>
      </c>
      <c r="D1054" s="280">
        <f t="shared" si="33"/>
        <v>-0.19800884955752218</v>
      </c>
      <c r="E1054" s="279">
        <v>0.81499999999999995</v>
      </c>
      <c r="F1054" s="280">
        <f t="shared" si="32"/>
        <v>-9.8451327433628388E-2</v>
      </c>
      <c r="G1054" s="281"/>
    </row>
    <row r="1055" spans="1:7" x14ac:dyDescent="0.2">
      <c r="A1055" s="297">
        <v>94545</v>
      </c>
      <c r="B1055" s="293">
        <v>0.90400000000000003</v>
      </c>
      <c r="C1055" s="279">
        <v>0.70499999999999996</v>
      </c>
      <c r="D1055" s="280">
        <f t="shared" si="33"/>
        <v>-0.22013274336283195</v>
      </c>
      <c r="E1055" s="279">
        <v>0.80400000000000005</v>
      </c>
      <c r="F1055" s="280">
        <f t="shared" si="32"/>
        <v>-0.11061946902654862</v>
      </c>
      <c r="G1055" s="281"/>
    </row>
    <row r="1056" spans="1:7" x14ac:dyDescent="0.2">
      <c r="A1056" s="297">
        <v>94546</v>
      </c>
      <c r="B1056" s="293">
        <v>0.90400000000000003</v>
      </c>
      <c r="C1056" s="279">
        <v>0.79600000000000004</v>
      </c>
      <c r="D1056" s="280">
        <f t="shared" si="33"/>
        <v>-0.11946902654867253</v>
      </c>
      <c r="E1056" s="279">
        <v>0.85</v>
      </c>
      <c r="F1056" s="280">
        <f t="shared" si="32"/>
        <v>-5.9734513274336321E-2</v>
      </c>
      <c r="G1056" s="281"/>
    </row>
    <row r="1057" spans="1:7" x14ac:dyDescent="0.2">
      <c r="A1057" s="297">
        <v>94547</v>
      </c>
      <c r="B1057" s="293">
        <v>0.81499999999999995</v>
      </c>
      <c r="C1057" s="279">
        <v>0.70399999999999996</v>
      </c>
      <c r="D1057" s="280">
        <f t="shared" si="33"/>
        <v>-0.1361963190184049</v>
      </c>
      <c r="E1057" s="279">
        <v>0.76</v>
      </c>
      <c r="F1057" s="280">
        <f t="shared" si="32"/>
        <v>-6.748466257668706E-2</v>
      </c>
      <c r="G1057" s="281"/>
    </row>
    <row r="1058" spans="1:7" x14ac:dyDescent="0.2">
      <c r="A1058" s="297">
        <v>94548</v>
      </c>
      <c r="B1058" s="293">
        <v>0.81499999999999995</v>
      </c>
      <c r="C1058" s="279">
        <v>0.75800000000000001</v>
      </c>
      <c r="D1058" s="280">
        <f t="shared" si="33"/>
        <v>-6.9938650306748396E-2</v>
      </c>
      <c r="E1058" s="279">
        <v>0.78600000000000003</v>
      </c>
      <c r="F1058" s="280">
        <f t="shared" si="32"/>
        <v>-3.5582822085889476E-2</v>
      </c>
      <c r="G1058" s="281"/>
    </row>
    <row r="1059" spans="1:7" x14ac:dyDescent="0.2">
      <c r="A1059" s="297">
        <v>94549</v>
      </c>
      <c r="B1059" s="293">
        <v>0.81499999999999995</v>
      </c>
      <c r="C1059" s="279">
        <v>0.89800000000000002</v>
      </c>
      <c r="D1059" s="280">
        <f t="shared" si="33"/>
        <v>0.10184049079754609</v>
      </c>
      <c r="E1059" s="279">
        <v>0.85599999999999998</v>
      </c>
      <c r="F1059" s="280">
        <f t="shared" si="32"/>
        <v>5.0306748466257822E-2</v>
      </c>
      <c r="G1059" s="281"/>
    </row>
    <row r="1060" spans="1:7" x14ac:dyDescent="0.2">
      <c r="A1060" s="297">
        <v>94550</v>
      </c>
      <c r="B1060" s="293">
        <v>0.90400000000000003</v>
      </c>
      <c r="C1060" s="279">
        <v>0.65500000000000003</v>
      </c>
      <c r="D1060" s="280">
        <f t="shared" si="33"/>
        <v>-0.27544247787610621</v>
      </c>
      <c r="E1060" s="279">
        <v>0.77900000000000003</v>
      </c>
      <c r="F1060" s="280">
        <f t="shared" si="32"/>
        <v>-0.13827433628318586</v>
      </c>
      <c r="G1060" s="281"/>
    </row>
    <row r="1061" spans="1:7" x14ac:dyDescent="0.2">
      <c r="A1061" s="297">
        <v>94551</v>
      </c>
      <c r="B1061" s="293">
        <v>0.90400000000000003</v>
      </c>
      <c r="C1061" s="279">
        <v>0.93700000000000006</v>
      </c>
      <c r="D1061" s="280">
        <f t="shared" si="33"/>
        <v>3.6504424778761146E-2</v>
      </c>
      <c r="E1061" s="279">
        <v>0.92100000000000004</v>
      </c>
      <c r="F1061" s="280">
        <f t="shared" si="32"/>
        <v>1.8805309734513331E-2</v>
      </c>
      <c r="G1061" s="281"/>
    </row>
    <row r="1062" spans="1:7" x14ac:dyDescent="0.2">
      <c r="A1062" s="297">
        <v>94552</v>
      </c>
      <c r="B1062" s="293">
        <v>0.90400000000000003</v>
      </c>
      <c r="C1062" s="279">
        <v>0.92800000000000005</v>
      </c>
      <c r="D1062" s="280">
        <f t="shared" si="33"/>
        <v>2.6548672566371723E-2</v>
      </c>
      <c r="E1062" s="279">
        <v>0.91600000000000004</v>
      </c>
      <c r="F1062" s="280">
        <f t="shared" si="32"/>
        <v>1.327433628318575E-2</v>
      </c>
      <c r="G1062" s="281"/>
    </row>
    <row r="1063" spans="1:7" x14ac:dyDescent="0.2">
      <c r="A1063" s="297">
        <v>94553</v>
      </c>
      <c r="B1063" s="293">
        <v>0.81499999999999995</v>
      </c>
      <c r="C1063" s="279">
        <v>0.74199999999999999</v>
      </c>
      <c r="D1063" s="280">
        <f t="shared" si="33"/>
        <v>-8.9570552147239191E-2</v>
      </c>
      <c r="E1063" s="279">
        <v>0.77900000000000003</v>
      </c>
      <c r="F1063" s="280">
        <f t="shared" si="32"/>
        <v>-4.417177914110415E-2</v>
      </c>
      <c r="G1063" s="281"/>
    </row>
    <row r="1064" spans="1:7" x14ac:dyDescent="0.2">
      <c r="A1064" s="297">
        <v>94555</v>
      </c>
      <c r="B1064" s="293">
        <v>0.90400000000000003</v>
      </c>
      <c r="C1064" s="279">
        <v>0.71599999999999997</v>
      </c>
      <c r="D1064" s="280">
        <f t="shared" si="33"/>
        <v>-0.20796460176991161</v>
      </c>
      <c r="E1064" s="279">
        <v>0.81</v>
      </c>
      <c r="F1064" s="280">
        <f t="shared" si="32"/>
        <v>-0.10398230088495575</v>
      </c>
      <c r="G1064" s="281"/>
    </row>
    <row r="1065" spans="1:7" x14ac:dyDescent="0.2">
      <c r="A1065" s="297">
        <v>94556</v>
      </c>
      <c r="B1065" s="293">
        <v>0.81499999999999995</v>
      </c>
      <c r="C1065" s="279">
        <v>0.84599999999999997</v>
      </c>
      <c r="D1065" s="280">
        <f t="shared" si="33"/>
        <v>3.8036809815950923E-2</v>
      </c>
      <c r="E1065" s="279">
        <v>0.83</v>
      </c>
      <c r="F1065" s="280">
        <f t="shared" si="32"/>
        <v>1.8404907975460238E-2</v>
      </c>
      <c r="G1065" s="281"/>
    </row>
    <row r="1066" spans="1:7" x14ac:dyDescent="0.2">
      <c r="A1066" s="297">
        <v>94558</v>
      </c>
      <c r="B1066" s="293">
        <v>0.70599999999999996</v>
      </c>
      <c r="C1066" s="279">
        <v>0.96499999999999997</v>
      </c>
      <c r="D1066" s="280">
        <f t="shared" si="33"/>
        <v>0.36685552407932009</v>
      </c>
      <c r="E1066" s="279">
        <v>0.83499999999999996</v>
      </c>
      <c r="F1066" s="280">
        <f t="shared" si="32"/>
        <v>0.18271954674220958</v>
      </c>
      <c r="G1066" s="281"/>
    </row>
    <row r="1067" spans="1:7" x14ac:dyDescent="0.2">
      <c r="A1067" s="297">
        <v>94559</v>
      </c>
      <c r="B1067" s="293">
        <v>0.70599999999999996</v>
      </c>
      <c r="C1067" s="279">
        <v>0.626</v>
      </c>
      <c r="D1067" s="280">
        <f t="shared" si="33"/>
        <v>-0.11331444759206799</v>
      </c>
      <c r="E1067" s="279">
        <v>0.66600000000000004</v>
      </c>
      <c r="F1067" s="280">
        <f t="shared" si="32"/>
        <v>-5.6657223796033884E-2</v>
      </c>
      <c r="G1067" s="281"/>
    </row>
    <row r="1068" spans="1:7" x14ac:dyDescent="0.2">
      <c r="A1068" s="297">
        <v>94560</v>
      </c>
      <c r="B1068" s="293">
        <v>0.90400000000000003</v>
      </c>
      <c r="C1068" s="279">
        <v>0.63700000000000001</v>
      </c>
      <c r="D1068" s="280">
        <f t="shared" si="33"/>
        <v>-0.29535398230088494</v>
      </c>
      <c r="E1068" s="279">
        <v>0.77</v>
      </c>
      <c r="F1068" s="280">
        <f t="shared" si="32"/>
        <v>-0.14823008849557517</v>
      </c>
      <c r="G1068" s="281"/>
    </row>
    <row r="1069" spans="1:7" x14ac:dyDescent="0.2">
      <c r="A1069" s="297">
        <v>94561</v>
      </c>
      <c r="B1069" s="293">
        <v>0.81499999999999995</v>
      </c>
      <c r="C1069" s="279">
        <v>0.72599999999999998</v>
      </c>
      <c r="D1069" s="280">
        <f t="shared" si="33"/>
        <v>-0.10920245398772999</v>
      </c>
      <c r="E1069" s="279">
        <v>0.77</v>
      </c>
      <c r="F1069" s="280">
        <f t="shared" si="32"/>
        <v>-5.5214723926380271E-2</v>
      </c>
      <c r="G1069" s="281"/>
    </row>
    <row r="1070" spans="1:7" x14ac:dyDescent="0.2">
      <c r="A1070" s="297">
        <v>94562</v>
      </c>
      <c r="B1070" s="293">
        <v>0.70599999999999996</v>
      </c>
      <c r="C1070" s="279">
        <v>0.63100000000000001</v>
      </c>
      <c r="D1070" s="280">
        <f t="shared" si="33"/>
        <v>-0.10623229461756367</v>
      </c>
      <c r="E1070" s="279">
        <v>0.66800000000000004</v>
      </c>
      <c r="F1070" s="280">
        <f t="shared" si="32"/>
        <v>-5.3824362606232135E-2</v>
      </c>
      <c r="G1070" s="281"/>
    </row>
    <row r="1071" spans="1:7" x14ac:dyDescent="0.2">
      <c r="A1071" s="297">
        <v>94563</v>
      </c>
      <c r="B1071" s="293">
        <v>0.81499999999999995</v>
      </c>
      <c r="C1071" s="279">
        <v>0.996</v>
      </c>
      <c r="D1071" s="280">
        <f t="shared" si="33"/>
        <v>0.2220858895705522</v>
      </c>
      <c r="E1071" s="279">
        <v>0.90600000000000003</v>
      </c>
      <c r="F1071" s="280">
        <f t="shared" si="32"/>
        <v>0.11165644171779143</v>
      </c>
      <c r="G1071" s="281"/>
    </row>
    <row r="1072" spans="1:7" x14ac:dyDescent="0.2">
      <c r="A1072" s="297">
        <v>94564</v>
      </c>
      <c r="B1072" s="293">
        <v>0.81499999999999995</v>
      </c>
      <c r="C1072" s="279">
        <v>0.74099999999999999</v>
      </c>
      <c r="D1072" s="280">
        <f t="shared" si="33"/>
        <v>-9.0797546012269859E-2</v>
      </c>
      <c r="E1072" s="279">
        <v>0.77800000000000002</v>
      </c>
      <c r="F1072" s="280">
        <f t="shared" si="32"/>
        <v>-4.5398773006134929E-2</v>
      </c>
      <c r="G1072" s="281"/>
    </row>
    <row r="1073" spans="1:7" x14ac:dyDescent="0.2">
      <c r="A1073" s="297">
        <v>94565</v>
      </c>
      <c r="B1073" s="293">
        <v>0.81499999999999995</v>
      </c>
      <c r="C1073" s="279">
        <v>0.79800000000000004</v>
      </c>
      <c r="D1073" s="280">
        <f t="shared" si="33"/>
        <v>-2.0858895705521352E-2</v>
      </c>
      <c r="E1073" s="279">
        <v>0.80600000000000005</v>
      </c>
      <c r="F1073" s="280">
        <f t="shared" si="32"/>
        <v>-1.1042944785275899E-2</v>
      </c>
      <c r="G1073" s="281"/>
    </row>
    <row r="1074" spans="1:7" x14ac:dyDescent="0.2">
      <c r="A1074" s="297">
        <v>94566</v>
      </c>
      <c r="B1074" s="293">
        <v>0.90400000000000003</v>
      </c>
      <c r="C1074" s="279">
        <v>0.72299999999999998</v>
      </c>
      <c r="D1074" s="280">
        <f t="shared" si="33"/>
        <v>-0.2002212389380531</v>
      </c>
      <c r="E1074" s="279">
        <v>0.81399999999999995</v>
      </c>
      <c r="F1074" s="280">
        <f t="shared" si="32"/>
        <v>-9.9557522123893905E-2</v>
      </c>
      <c r="G1074" s="281"/>
    </row>
    <row r="1075" spans="1:7" x14ac:dyDescent="0.2">
      <c r="A1075" s="297">
        <v>94567</v>
      </c>
      <c r="B1075" s="293">
        <v>0.70599999999999996</v>
      </c>
      <c r="C1075" s="279">
        <v>3.7280000000000002</v>
      </c>
      <c r="D1075" s="280">
        <f t="shared" si="33"/>
        <v>4.2804532577903691</v>
      </c>
      <c r="E1075" s="279">
        <v>1.165</v>
      </c>
      <c r="F1075" s="280">
        <f t="shared" si="32"/>
        <v>0.65014164305949018</v>
      </c>
      <c r="G1075" s="281"/>
    </row>
    <row r="1076" spans="1:7" x14ac:dyDescent="0.2">
      <c r="A1076" s="297">
        <v>94568</v>
      </c>
      <c r="B1076" s="293">
        <v>0.90400000000000003</v>
      </c>
      <c r="C1076" s="279">
        <v>0.70299999999999996</v>
      </c>
      <c r="D1076" s="280">
        <f t="shared" si="33"/>
        <v>-0.22234513274336287</v>
      </c>
      <c r="E1076" s="279">
        <v>0.80400000000000005</v>
      </c>
      <c r="F1076" s="280">
        <f t="shared" si="32"/>
        <v>-0.11061946902654862</v>
      </c>
      <c r="G1076" s="281"/>
    </row>
    <row r="1077" spans="1:7" x14ac:dyDescent="0.2">
      <c r="A1077" s="297">
        <v>94569</v>
      </c>
      <c r="B1077" s="293">
        <v>0.81499999999999995</v>
      </c>
      <c r="C1077" s="279">
        <v>0.89300000000000002</v>
      </c>
      <c r="D1077" s="280">
        <f t="shared" si="33"/>
        <v>9.5705521472392752E-2</v>
      </c>
      <c r="E1077" s="279">
        <v>0.85399999999999998</v>
      </c>
      <c r="F1077" s="280">
        <f t="shared" si="32"/>
        <v>4.7852760736196265E-2</v>
      </c>
      <c r="G1077" s="281"/>
    </row>
    <row r="1078" spans="1:7" x14ac:dyDescent="0.2">
      <c r="A1078" s="297">
        <v>94571</v>
      </c>
      <c r="B1078" s="293">
        <v>0.879</v>
      </c>
      <c r="C1078" s="279">
        <v>0.80300000000000005</v>
      </c>
      <c r="D1078" s="280">
        <f t="shared" si="33"/>
        <v>-8.6461888509670071E-2</v>
      </c>
      <c r="E1078" s="279">
        <v>0.84099999999999997</v>
      </c>
      <c r="F1078" s="280">
        <f t="shared" si="32"/>
        <v>-4.3230944254835091E-2</v>
      </c>
      <c r="G1078" s="281"/>
    </row>
    <row r="1079" spans="1:7" x14ac:dyDescent="0.2">
      <c r="A1079" s="297">
        <v>94572</v>
      </c>
      <c r="B1079" s="293">
        <v>0.81499999999999995</v>
      </c>
      <c r="C1079" s="279">
        <v>0.70799999999999996</v>
      </c>
      <c r="D1079" s="280">
        <f t="shared" si="33"/>
        <v>-0.13128834355828223</v>
      </c>
      <c r="E1079" s="279">
        <v>0.76200000000000001</v>
      </c>
      <c r="F1079" s="280">
        <f t="shared" si="32"/>
        <v>-6.5030674846625725E-2</v>
      </c>
      <c r="G1079" s="281"/>
    </row>
    <row r="1080" spans="1:7" x14ac:dyDescent="0.2">
      <c r="A1080" s="297">
        <v>94573</v>
      </c>
      <c r="B1080" s="293">
        <v>0.70599999999999996</v>
      </c>
      <c r="C1080" s="279">
        <v>0.747</v>
      </c>
      <c r="D1080" s="280">
        <f t="shared" si="33"/>
        <v>5.8073654390934815E-2</v>
      </c>
      <c r="E1080" s="279">
        <v>0.72599999999999998</v>
      </c>
      <c r="F1080" s="280">
        <f t="shared" si="32"/>
        <v>2.8328611898017053E-2</v>
      </c>
      <c r="G1080" s="281"/>
    </row>
    <row r="1081" spans="1:7" x14ac:dyDescent="0.2">
      <c r="A1081" s="297">
        <v>94574</v>
      </c>
      <c r="B1081" s="293">
        <v>0.70599999999999996</v>
      </c>
      <c r="C1081" s="279">
        <v>1.093</v>
      </c>
      <c r="D1081" s="280">
        <f t="shared" si="33"/>
        <v>0.54815864022662897</v>
      </c>
      <c r="E1081" s="279">
        <v>0.9</v>
      </c>
      <c r="F1081" s="280">
        <f t="shared" si="32"/>
        <v>0.27478753541076495</v>
      </c>
      <c r="G1081" s="281"/>
    </row>
    <row r="1082" spans="1:7" x14ac:dyDescent="0.2">
      <c r="A1082" s="297">
        <v>94575</v>
      </c>
      <c r="B1082" s="293">
        <v>0.81499999999999995</v>
      </c>
      <c r="C1082" s="279">
        <v>1.0409999999999999</v>
      </c>
      <c r="D1082" s="280">
        <f t="shared" si="33"/>
        <v>0.27730061349693247</v>
      </c>
      <c r="E1082" s="279">
        <v>0.92800000000000005</v>
      </c>
      <c r="F1082" s="280">
        <f t="shared" si="32"/>
        <v>0.13865030674846635</v>
      </c>
      <c r="G1082" s="281"/>
    </row>
    <row r="1083" spans="1:7" x14ac:dyDescent="0.2">
      <c r="A1083" s="297">
        <v>94576</v>
      </c>
      <c r="B1083" s="293">
        <v>0.70599999999999996</v>
      </c>
      <c r="C1083" s="279">
        <v>2.754</v>
      </c>
      <c r="D1083" s="280">
        <f t="shared" si="33"/>
        <v>2.9008498583569406</v>
      </c>
      <c r="E1083" s="279">
        <v>1.165</v>
      </c>
      <c r="F1083" s="280">
        <f t="shared" si="32"/>
        <v>0.65014164305949018</v>
      </c>
      <c r="G1083" s="281"/>
    </row>
    <row r="1084" spans="1:7" x14ac:dyDescent="0.2">
      <c r="A1084" s="297">
        <v>94577</v>
      </c>
      <c r="B1084" s="293">
        <v>0.90400000000000003</v>
      </c>
      <c r="C1084" s="279">
        <v>0.84099999999999997</v>
      </c>
      <c r="D1084" s="280">
        <f t="shared" si="33"/>
        <v>-6.9690265486725744E-2</v>
      </c>
      <c r="E1084" s="279">
        <v>0.872</v>
      </c>
      <c r="F1084" s="280">
        <f t="shared" si="32"/>
        <v>-3.539823008849563E-2</v>
      </c>
      <c r="G1084" s="281"/>
    </row>
    <row r="1085" spans="1:7" x14ac:dyDescent="0.2">
      <c r="A1085" s="297">
        <v>94578</v>
      </c>
      <c r="B1085" s="293">
        <v>0.90400000000000003</v>
      </c>
      <c r="C1085" s="279">
        <v>0.70399999999999996</v>
      </c>
      <c r="D1085" s="280">
        <f t="shared" si="33"/>
        <v>-0.22123893805309747</v>
      </c>
      <c r="E1085" s="279">
        <v>0.80400000000000005</v>
      </c>
      <c r="F1085" s="280">
        <f t="shared" si="32"/>
        <v>-0.11061946902654862</v>
      </c>
      <c r="G1085" s="281"/>
    </row>
    <row r="1086" spans="1:7" x14ac:dyDescent="0.2">
      <c r="A1086" s="297">
        <v>94579</v>
      </c>
      <c r="B1086" s="293">
        <v>0.90400000000000003</v>
      </c>
      <c r="C1086" s="279">
        <v>0.73799999999999999</v>
      </c>
      <c r="D1086" s="280">
        <f t="shared" si="33"/>
        <v>-0.1836283185840708</v>
      </c>
      <c r="E1086" s="279">
        <v>0.82099999999999995</v>
      </c>
      <c r="F1086" s="280">
        <f t="shared" si="32"/>
        <v>-9.1814159292035513E-2</v>
      </c>
      <c r="G1086" s="281"/>
    </row>
    <row r="1087" spans="1:7" x14ac:dyDescent="0.2">
      <c r="A1087" s="297">
        <v>94580</v>
      </c>
      <c r="B1087" s="293">
        <v>0.90400000000000003</v>
      </c>
      <c r="C1087" s="279">
        <v>0.746</v>
      </c>
      <c r="D1087" s="280">
        <f t="shared" si="33"/>
        <v>-0.1747787610619469</v>
      </c>
      <c r="E1087" s="279">
        <v>0.82499999999999996</v>
      </c>
      <c r="F1087" s="280">
        <f t="shared" si="32"/>
        <v>-8.7389380530973559E-2</v>
      </c>
      <c r="G1087" s="281"/>
    </row>
    <row r="1088" spans="1:7" x14ac:dyDescent="0.2">
      <c r="A1088" s="298">
        <v>94582</v>
      </c>
      <c r="B1088" s="294">
        <v>0.81499999999999995</v>
      </c>
      <c r="C1088" s="287">
        <v>0.73899999999999999</v>
      </c>
      <c r="D1088" s="288">
        <f t="shared" si="33"/>
        <v>-9.3251533742331194E-2</v>
      </c>
      <c r="E1088" s="287">
        <v>0.77700000000000002</v>
      </c>
      <c r="F1088" s="288">
        <f t="shared" si="32"/>
        <v>-4.6625766871165597E-2</v>
      </c>
      <c r="G1088" s="281"/>
    </row>
    <row r="1089" spans="1:7" x14ac:dyDescent="0.2">
      <c r="A1089" s="299">
        <v>94583</v>
      </c>
      <c r="B1089" s="295">
        <v>0.81499999999999995</v>
      </c>
      <c r="C1089" s="289">
        <v>0.73799999999999999</v>
      </c>
      <c r="D1089" s="290">
        <f t="shared" si="33"/>
        <v>-9.4478527607361862E-2</v>
      </c>
      <c r="E1089" s="289">
        <v>0.77600000000000002</v>
      </c>
      <c r="F1089" s="290">
        <f t="shared" si="32"/>
        <v>-4.7852760736196265E-2</v>
      </c>
      <c r="G1089" s="281"/>
    </row>
    <row r="1090" spans="1:7" x14ac:dyDescent="0.2">
      <c r="A1090" s="297">
        <v>94585</v>
      </c>
      <c r="B1090" s="293">
        <v>0.79300000000000004</v>
      </c>
      <c r="C1090" s="279">
        <v>0.68899999999999995</v>
      </c>
      <c r="D1090" s="280">
        <f t="shared" si="33"/>
        <v>-0.1311475409836067</v>
      </c>
      <c r="E1090" s="279">
        <v>0.74099999999999999</v>
      </c>
      <c r="F1090" s="280">
        <f t="shared" si="32"/>
        <v>-6.5573770491803351E-2</v>
      </c>
      <c r="G1090" s="281"/>
    </row>
    <row r="1091" spans="1:7" x14ac:dyDescent="0.2">
      <c r="A1091" s="297">
        <v>94586</v>
      </c>
      <c r="B1091" s="293">
        <v>0.90400000000000003</v>
      </c>
      <c r="C1091" s="279">
        <v>1.1279999999999999</v>
      </c>
      <c r="D1091" s="280">
        <f t="shared" si="33"/>
        <v>0.24778761061946897</v>
      </c>
      <c r="E1091" s="279">
        <v>1.016</v>
      </c>
      <c r="F1091" s="280">
        <f t="shared" si="32"/>
        <v>0.12389380530973448</v>
      </c>
      <c r="G1091" s="281"/>
    </row>
    <row r="1092" spans="1:7" x14ac:dyDescent="0.2">
      <c r="A1092" s="297">
        <v>94587</v>
      </c>
      <c r="B1092" s="293">
        <v>0.90400000000000003</v>
      </c>
      <c r="C1092" s="279">
        <v>0.71199999999999997</v>
      </c>
      <c r="D1092" s="280">
        <f t="shared" si="33"/>
        <v>-0.21238938053097356</v>
      </c>
      <c r="E1092" s="279">
        <v>0.80800000000000005</v>
      </c>
      <c r="F1092" s="280">
        <f t="shared" si="32"/>
        <v>-0.10619469026548667</v>
      </c>
      <c r="G1092" s="281"/>
    </row>
    <row r="1093" spans="1:7" x14ac:dyDescent="0.2">
      <c r="A1093" s="297">
        <v>94588</v>
      </c>
      <c r="B1093" s="293">
        <v>0.90400000000000003</v>
      </c>
      <c r="C1093" s="279">
        <v>0.71199999999999997</v>
      </c>
      <c r="D1093" s="280">
        <f t="shared" si="33"/>
        <v>-0.21238938053097356</v>
      </c>
      <c r="E1093" s="279">
        <v>0.80800000000000005</v>
      </c>
      <c r="F1093" s="280">
        <f t="shared" si="32"/>
        <v>-0.10619469026548667</v>
      </c>
      <c r="G1093" s="281"/>
    </row>
    <row r="1094" spans="1:7" x14ac:dyDescent="0.2">
      <c r="A1094" s="297">
        <v>94589</v>
      </c>
      <c r="B1094" s="293">
        <v>0.879</v>
      </c>
      <c r="C1094" s="279">
        <v>0.70199999999999996</v>
      </c>
      <c r="D1094" s="280">
        <f t="shared" si="33"/>
        <v>-0.20136518771331058</v>
      </c>
      <c r="E1094" s="279">
        <v>0.79</v>
      </c>
      <c r="F1094" s="280">
        <f t="shared" si="32"/>
        <v>-0.10125142207053461</v>
      </c>
      <c r="G1094" s="281"/>
    </row>
    <row r="1095" spans="1:7" x14ac:dyDescent="0.2">
      <c r="A1095" s="297">
        <v>94590</v>
      </c>
      <c r="B1095" s="293">
        <v>0.879</v>
      </c>
      <c r="C1095" s="279">
        <v>0.66700000000000004</v>
      </c>
      <c r="D1095" s="280">
        <f t="shared" si="33"/>
        <v>-0.24118316268486917</v>
      </c>
      <c r="E1095" s="279">
        <v>0.77300000000000002</v>
      </c>
      <c r="F1095" s="280">
        <f t="shared" si="32"/>
        <v>-0.12059158134243453</v>
      </c>
      <c r="G1095" s="281"/>
    </row>
    <row r="1096" spans="1:7" x14ac:dyDescent="0.2">
      <c r="A1096" s="297">
        <v>94591</v>
      </c>
      <c r="B1096" s="293">
        <v>0.879</v>
      </c>
      <c r="C1096" s="279">
        <v>0.68700000000000006</v>
      </c>
      <c r="D1096" s="280">
        <f t="shared" si="33"/>
        <v>-0.21843003412969275</v>
      </c>
      <c r="E1096" s="279">
        <v>0.78300000000000003</v>
      </c>
      <c r="F1096" s="280">
        <f t="shared" si="32"/>
        <v>-0.10921501706484638</v>
      </c>
      <c r="G1096" s="281"/>
    </row>
    <row r="1097" spans="1:7" x14ac:dyDescent="0.2">
      <c r="A1097" s="297">
        <v>94592</v>
      </c>
      <c r="B1097" s="293">
        <v>0.879</v>
      </c>
      <c r="C1097" s="279">
        <v>0.7</v>
      </c>
      <c r="D1097" s="280">
        <f t="shared" si="33"/>
        <v>-0.20364050056882832</v>
      </c>
      <c r="E1097" s="279">
        <v>0.79</v>
      </c>
      <c r="F1097" s="280">
        <f t="shared" si="32"/>
        <v>-0.10125142207053461</v>
      </c>
      <c r="G1097" s="281"/>
    </row>
    <row r="1098" spans="1:7" x14ac:dyDescent="0.2">
      <c r="A1098" s="297">
        <v>94595</v>
      </c>
      <c r="B1098" s="293">
        <v>0.81499999999999995</v>
      </c>
      <c r="C1098" s="279">
        <v>0.73599999999999999</v>
      </c>
      <c r="D1098" s="280">
        <f t="shared" si="33"/>
        <v>-9.6932515337423308E-2</v>
      </c>
      <c r="E1098" s="279">
        <v>0.77500000000000002</v>
      </c>
      <c r="F1098" s="280">
        <f t="shared" si="32"/>
        <v>-4.9079754601226933E-2</v>
      </c>
      <c r="G1098" s="281"/>
    </row>
    <row r="1099" spans="1:7" x14ac:dyDescent="0.2">
      <c r="A1099" s="297">
        <v>94596</v>
      </c>
      <c r="B1099" s="293">
        <v>0.81499999999999995</v>
      </c>
      <c r="C1099" s="279">
        <v>0.74</v>
      </c>
      <c r="D1099" s="280">
        <f t="shared" si="33"/>
        <v>-9.2024539877300526E-2</v>
      </c>
      <c r="E1099" s="279">
        <v>0.77700000000000002</v>
      </c>
      <c r="F1099" s="280">
        <f t="shared" ref="F1099:F1162" si="34">E1099/B1099-1</f>
        <v>-4.6625766871165597E-2</v>
      </c>
      <c r="G1099" s="281"/>
    </row>
    <row r="1100" spans="1:7" x14ac:dyDescent="0.2">
      <c r="A1100" s="297">
        <v>94597</v>
      </c>
      <c r="B1100" s="293">
        <v>0.81499999999999995</v>
      </c>
      <c r="C1100" s="279">
        <v>0.76300000000000001</v>
      </c>
      <c r="D1100" s="280">
        <f t="shared" ref="D1100:D1163" si="35">C1100/B1100-1</f>
        <v>-6.3803680981595057E-2</v>
      </c>
      <c r="E1100" s="279">
        <v>0.78900000000000003</v>
      </c>
      <c r="F1100" s="280">
        <f t="shared" si="34"/>
        <v>-3.1901840490797473E-2</v>
      </c>
      <c r="G1100" s="281"/>
    </row>
    <row r="1101" spans="1:7" x14ac:dyDescent="0.2">
      <c r="A1101" s="297">
        <v>94598</v>
      </c>
      <c r="B1101" s="293">
        <v>0.81499999999999995</v>
      </c>
      <c r="C1101" s="279">
        <v>0.80100000000000005</v>
      </c>
      <c r="D1101" s="280">
        <f t="shared" si="35"/>
        <v>-1.7177914110429349E-2</v>
      </c>
      <c r="E1101" s="279">
        <v>0.80800000000000005</v>
      </c>
      <c r="F1101" s="280">
        <f t="shared" si="34"/>
        <v>-8.5889570552145633E-3</v>
      </c>
      <c r="G1101" s="281"/>
    </row>
    <row r="1102" spans="1:7" x14ac:dyDescent="0.2">
      <c r="A1102" s="297">
        <v>94599</v>
      </c>
      <c r="B1102" s="293">
        <v>0.70599999999999996</v>
      </c>
      <c r="C1102" s="279">
        <v>0.81799999999999995</v>
      </c>
      <c r="D1102" s="280">
        <f t="shared" si="35"/>
        <v>0.1586402266288951</v>
      </c>
      <c r="E1102" s="279">
        <v>0.76200000000000001</v>
      </c>
      <c r="F1102" s="280">
        <f t="shared" si="34"/>
        <v>7.932011331444766E-2</v>
      </c>
      <c r="G1102" s="281"/>
    </row>
    <row r="1103" spans="1:7" x14ac:dyDescent="0.2">
      <c r="A1103" s="297">
        <v>94601</v>
      </c>
      <c r="B1103" s="293">
        <v>1.095</v>
      </c>
      <c r="C1103" s="279">
        <v>0.88600000000000001</v>
      </c>
      <c r="D1103" s="280">
        <f t="shared" si="35"/>
        <v>-0.19086757990867576</v>
      </c>
      <c r="E1103" s="279">
        <v>0.99099999999999999</v>
      </c>
      <c r="F1103" s="280">
        <f t="shared" si="34"/>
        <v>-9.4977168949771706E-2</v>
      </c>
      <c r="G1103" s="281"/>
    </row>
    <row r="1104" spans="1:7" x14ac:dyDescent="0.2">
      <c r="A1104" s="297">
        <v>94602</v>
      </c>
      <c r="B1104" s="293">
        <v>1.081</v>
      </c>
      <c r="C1104" s="279">
        <v>0.80900000000000005</v>
      </c>
      <c r="D1104" s="280">
        <f t="shared" si="35"/>
        <v>-0.2516188714153561</v>
      </c>
      <c r="E1104" s="279">
        <v>0.94499999999999995</v>
      </c>
      <c r="F1104" s="280">
        <f t="shared" si="34"/>
        <v>-0.12580943570767811</v>
      </c>
      <c r="G1104" s="281"/>
    </row>
    <row r="1105" spans="1:7" x14ac:dyDescent="0.2">
      <c r="A1105" s="297">
        <v>94603</v>
      </c>
      <c r="B1105" s="293">
        <v>1.095</v>
      </c>
      <c r="C1105" s="279">
        <v>0.90700000000000003</v>
      </c>
      <c r="D1105" s="280">
        <f t="shared" si="35"/>
        <v>-0.1716894977168949</v>
      </c>
      <c r="E1105" s="279">
        <v>1.0009999999999999</v>
      </c>
      <c r="F1105" s="280">
        <f t="shared" si="34"/>
        <v>-8.5844748858447617E-2</v>
      </c>
      <c r="G1105" s="281"/>
    </row>
    <row r="1106" spans="1:7" x14ac:dyDescent="0.2">
      <c r="A1106" s="297">
        <v>94605</v>
      </c>
      <c r="B1106" s="293">
        <v>1.081</v>
      </c>
      <c r="C1106" s="279">
        <v>0.90500000000000003</v>
      </c>
      <c r="D1106" s="280">
        <f t="shared" si="35"/>
        <v>-0.16281221091581866</v>
      </c>
      <c r="E1106" s="279">
        <v>0.99299999999999999</v>
      </c>
      <c r="F1106" s="280">
        <f t="shared" si="34"/>
        <v>-8.1406105457909272E-2</v>
      </c>
      <c r="G1106" s="281"/>
    </row>
    <row r="1107" spans="1:7" x14ac:dyDescent="0.2">
      <c r="A1107" s="297">
        <v>94606</v>
      </c>
      <c r="B1107" s="293">
        <v>1.095</v>
      </c>
      <c r="C1107" s="279">
        <v>0.79500000000000004</v>
      </c>
      <c r="D1107" s="280">
        <f t="shared" si="35"/>
        <v>-0.27397260273972601</v>
      </c>
      <c r="E1107" s="279">
        <v>0.94499999999999995</v>
      </c>
      <c r="F1107" s="280">
        <f t="shared" si="34"/>
        <v>-0.13698630136986301</v>
      </c>
      <c r="G1107" s="281"/>
    </row>
    <row r="1108" spans="1:7" x14ac:dyDescent="0.2">
      <c r="A1108" s="297">
        <v>94607</v>
      </c>
      <c r="B1108" s="293">
        <v>1.095</v>
      </c>
      <c r="C1108" s="279">
        <v>0.63400000000000001</v>
      </c>
      <c r="D1108" s="280">
        <f t="shared" si="35"/>
        <v>-0.42100456621004567</v>
      </c>
      <c r="E1108" s="279">
        <v>0.86499999999999999</v>
      </c>
      <c r="F1108" s="280">
        <f t="shared" si="34"/>
        <v>-0.21004566210045661</v>
      </c>
      <c r="G1108" s="281"/>
    </row>
    <row r="1109" spans="1:7" x14ac:dyDescent="0.2">
      <c r="A1109" s="297">
        <v>94608</v>
      </c>
      <c r="B1109" s="293">
        <v>1.095</v>
      </c>
      <c r="C1109" s="279">
        <v>0.83199999999999996</v>
      </c>
      <c r="D1109" s="280">
        <f t="shared" si="35"/>
        <v>-0.24018264840182646</v>
      </c>
      <c r="E1109" s="279">
        <v>0.96299999999999997</v>
      </c>
      <c r="F1109" s="280">
        <f t="shared" si="34"/>
        <v>-0.12054794520547951</v>
      </c>
      <c r="G1109" s="281"/>
    </row>
    <row r="1110" spans="1:7" x14ac:dyDescent="0.2">
      <c r="A1110" s="297">
        <v>94609</v>
      </c>
      <c r="B1110" s="293">
        <v>1.095</v>
      </c>
      <c r="C1110" s="279">
        <v>0.879</v>
      </c>
      <c r="D1110" s="280">
        <f t="shared" si="35"/>
        <v>-0.19726027397260271</v>
      </c>
      <c r="E1110" s="279">
        <v>0.98699999999999999</v>
      </c>
      <c r="F1110" s="280">
        <f t="shared" si="34"/>
        <v>-9.8630136986301409E-2</v>
      </c>
      <c r="G1110" s="281"/>
    </row>
    <row r="1111" spans="1:7" x14ac:dyDescent="0.2">
      <c r="A1111" s="297">
        <v>94610</v>
      </c>
      <c r="B1111" s="293">
        <v>1.081</v>
      </c>
      <c r="C1111" s="279">
        <v>0.77700000000000002</v>
      </c>
      <c r="D1111" s="280">
        <f t="shared" si="35"/>
        <v>-0.28122109158186859</v>
      </c>
      <c r="E1111" s="279">
        <v>0.92900000000000005</v>
      </c>
      <c r="F1111" s="280">
        <f t="shared" si="34"/>
        <v>-0.14061054579093424</v>
      </c>
      <c r="G1111" s="281"/>
    </row>
    <row r="1112" spans="1:7" x14ac:dyDescent="0.2">
      <c r="A1112" s="297">
        <v>94611</v>
      </c>
      <c r="B1112" s="293">
        <v>1.081</v>
      </c>
      <c r="C1112" s="279">
        <v>0.93799999999999994</v>
      </c>
      <c r="D1112" s="280">
        <f t="shared" si="35"/>
        <v>-0.13228492136910275</v>
      </c>
      <c r="E1112" s="279">
        <v>1.0089999999999999</v>
      </c>
      <c r="F1112" s="280">
        <f t="shared" si="34"/>
        <v>-6.6604995374653142E-2</v>
      </c>
      <c r="G1112" s="281"/>
    </row>
    <row r="1113" spans="1:7" x14ac:dyDescent="0.2">
      <c r="A1113" s="297">
        <v>94612</v>
      </c>
      <c r="B1113" s="293">
        <v>1.095</v>
      </c>
      <c r="C1113" s="279">
        <v>0.70499999999999996</v>
      </c>
      <c r="D1113" s="280">
        <f t="shared" si="35"/>
        <v>-0.35616438356164382</v>
      </c>
      <c r="E1113" s="279">
        <v>0.9</v>
      </c>
      <c r="F1113" s="280">
        <f t="shared" si="34"/>
        <v>-0.17808219178082185</v>
      </c>
      <c r="G1113" s="281"/>
    </row>
    <row r="1114" spans="1:7" x14ac:dyDescent="0.2">
      <c r="A1114" s="297">
        <v>94613</v>
      </c>
      <c r="B1114" s="293">
        <v>1.081</v>
      </c>
      <c r="C1114" s="279">
        <v>0.90200000000000002</v>
      </c>
      <c r="D1114" s="280">
        <f t="shared" si="35"/>
        <v>-0.16558741905642915</v>
      </c>
      <c r="E1114" s="279">
        <v>0.99199999999999999</v>
      </c>
      <c r="F1114" s="280">
        <f t="shared" si="34"/>
        <v>-8.2331174838112808E-2</v>
      </c>
      <c r="G1114" s="281"/>
    </row>
    <row r="1115" spans="1:7" x14ac:dyDescent="0.2">
      <c r="A1115" s="297">
        <v>94618</v>
      </c>
      <c r="B1115" s="293">
        <v>1.081</v>
      </c>
      <c r="C1115" s="279">
        <v>0.873</v>
      </c>
      <c r="D1115" s="280">
        <f t="shared" si="35"/>
        <v>-0.19241443108233114</v>
      </c>
      <c r="E1115" s="279">
        <v>0.97699999999999998</v>
      </c>
      <c r="F1115" s="280">
        <f t="shared" si="34"/>
        <v>-9.6207215541165625E-2</v>
      </c>
      <c r="G1115" s="281"/>
    </row>
    <row r="1116" spans="1:7" x14ac:dyDescent="0.2">
      <c r="A1116" s="297">
        <v>94619</v>
      </c>
      <c r="B1116" s="293">
        <v>1.081</v>
      </c>
      <c r="C1116" s="279">
        <v>0.93300000000000005</v>
      </c>
      <c r="D1116" s="280">
        <f t="shared" si="35"/>
        <v>-0.13691026827012021</v>
      </c>
      <c r="E1116" s="279">
        <v>1.0069999999999999</v>
      </c>
      <c r="F1116" s="280">
        <f t="shared" si="34"/>
        <v>-6.8455134135060214E-2</v>
      </c>
      <c r="G1116" s="281"/>
    </row>
    <row r="1117" spans="1:7" x14ac:dyDescent="0.2">
      <c r="A1117" s="297">
        <v>94621</v>
      </c>
      <c r="B1117" s="293">
        <v>1.095</v>
      </c>
      <c r="C1117" s="279">
        <v>0.86399999999999999</v>
      </c>
      <c r="D1117" s="280">
        <f t="shared" si="35"/>
        <v>-0.21095890410958906</v>
      </c>
      <c r="E1117" s="279">
        <v>0.97899999999999998</v>
      </c>
      <c r="F1117" s="280">
        <f t="shared" si="34"/>
        <v>-0.1059360730593607</v>
      </c>
      <c r="G1117" s="281"/>
    </row>
    <row r="1118" spans="1:7" x14ac:dyDescent="0.2">
      <c r="A1118" s="297">
        <v>94702</v>
      </c>
      <c r="B1118" s="293">
        <v>1.036</v>
      </c>
      <c r="C1118" s="279">
        <v>0.86</v>
      </c>
      <c r="D1118" s="280">
        <f t="shared" si="35"/>
        <v>-0.16988416988416988</v>
      </c>
      <c r="E1118" s="279">
        <v>0.94799999999999995</v>
      </c>
      <c r="F1118" s="280">
        <f t="shared" si="34"/>
        <v>-8.4942084942084994E-2</v>
      </c>
      <c r="G1118" s="281"/>
    </row>
    <row r="1119" spans="1:7" x14ac:dyDescent="0.2">
      <c r="A1119" s="297">
        <v>94703</v>
      </c>
      <c r="B1119" s="293">
        <v>1.036</v>
      </c>
      <c r="C1119" s="279">
        <v>0.95099999999999996</v>
      </c>
      <c r="D1119" s="280">
        <f t="shared" si="35"/>
        <v>-8.204633204633216E-2</v>
      </c>
      <c r="E1119" s="279">
        <v>0.99299999999999999</v>
      </c>
      <c r="F1119" s="280">
        <f t="shared" si="34"/>
        <v>-4.1505791505791589E-2</v>
      </c>
      <c r="G1119" s="281"/>
    </row>
    <row r="1120" spans="1:7" x14ac:dyDescent="0.2">
      <c r="A1120" s="297">
        <v>94704</v>
      </c>
      <c r="B1120" s="293">
        <v>1.036</v>
      </c>
      <c r="C1120" s="279">
        <v>0.97399999999999998</v>
      </c>
      <c r="D1120" s="280">
        <f t="shared" si="35"/>
        <v>-5.9845559845559948E-2</v>
      </c>
      <c r="E1120" s="279">
        <v>1.0049999999999999</v>
      </c>
      <c r="F1120" s="280">
        <f t="shared" si="34"/>
        <v>-2.992277992278003E-2</v>
      </c>
      <c r="G1120" s="281"/>
    </row>
    <row r="1121" spans="1:7" x14ac:dyDescent="0.2">
      <c r="A1121" s="297">
        <v>94705</v>
      </c>
      <c r="B1121" s="293">
        <v>1.036</v>
      </c>
      <c r="C1121" s="279">
        <v>0.93</v>
      </c>
      <c r="D1121" s="280">
        <f t="shared" si="35"/>
        <v>-0.10231660231660233</v>
      </c>
      <c r="E1121" s="279">
        <v>0.98299999999999998</v>
      </c>
      <c r="F1121" s="280">
        <f t="shared" si="34"/>
        <v>-5.1158301158301223E-2</v>
      </c>
      <c r="G1121" s="281"/>
    </row>
    <row r="1122" spans="1:7" x14ac:dyDescent="0.2">
      <c r="A1122" s="297">
        <v>94706</v>
      </c>
      <c r="B1122" s="293">
        <v>1.036</v>
      </c>
      <c r="C1122" s="279">
        <v>0.79600000000000004</v>
      </c>
      <c r="D1122" s="280">
        <f t="shared" si="35"/>
        <v>-0.23166023166023164</v>
      </c>
      <c r="E1122" s="279">
        <v>0.91600000000000004</v>
      </c>
      <c r="F1122" s="280">
        <f t="shared" si="34"/>
        <v>-0.11583011583011582</v>
      </c>
      <c r="G1122" s="281"/>
    </row>
    <row r="1123" spans="1:7" x14ac:dyDescent="0.2">
      <c r="A1123" s="297">
        <v>94707</v>
      </c>
      <c r="B1123" s="293">
        <v>1.036</v>
      </c>
      <c r="C1123" s="279">
        <v>0.91700000000000004</v>
      </c>
      <c r="D1123" s="280">
        <f t="shared" si="35"/>
        <v>-0.1148648648648648</v>
      </c>
      <c r="E1123" s="279">
        <v>0.97699999999999998</v>
      </c>
      <c r="F1123" s="280">
        <f t="shared" si="34"/>
        <v>-5.6949806949807003E-2</v>
      </c>
      <c r="G1123" s="281"/>
    </row>
    <row r="1124" spans="1:7" x14ac:dyDescent="0.2">
      <c r="A1124" s="297">
        <v>94708</v>
      </c>
      <c r="B1124" s="293">
        <v>1.036</v>
      </c>
      <c r="C1124" s="279">
        <v>0.91600000000000004</v>
      </c>
      <c r="D1124" s="280">
        <f t="shared" si="35"/>
        <v>-0.11583011583011582</v>
      </c>
      <c r="E1124" s="279">
        <v>0.97599999999999998</v>
      </c>
      <c r="F1124" s="280">
        <f t="shared" si="34"/>
        <v>-5.791505791505791E-2</v>
      </c>
      <c r="G1124" s="281"/>
    </row>
    <row r="1125" spans="1:7" x14ac:dyDescent="0.2">
      <c r="A1125" s="297">
        <v>94709</v>
      </c>
      <c r="B1125" s="293">
        <v>1.036</v>
      </c>
      <c r="C1125" s="279">
        <v>1.0169999999999999</v>
      </c>
      <c r="D1125" s="280">
        <f t="shared" si="35"/>
        <v>-1.833976833976847E-2</v>
      </c>
      <c r="E1125" s="279">
        <v>1.026</v>
      </c>
      <c r="F1125" s="280">
        <f t="shared" si="34"/>
        <v>-9.6525096525096332E-3</v>
      </c>
      <c r="G1125" s="281"/>
    </row>
    <row r="1126" spans="1:7" x14ac:dyDescent="0.2">
      <c r="A1126" s="297">
        <v>94710</v>
      </c>
      <c r="B1126" s="293">
        <v>1.036</v>
      </c>
      <c r="C1126" s="279">
        <v>0.748</v>
      </c>
      <c r="D1126" s="280">
        <f t="shared" si="35"/>
        <v>-0.27799227799227799</v>
      </c>
      <c r="E1126" s="279">
        <v>0.89200000000000002</v>
      </c>
      <c r="F1126" s="280">
        <f t="shared" si="34"/>
        <v>-0.13899613899613905</v>
      </c>
      <c r="G1126" s="281"/>
    </row>
    <row r="1127" spans="1:7" x14ac:dyDescent="0.2">
      <c r="A1127" s="297">
        <v>94720</v>
      </c>
      <c r="B1127" s="293">
        <v>1.036</v>
      </c>
      <c r="C1127" s="279">
        <v>0.91500000000000004</v>
      </c>
      <c r="D1127" s="280">
        <f t="shared" si="35"/>
        <v>-0.11679536679536684</v>
      </c>
      <c r="E1127" s="279">
        <v>0.97599999999999998</v>
      </c>
      <c r="F1127" s="280">
        <f t="shared" si="34"/>
        <v>-5.791505791505791E-2</v>
      </c>
      <c r="G1127" s="281"/>
    </row>
    <row r="1128" spans="1:7" x14ac:dyDescent="0.2">
      <c r="A1128" s="297">
        <v>94801</v>
      </c>
      <c r="B1128" s="293">
        <v>0.81499999999999995</v>
      </c>
      <c r="C1128" s="279">
        <v>0.72199999999999998</v>
      </c>
      <c r="D1128" s="280">
        <f t="shared" si="35"/>
        <v>-0.11411042944785277</v>
      </c>
      <c r="E1128" s="279">
        <v>0.76900000000000002</v>
      </c>
      <c r="F1128" s="280">
        <f t="shared" si="34"/>
        <v>-5.6441717791410939E-2</v>
      </c>
      <c r="G1128" s="281"/>
    </row>
    <row r="1129" spans="1:7" x14ac:dyDescent="0.2">
      <c r="A1129" s="297">
        <v>94803</v>
      </c>
      <c r="B1129" s="293">
        <v>0.81499999999999995</v>
      </c>
      <c r="C1129" s="279">
        <v>0.80600000000000005</v>
      </c>
      <c r="D1129" s="280">
        <f t="shared" si="35"/>
        <v>-1.1042944785275899E-2</v>
      </c>
      <c r="E1129" s="279">
        <v>0.81</v>
      </c>
      <c r="F1129" s="280">
        <f t="shared" si="34"/>
        <v>-6.1349693251532278E-3</v>
      </c>
      <c r="G1129" s="281"/>
    </row>
    <row r="1130" spans="1:7" x14ac:dyDescent="0.2">
      <c r="A1130" s="297">
        <v>94804</v>
      </c>
      <c r="B1130" s="293">
        <v>0.81499999999999995</v>
      </c>
      <c r="C1130" s="279">
        <v>0.68899999999999995</v>
      </c>
      <c r="D1130" s="280">
        <f t="shared" si="35"/>
        <v>-0.15460122699386503</v>
      </c>
      <c r="E1130" s="279">
        <v>0.752</v>
      </c>
      <c r="F1130" s="280">
        <f t="shared" si="34"/>
        <v>-7.7300613496932402E-2</v>
      </c>
      <c r="G1130" s="281"/>
    </row>
    <row r="1131" spans="1:7" x14ac:dyDescent="0.2">
      <c r="A1131" s="297">
        <v>94805</v>
      </c>
      <c r="B1131" s="293">
        <v>0.81499999999999995</v>
      </c>
      <c r="C1131" s="279">
        <v>0.78500000000000003</v>
      </c>
      <c r="D1131" s="280">
        <f t="shared" si="35"/>
        <v>-3.6809815950920144E-2</v>
      </c>
      <c r="E1131" s="279">
        <v>0.8</v>
      </c>
      <c r="F1131" s="280">
        <f t="shared" si="34"/>
        <v>-1.8404907975460016E-2</v>
      </c>
      <c r="G1131" s="281"/>
    </row>
    <row r="1132" spans="1:7" x14ac:dyDescent="0.2">
      <c r="A1132" s="297">
        <v>94806</v>
      </c>
      <c r="B1132" s="293">
        <v>0.81499999999999995</v>
      </c>
      <c r="C1132" s="279">
        <v>0.70899999999999996</v>
      </c>
      <c r="D1132" s="280">
        <f t="shared" si="35"/>
        <v>-0.13006134969325156</v>
      </c>
      <c r="E1132" s="279">
        <v>0.76200000000000001</v>
      </c>
      <c r="F1132" s="280">
        <f t="shared" si="34"/>
        <v>-6.5030674846625725E-2</v>
      </c>
      <c r="G1132" s="281"/>
    </row>
    <row r="1133" spans="1:7" x14ac:dyDescent="0.2">
      <c r="A1133" s="297">
        <v>94901</v>
      </c>
      <c r="B1133" s="293">
        <v>0.72399999999999998</v>
      </c>
      <c r="C1133" s="279">
        <v>0.65600000000000003</v>
      </c>
      <c r="D1133" s="280">
        <f t="shared" si="35"/>
        <v>-9.392265193370164E-2</v>
      </c>
      <c r="E1133" s="279">
        <v>0.69</v>
      </c>
      <c r="F1133" s="280">
        <f t="shared" si="34"/>
        <v>-4.6961325966850875E-2</v>
      </c>
      <c r="G1133" s="281"/>
    </row>
    <row r="1134" spans="1:7" x14ac:dyDescent="0.2">
      <c r="A1134" s="297">
        <v>94903</v>
      </c>
      <c r="B1134" s="293">
        <v>0.72399999999999998</v>
      </c>
      <c r="C1134" s="279">
        <v>0.68200000000000005</v>
      </c>
      <c r="D1134" s="280">
        <f t="shared" si="35"/>
        <v>-5.8011049723756813E-2</v>
      </c>
      <c r="E1134" s="279">
        <v>0.70299999999999996</v>
      </c>
      <c r="F1134" s="280">
        <f t="shared" si="34"/>
        <v>-2.9005524861878462E-2</v>
      </c>
      <c r="G1134" s="281"/>
    </row>
    <row r="1135" spans="1:7" x14ac:dyDescent="0.2">
      <c r="A1135" s="297">
        <v>94904</v>
      </c>
      <c r="B1135" s="293">
        <v>0.72399999999999998</v>
      </c>
      <c r="C1135" s="279">
        <v>0.71599999999999997</v>
      </c>
      <c r="D1135" s="280">
        <f t="shared" si="35"/>
        <v>-1.1049723756906049E-2</v>
      </c>
      <c r="E1135" s="279">
        <v>0.72</v>
      </c>
      <c r="F1135" s="280">
        <f t="shared" si="34"/>
        <v>-5.5248618784530246E-3</v>
      </c>
      <c r="G1135" s="281"/>
    </row>
    <row r="1136" spans="1:7" x14ac:dyDescent="0.2">
      <c r="A1136" s="297">
        <v>94920</v>
      </c>
      <c r="B1136" s="293">
        <v>0.72399999999999998</v>
      </c>
      <c r="C1136" s="279">
        <v>0.64</v>
      </c>
      <c r="D1136" s="280">
        <f t="shared" si="35"/>
        <v>-0.11602209944751374</v>
      </c>
      <c r="E1136" s="279">
        <v>0.68200000000000005</v>
      </c>
      <c r="F1136" s="280">
        <f t="shared" si="34"/>
        <v>-5.8011049723756813E-2</v>
      </c>
      <c r="G1136" s="281"/>
    </row>
    <row r="1137" spans="1:7" x14ac:dyDescent="0.2">
      <c r="A1137" s="298">
        <v>94922</v>
      </c>
      <c r="B1137" s="294">
        <v>0.70599999999999996</v>
      </c>
      <c r="C1137" s="287">
        <v>1.1180000000000001</v>
      </c>
      <c r="D1137" s="288">
        <f t="shared" si="35"/>
        <v>0.58356940509915045</v>
      </c>
      <c r="E1137" s="287">
        <v>0.91200000000000003</v>
      </c>
      <c r="F1137" s="288">
        <f t="shared" si="34"/>
        <v>0.29178470254957523</v>
      </c>
      <c r="G1137" s="281"/>
    </row>
    <row r="1138" spans="1:7" x14ac:dyDescent="0.2">
      <c r="A1138" s="299">
        <v>94923</v>
      </c>
      <c r="B1138" s="295">
        <v>0.70599999999999996</v>
      </c>
      <c r="C1138" s="289">
        <v>0.71899999999999997</v>
      </c>
      <c r="D1138" s="290">
        <f t="shared" si="35"/>
        <v>1.8413597733710985E-2</v>
      </c>
      <c r="E1138" s="289">
        <v>0.71299999999999997</v>
      </c>
      <c r="F1138" s="290">
        <f t="shared" si="34"/>
        <v>9.9150141643060685E-3</v>
      </c>
      <c r="G1138" s="281"/>
    </row>
    <row r="1139" spans="1:7" x14ac:dyDescent="0.2">
      <c r="A1139" s="297">
        <v>94924</v>
      </c>
      <c r="B1139" s="293">
        <v>0.72399999999999998</v>
      </c>
      <c r="C1139" s="279">
        <v>0.79400000000000004</v>
      </c>
      <c r="D1139" s="280">
        <f t="shared" si="35"/>
        <v>9.6685082872928207E-2</v>
      </c>
      <c r="E1139" s="279">
        <v>0.75900000000000001</v>
      </c>
      <c r="F1139" s="280">
        <f t="shared" si="34"/>
        <v>4.8342541436464215E-2</v>
      </c>
      <c r="G1139" s="281"/>
    </row>
    <row r="1140" spans="1:7" x14ac:dyDescent="0.2">
      <c r="A1140" s="297">
        <v>94925</v>
      </c>
      <c r="B1140" s="293">
        <v>0.72399999999999998</v>
      </c>
      <c r="C1140" s="279">
        <v>0.68500000000000005</v>
      </c>
      <c r="D1140" s="280">
        <f t="shared" si="35"/>
        <v>-5.3867403314917017E-2</v>
      </c>
      <c r="E1140" s="279">
        <v>0.70399999999999996</v>
      </c>
      <c r="F1140" s="280">
        <f t="shared" si="34"/>
        <v>-2.7624309392265234E-2</v>
      </c>
      <c r="G1140" s="281"/>
    </row>
    <row r="1141" spans="1:7" x14ac:dyDescent="0.2">
      <c r="A1141" s="297">
        <v>94928</v>
      </c>
      <c r="B1141" s="293">
        <v>0.70599999999999996</v>
      </c>
      <c r="C1141" s="279">
        <v>0.59499999999999997</v>
      </c>
      <c r="D1141" s="280">
        <f t="shared" si="35"/>
        <v>-0.15722379603399428</v>
      </c>
      <c r="E1141" s="279">
        <v>0.65</v>
      </c>
      <c r="F1141" s="280">
        <f t="shared" si="34"/>
        <v>-7.9320113314447549E-2</v>
      </c>
      <c r="G1141" s="281"/>
    </row>
    <row r="1142" spans="1:7" x14ac:dyDescent="0.2">
      <c r="A1142" s="297">
        <v>94929</v>
      </c>
      <c r="B1142" s="293">
        <v>0.72399999999999998</v>
      </c>
      <c r="C1142" s="279">
        <v>0.622</v>
      </c>
      <c r="D1142" s="280">
        <f t="shared" si="35"/>
        <v>-0.14088397790055252</v>
      </c>
      <c r="E1142" s="279">
        <v>0.67300000000000004</v>
      </c>
      <c r="F1142" s="280">
        <f t="shared" si="34"/>
        <v>-7.0441988950276202E-2</v>
      </c>
      <c r="G1142" s="281"/>
    </row>
    <row r="1143" spans="1:7" x14ac:dyDescent="0.2">
      <c r="A1143" s="297">
        <v>94930</v>
      </c>
      <c r="B1143" s="293">
        <v>0.72399999999999998</v>
      </c>
      <c r="C1143" s="279">
        <v>0.82799999999999996</v>
      </c>
      <c r="D1143" s="280">
        <f t="shared" si="35"/>
        <v>0.14364640883977908</v>
      </c>
      <c r="E1143" s="279">
        <v>0.77600000000000002</v>
      </c>
      <c r="F1143" s="280">
        <f t="shared" si="34"/>
        <v>7.1823204419889652E-2</v>
      </c>
      <c r="G1143" s="281"/>
    </row>
    <row r="1144" spans="1:7" x14ac:dyDescent="0.2">
      <c r="A1144" s="297">
        <v>94931</v>
      </c>
      <c r="B1144" s="293">
        <v>0.70599999999999996</v>
      </c>
      <c r="C1144" s="279">
        <v>0.57399999999999995</v>
      </c>
      <c r="D1144" s="280">
        <f t="shared" si="35"/>
        <v>-0.18696883852691215</v>
      </c>
      <c r="E1144" s="279">
        <v>0.64</v>
      </c>
      <c r="F1144" s="280">
        <f t="shared" si="34"/>
        <v>-9.3484419263456076E-2</v>
      </c>
      <c r="G1144" s="281"/>
    </row>
    <row r="1145" spans="1:7" x14ac:dyDescent="0.2">
      <c r="A1145" s="297">
        <v>94933</v>
      </c>
      <c r="B1145" s="293">
        <v>0.72399999999999998</v>
      </c>
      <c r="C1145" s="279">
        <v>0.85399999999999998</v>
      </c>
      <c r="D1145" s="280">
        <f t="shared" si="35"/>
        <v>0.17955801104972369</v>
      </c>
      <c r="E1145" s="279">
        <v>0.78900000000000003</v>
      </c>
      <c r="F1145" s="280">
        <f t="shared" si="34"/>
        <v>8.9779005524861955E-2</v>
      </c>
      <c r="G1145" s="281"/>
    </row>
    <row r="1146" spans="1:7" x14ac:dyDescent="0.2">
      <c r="A1146" s="297">
        <v>94937</v>
      </c>
      <c r="B1146" s="293">
        <v>0.72399999999999998</v>
      </c>
      <c r="C1146" s="279">
        <v>1.2490000000000001</v>
      </c>
      <c r="D1146" s="280">
        <f t="shared" si="35"/>
        <v>0.72513812154696144</v>
      </c>
      <c r="E1146" s="279">
        <v>0.98599999999999999</v>
      </c>
      <c r="F1146" s="280">
        <f t="shared" si="34"/>
        <v>0.36187845303867405</v>
      </c>
      <c r="G1146" s="281"/>
    </row>
    <row r="1147" spans="1:7" x14ac:dyDescent="0.2">
      <c r="A1147" s="297">
        <v>94938</v>
      </c>
      <c r="B1147" s="293">
        <v>0.72399999999999998</v>
      </c>
      <c r="C1147" s="279">
        <v>1.2729999999999999</v>
      </c>
      <c r="D1147" s="280">
        <f t="shared" si="35"/>
        <v>0.75828729281767959</v>
      </c>
      <c r="E1147" s="279">
        <v>0.998</v>
      </c>
      <c r="F1147" s="280">
        <f t="shared" si="34"/>
        <v>0.37845303867403324</v>
      </c>
      <c r="G1147" s="281"/>
    </row>
    <row r="1148" spans="1:7" x14ac:dyDescent="0.2">
      <c r="A1148" s="297">
        <v>94939</v>
      </c>
      <c r="B1148" s="293">
        <v>0.72399999999999998</v>
      </c>
      <c r="C1148" s="279">
        <v>0.69199999999999995</v>
      </c>
      <c r="D1148" s="280">
        <f t="shared" si="35"/>
        <v>-4.4198895027624308E-2</v>
      </c>
      <c r="E1148" s="279">
        <v>0.70799999999999996</v>
      </c>
      <c r="F1148" s="280">
        <f t="shared" si="34"/>
        <v>-2.2099447513812209E-2</v>
      </c>
      <c r="G1148" s="281"/>
    </row>
    <row r="1149" spans="1:7" x14ac:dyDescent="0.2">
      <c r="A1149" s="297">
        <v>94940</v>
      </c>
      <c r="B1149" s="293">
        <v>0.72399999999999998</v>
      </c>
      <c r="C1149" s="279">
        <v>0.69599999999999995</v>
      </c>
      <c r="D1149" s="280">
        <f t="shared" si="35"/>
        <v>-3.8674033149171283E-2</v>
      </c>
      <c r="E1149" s="279">
        <v>0.71</v>
      </c>
      <c r="F1149" s="280">
        <f t="shared" si="34"/>
        <v>-1.9337016574585641E-2</v>
      </c>
      <c r="G1149" s="281"/>
    </row>
    <row r="1150" spans="1:7" x14ac:dyDescent="0.2">
      <c r="A1150" s="297">
        <v>94941</v>
      </c>
      <c r="B1150" s="293">
        <v>0.72399999999999998</v>
      </c>
      <c r="C1150" s="279">
        <v>0.71099999999999997</v>
      </c>
      <c r="D1150" s="280">
        <f t="shared" si="35"/>
        <v>-1.7955801104972413E-2</v>
      </c>
      <c r="E1150" s="279">
        <v>0.71699999999999997</v>
      </c>
      <c r="F1150" s="280">
        <f t="shared" si="34"/>
        <v>-9.6685082872928207E-3</v>
      </c>
      <c r="G1150" s="281"/>
    </row>
    <row r="1151" spans="1:7" x14ac:dyDescent="0.2">
      <c r="A1151" s="297">
        <v>94945</v>
      </c>
      <c r="B1151" s="293">
        <v>0.72399999999999998</v>
      </c>
      <c r="C1151" s="279">
        <v>0.63100000000000001</v>
      </c>
      <c r="D1151" s="280">
        <f t="shared" si="35"/>
        <v>-0.12845303867403313</v>
      </c>
      <c r="E1151" s="279">
        <v>0.67800000000000005</v>
      </c>
      <c r="F1151" s="280">
        <f t="shared" si="34"/>
        <v>-6.3535911602209838E-2</v>
      </c>
      <c r="G1151" s="281"/>
    </row>
    <row r="1152" spans="1:7" x14ac:dyDescent="0.2">
      <c r="A1152" s="297">
        <v>94946</v>
      </c>
      <c r="B1152" s="293">
        <v>0.72399999999999998</v>
      </c>
      <c r="C1152" s="279">
        <v>1.095</v>
      </c>
      <c r="D1152" s="280">
        <f t="shared" si="35"/>
        <v>0.51243093922651939</v>
      </c>
      <c r="E1152" s="279">
        <v>0.90900000000000003</v>
      </c>
      <c r="F1152" s="280">
        <f t="shared" si="34"/>
        <v>0.25552486187845314</v>
      </c>
      <c r="G1152" s="281"/>
    </row>
    <row r="1153" spans="1:7" x14ac:dyDescent="0.2">
      <c r="A1153" s="297">
        <v>94947</v>
      </c>
      <c r="B1153" s="293">
        <v>0.72399999999999998</v>
      </c>
      <c r="C1153" s="279">
        <v>0.64900000000000002</v>
      </c>
      <c r="D1153" s="280">
        <f t="shared" si="35"/>
        <v>-0.10359116022099446</v>
      </c>
      <c r="E1153" s="279">
        <v>0.68600000000000005</v>
      </c>
      <c r="F1153" s="280">
        <f t="shared" si="34"/>
        <v>-5.2486187845303789E-2</v>
      </c>
      <c r="G1153" s="281"/>
    </row>
    <row r="1154" spans="1:7" x14ac:dyDescent="0.2">
      <c r="A1154" s="297">
        <v>94949</v>
      </c>
      <c r="B1154" s="293">
        <v>0.72399999999999998</v>
      </c>
      <c r="C1154" s="279">
        <v>0.70699999999999996</v>
      </c>
      <c r="D1154" s="280">
        <f t="shared" si="35"/>
        <v>-2.3480662983425438E-2</v>
      </c>
      <c r="E1154" s="279">
        <v>0.71499999999999997</v>
      </c>
      <c r="F1154" s="280">
        <f t="shared" si="34"/>
        <v>-1.2430939226519389E-2</v>
      </c>
      <c r="G1154" s="281"/>
    </row>
    <row r="1155" spans="1:7" x14ac:dyDescent="0.2">
      <c r="A1155" s="297">
        <v>94950</v>
      </c>
      <c r="B1155" s="293">
        <v>0.72399999999999998</v>
      </c>
      <c r="C1155" s="279">
        <v>0.93</v>
      </c>
      <c r="D1155" s="280">
        <f t="shared" si="35"/>
        <v>0.28453038674033171</v>
      </c>
      <c r="E1155" s="279">
        <v>0.82699999999999996</v>
      </c>
      <c r="F1155" s="280">
        <f t="shared" si="34"/>
        <v>0.14226519337016574</v>
      </c>
      <c r="G1155" s="281"/>
    </row>
    <row r="1156" spans="1:7" x14ac:dyDescent="0.2">
      <c r="A1156" s="297">
        <v>94951</v>
      </c>
      <c r="B1156" s="293">
        <v>0.70599999999999996</v>
      </c>
      <c r="C1156" s="279">
        <v>0.69799999999999995</v>
      </c>
      <c r="D1156" s="280">
        <f t="shared" si="35"/>
        <v>-1.1331444759206777E-2</v>
      </c>
      <c r="E1156" s="279">
        <v>0.70199999999999996</v>
      </c>
      <c r="F1156" s="280">
        <f t="shared" si="34"/>
        <v>-5.6657223796033884E-3</v>
      </c>
      <c r="G1156" s="281"/>
    </row>
    <row r="1157" spans="1:7" x14ac:dyDescent="0.2">
      <c r="A1157" s="297">
        <v>94952</v>
      </c>
      <c r="B1157" s="293">
        <v>0.70599999999999996</v>
      </c>
      <c r="C1157" s="279">
        <v>0.60299999999999998</v>
      </c>
      <c r="D1157" s="280">
        <f t="shared" si="35"/>
        <v>-0.1458923512747875</v>
      </c>
      <c r="E1157" s="279">
        <v>0.65400000000000003</v>
      </c>
      <c r="F1157" s="280">
        <f t="shared" si="34"/>
        <v>-7.365439093484405E-2</v>
      </c>
      <c r="G1157" s="281"/>
    </row>
    <row r="1158" spans="1:7" x14ac:dyDescent="0.2">
      <c r="A1158" s="297">
        <v>94954</v>
      </c>
      <c r="B1158" s="293">
        <v>0.70599999999999996</v>
      </c>
      <c r="C1158" s="279">
        <v>0.57499999999999996</v>
      </c>
      <c r="D1158" s="280">
        <f t="shared" si="35"/>
        <v>-0.18555240793201133</v>
      </c>
      <c r="E1158" s="279">
        <v>0.64</v>
      </c>
      <c r="F1158" s="280">
        <f t="shared" si="34"/>
        <v>-9.3484419263456076E-2</v>
      </c>
      <c r="G1158" s="281"/>
    </row>
    <row r="1159" spans="1:7" x14ac:dyDescent="0.2">
      <c r="A1159" s="297">
        <v>94956</v>
      </c>
      <c r="B1159" s="293">
        <v>0.72399999999999998</v>
      </c>
      <c r="C1159" s="279">
        <v>0.85899999999999999</v>
      </c>
      <c r="D1159" s="280">
        <f t="shared" si="35"/>
        <v>0.18646408839779016</v>
      </c>
      <c r="E1159" s="279">
        <v>0.79200000000000004</v>
      </c>
      <c r="F1159" s="280">
        <f t="shared" si="34"/>
        <v>9.3922651933701751E-2</v>
      </c>
      <c r="G1159" s="281"/>
    </row>
    <row r="1160" spans="1:7" x14ac:dyDescent="0.2">
      <c r="A1160" s="297">
        <v>94957</v>
      </c>
      <c r="B1160" s="293">
        <v>0.72399999999999998</v>
      </c>
      <c r="C1160" s="279">
        <v>0.73899999999999999</v>
      </c>
      <c r="D1160" s="280">
        <f t="shared" si="35"/>
        <v>2.0718232044198981E-2</v>
      </c>
      <c r="E1160" s="279">
        <v>0.73099999999999998</v>
      </c>
      <c r="F1160" s="280">
        <f t="shared" si="34"/>
        <v>9.6685082872929318E-3</v>
      </c>
      <c r="G1160" s="281"/>
    </row>
    <row r="1161" spans="1:7" x14ac:dyDescent="0.2">
      <c r="A1161" s="297">
        <v>94960</v>
      </c>
      <c r="B1161" s="293">
        <v>0.72399999999999998</v>
      </c>
      <c r="C1161" s="279">
        <v>0.70599999999999996</v>
      </c>
      <c r="D1161" s="280">
        <f t="shared" si="35"/>
        <v>-2.4861878453038666E-2</v>
      </c>
      <c r="E1161" s="279">
        <v>0.71499999999999997</v>
      </c>
      <c r="F1161" s="280">
        <f t="shared" si="34"/>
        <v>-1.2430939226519389E-2</v>
      </c>
      <c r="G1161" s="281"/>
    </row>
    <row r="1162" spans="1:7" x14ac:dyDescent="0.2">
      <c r="A1162" s="297">
        <v>94963</v>
      </c>
      <c r="B1162" s="293">
        <v>0.72399999999999998</v>
      </c>
      <c r="C1162" s="279">
        <v>0.94799999999999995</v>
      </c>
      <c r="D1162" s="280">
        <f t="shared" si="35"/>
        <v>0.30939226519337004</v>
      </c>
      <c r="E1162" s="279">
        <v>0.83599999999999997</v>
      </c>
      <c r="F1162" s="280">
        <f t="shared" si="34"/>
        <v>0.15469613259668513</v>
      </c>
      <c r="G1162" s="281"/>
    </row>
    <row r="1163" spans="1:7" x14ac:dyDescent="0.2">
      <c r="A1163" s="297">
        <v>94964</v>
      </c>
      <c r="B1163" s="293">
        <v>0.72399999999999998</v>
      </c>
      <c r="C1163" s="279">
        <v>0.61699999999999999</v>
      </c>
      <c r="D1163" s="280">
        <f t="shared" si="35"/>
        <v>-0.14779005524861877</v>
      </c>
      <c r="E1163" s="279">
        <v>0.67</v>
      </c>
      <c r="F1163" s="280">
        <f t="shared" ref="F1163:F1226" si="36">E1163/B1163-1</f>
        <v>-7.4585635359115887E-2</v>
      </c>
      <c r="G1163" s="281"/>
    </row>
    <row r="1164" spans="1:7" x14ac:dyDescent="0.2">
      <c r="A1164" s="297">
        <v>94965</v>
      </c>
      <c r="B1164" s="293">
        <v>0.72399999999999998</v>
      </c>
      <c r="C1164" s="279">
        <v>0.72799999999999998</v>
      </c>
      <c r="D1164" s="280">
        <f t="shared" ref="D1164:D1227" si="37">C1164/B1164-1</f>
        <v>5.5248618784531356E-3</v>
      </c>
      <c r="E1164" s="279">
        <v>0.72599999999999998</v>
      </c>
      <c r="F1164" s="280">
        <f t="shared" si="36"/>
        <v>2.7624309392264568E-3</v>
      </c>
      <c r="G1164" s="281"/>
    </row>
    <row r="1165" spans="1:7" x14ac:dyDescent="0.2">
      <c r="A1165" s="297">
        <v>94970</v>
      </c>
      <c r="B1165" s="293">
        <v>0.72399999999999998</v>
      </c>
      <c r="C1165" s="279">
        <v>0.88800000000000001</v>
      </c>
      <c r="D1165" s="280">
        <f t="shared" si="37"/>
        <v>0.22651933701657456</v>
      </c>
      <c r="E1165" s="279">
        <v>0.80600000000000005</v>
      </c>
      <c r="F1165" s="280">
        <f t="shared" si="36"/>
        <v>0.11325966850828739</v>
      </c>
      <c r="G1165" s="281"/>
    </row>
    <row r="1166" spans="1:7" x14ac:dyDescent="0.2">
      <c r="A1166" s="297">
        <v>94971</v>
      </c>
      <c r="B1166" s="293">
        <v>0.72399999999999998</v>
      </c>
      <c r="C1166" s="279">
        <v>0.70099999999999996</v>
      </c>
      <c r="D1166" s="280">
        <f t="shared" si="37"/>
        <v>-3.176795580110503E-2</v>
      </c>
      <c r="E1166" s="279">
        <v>0.71199999999999997</v>
      </c>
      <c r="F1166" s="280">
        <f t="shared" si="36"/>
        <v>-1.6574585635359185E-2</v>
      </c>
      <c r="G1166" s="281"/>
    </row>
    <row r="1167" spans="1:7" x14ac:dyDescent="0.2">
      <c r="A1167" s="297">
        <v>94972</v>
      </c>
      <c r="B1167" s="293">
        <v>0.70599999999999996</v>
      </c>
      <c r="C1167" s="279">
        <v>0.68400000000000005</v>
      </c>
      <c r="D1167" s="280">
        <f t="shared" si="37"/>
        <v>-3.1161473087818581E-2</v>
      </c>
      <c r="E1167" s="279">
        <v>0.69499999999999995</v>
      </c>
      <c r="F1167" s="280">
        <f t="shared" si="36"/>
        <v>-1.5580736543909346E-2</v>
      </c>
      <c r="G1167" s="281"/>
    </row>
    <row r="1168" spans="1:7" x14ac:dyDescent="0.2">
      <c r="A1168" s="297">
        <v>94973</v>
      </c>
      <c r="B1168" s="293">
        <v>0.72399999999999998</v>
      </c>
      <c r="C1168" s="279">
        <v>0.96399999999999997</v>
      </c>
      <c r="D1168" s="280">
        <f t="shared" si="37"/>
        <v>0.33149171270718236</v>
      </c>
      <c r="E1168" s="279">
        <v>0.84399999999999997</v>
      </c>
      <c r="F1168" s="280">
        <f t="shared" si="36"/>
        <v>0.16574585635359118</v>
      </c>
      <c r="G1168" s="281"/>
    </row>
    <row r="1169" spans="1:7" x14ac:dyDescent="0.2">
      <c r="A1169" s="297">
        <v>94998</v>
      </c>
      <c r="B1169" s="293">
        <v>0.72399999999999998</v>
      </c>
      <c r="C1169" s="279">
        <v>0.79100000000000004</v>
      </c>
      <c r="D1169" s="280">
        <f t="shared" si="37"/>
        <v>9.2541436464088411E-2</v>
      </c>
      <c r="E1169" s="279">
        <v>0.75800000000000001</v>
      </c>
      <c r="F1169" s="280">
        <f t="shared" si="36"/>
        <v>4.6961325966850875E-2</v>
      </c>
      <c r="G1169" s="281"/>
    </row>
    <row r="1170" spans="1:7" x14ac:dyDescent="0.2">
      <c r="A1170" s="297">
        <v>95002</v>
      </c>
      <c r="B1170" s="293">
        <v>0.60599999999999998</v>
      </c>
      <c r="C1170" s="279">
        <v>0.64100000000000001</v>
      </c>
      <c r="D1170" s="280">
        <f t="shared" si="37"/>
        <v>5.7755775577557733E-2</v>
      </c>
      <c r="E1170" s="279">
        <v>0.623</v>
      </c>
      <c r="F1170" s="280">
        <f t="shared" si="36"/>
        <v>2.8052805280528004E-2</v>
      </c>
      <c r="G1170" s="281"/>
    </row>
    <row r="1171" spans="1:7" x14ac:dyDescent="0.2">
      <c r="A1171" s="297">
        <v>95003</v>
      </c>
      <c r="B1171" s="293">
        <v>0.75900000000000001</v>
      </c>
      <c r="C1171" s="279">
        <v>0.93400000000000005</v>
      </c>
      <c r="D1171" s="280">
        <f t="shared" si="37"/>
        <v>0.23056653491436108</v>
      </c>
      <c r="E1171" s="279">
        <v>0.84699999999999998</v>
      </c>
      <c r="F1171" s="280">
        <f t="shared" si="36"/>
        <v>0.1159420289855071</v>
      </c>
      <c r="G1171" s="281"/>
    </row>
    <row r="1172" spans="1:7" x14ac:dyDescent="0.2">
      <c r="A1172" s="297">
        <v>95004</v>
      </c>
      <c r="B1172" s="293">
        <v>0.754</v>
      </c>
      <c r="C1172" s="279">
        <v>1.018</v>
      </c>
      <c r="D1172" s="280">
        <f t="shared" si="37"/>
        <v>0.35013262599469508</v>
      </c>
      <c r="E1172" s="279">
        <v>0.88600000000000001</v>
      </c>
      <c r="F1172" s="280">
        <f t="shared" si="36"/>
        <v>0.17506631299734754</v>
      </c>
      <c r="G1172" s="281"/>
    </row>
    <row r="1173" spans="1:7" x14ac:dyDescent="0.2">
      <c r="A1173" s="297">
        <v>95005</v>
      </c>
      <c r="B1173" s="293">
        <v>0.90100000000000002</v>
      </c>
      <c r="C1173" s="279">
        <v>1.2629999999999999</v>
      </c>
      <c r="D1173" s="280">
        <f t="shared" si="37"/>
        <v>0.40177580466148699</v>
      </c>
      <c r="E1173" s="279">
        <v>1.0820000000000001</v>
      </c>
      <c r="F1173" s="280">
        <f t="shared" si="36"/>
        <v>0.20088790233074372</v>
      </c>
      <c r="G1173" s="281"/>
    </row>
    <row r="1174" spans="1:7" x14ac:dyDescent="0.2">
      <c r="A1174" s="297">
        <v>95006</v>
      </c>
      <c r="B1174" s="293">
        <v>0.90100000000000002</v>
      </c>
      <c r="C1174" s="279">
        <v>1.367</v>
      </c>
      <c r="D1174" s="280">
        <f t="shared" si="37"/>
        <v>0.51720310765815758</v>
      </c>
      <c r="E1174" s="279">
        <v>1.1339999999999999</v>
      </c>
      <c r="F1174" s="280">
        <f t="shared" si="36"/>
        <v>0.25860155382907868</v>
      </c>
      <c r="G1174" s="281"/>
    </row>
    <row r="1175" spans="1:7" x14ac:dyDescent="0.2">
      <c r="A1175" s="297">
        <v>95008</v>
      </c>
      <c r="B1175" s="293">
        <v>0.65600000000000003</v>
      </c>
      <c r="C1175" s="279">
        <v>0.621</v>
      </c>
      <c r="D1175" s="280">
        <f t="shared" si="37"/>
        <v>-5.3353658536585358E-2</v>
      </c>
      <c r="E1175" s="279">
        <v>0.63800000000000001</v>
      </c>
      <c r="F1175" s="280">
        <f t="shared" si="36"/>
        <v>-2.7439024390243927E-2</v>
      </c>
      <c r="G1175" s="281"/>
    </row>
    <row r="1176" spans="1:7" x14ac:dyDescent="0.2">
      <c r="A1176" s="297">
        <v>95010</v>
      </c>
      <c r="B1176" s="293">
        <v>0.75900000000000001</v>
      </c>
      <c r="C1176" s="279">
        <v>0.66400000000000003</v>
      </c>
      <c r="D1176" s="280">
        <f t="shared" si="37"/>
        <v>-0.12516469038208167</v>
      </c>
      <c r="E1176" s="279">
        <v>0.71199999999999997</v>
      </c>
      <c r="F1176" s="280">
        <f t="shared" si="36"/>
        <v>-6.192358366271411E-2</v>
      </c>
      <c r="G1176" s="281"/>
    </row>
    <row r="1177" spans="1:7" x14ac:dyDescent="0.2">
      <c r="A1177" s="297">
        <v>95012</v>
      </c>
      <c r="B1177" s="293">
        <v>0.754</v>
      </c>
      <c r="C1177" s="279">
        <v>0.73299999999999998</v>
      </c>
      <c r="D1177" s="280">
        <f t="shared" si="37"/>
        <v>-2.7851458885941649E-2</v>
      </c>
      <c r="E1177" s="279">
        <v>0.74399999999999999</v>
      </c>
      <c r="F1177" s="280">
        <f t="shared" si="36"/>
        <v>-1.3262599469496039E-2</v>
      </c>
      <c r="G1177" s="281"/>
    </row>
    <row r="1178" spans="1:7" x14ac:dyDescent="0.2">
      <c r="A1178" s="297">
        <v>95014</v>
      </c>
      <c r="B1178" s="293">
        <v>0.60599999999999998</v>
      </c>
      <c r="C1178" s="279">
        <v>0.60599999999999998</v>
      </c>
      <c r="D1178" s="280">
        <f t="shared" si="37"/>
        <v>0</v>
      </c>
      <c r="E1178" s="279">
        <v>0.60599999999999998</v>
      </c>
      <c r="F1178" s="280">
        <f t="shared" si="36"/>
        <v>0</v>
      </c>
      <c r="G1178" s="281"/>
    </row>
    <row r="1179" spans="1:7" x14ac:dyDescent="0.2">
      <c r="A1179" s="297">
        <v>95017</v>
      </c>
      <c r="B1179" s="293">
        <v>0.75900000000000001</v>
      </c>
      <c r="C1179" s="279">
        <v>1.01</v>
      </c>
      <c r="D1179" s="280">
        <f t="shared" si="37"/>
        <v>0.33069828722002637</v>
      </c>
      <c r="E1179" s="279">
        <v>0.88400000000000001</v>
      </c>
      <c r="F1179" s="280">
        <f t="shared" si="36"/>
        <v>0.16469038208168651</v>
      </c>
      <c r="G1179" s="281"/>
    </row>
    <row r="1180" spans="1:7" x14ac:dyDescent="0.2">
      <c r="A1180" s="297">
        <v>95018</v>
      </c>
      <c r="B1180" s="293">
        <v>0.90100000000000002</v>
      </c>
      <c r="C1180" s="279">
        <v>1.4650000000000001</v>
      </c>
      <c r="D1180" s="280">
        <f t="shared" si="37"/>
        <v>0.62597114317425095</v>
      </c>
      <c r="E1180" s="279">
        <v>1.1830000000000001</v>
      </c>
      <c r="F1180" s="280">
        <f t="shared" si="36"/>
        <v>0.31298557158712548</v>
      </c>
      <c r="G1180" s="281"/>
    </row>
    <row r="1181" spans="1:7" x14ac:dyDescent="0.2">
      <c r="A1181" s="297">
        <v>95019</v>
      </c>
      <c r="B1181" s="293">
        <v>0.75900000000000001</v>
      </c>
      <c r="C1181" s="279">
        <v>0.64900000000000002</v>
      </c>
      <c r="D1181" s="280">
        <f t="shared" si="37"/>
        <v>-0.14492753623188404</v>
      </c>
      <c r="E1181" s="279">
        <v>0.70399999999999996</v>
      </c>
      <c r="F1181" s="280">
        <f t="shared" si="36"/>
        <v>-7.2463768115942129E-2</v>
      </c>
      <c r="G1181" s="281"/>
    </row>
    <row r="1182" spans="1:7" x14ac:dyDescent="0.2">
      <c r="A1182" s="297">
        <v>95020</v>
      </c>
      <c r="B1182" s="293">
        <v>0.60599999999999998</v>
      </c>
      <c r="C1182" s="279">
        <v>0.81</v>
      </c>
      <c r="D1182" s="280">
        <f t="shared" si="37"/>
        <v>0.33663366336633671</v>
      </c>
      <c r="E1182" s="279">
        <v>0.70799999999999996</v>
      </c>
      <c r="F1182" s="280">
        <f t="shared" si="36"/>
        <v>0.16831683168316824</v>
      </c>
      <c r="G1182" s="281"/>
    </row>
    <row r="1183" spans="1:7" x14ac:dyDescent="0.2">
      <c r="A1183" s="297">
        <v>95023</v>
      </c>
      <c r="B1183" s="293">
        <v>0.752</v>
      </c>
      <c r="C1183" s="279">
        <v>0.84699999999999998</v>
      </c>
      <c r="D1183" s="280">
        <f t="shared" si="37"/>
        <v>0.12632978723404253</v>
      </c>
      <c r="E1183" s="279">
        <v>0.79900000000000004</v>
      </c>
      <c r="F1183" s="280">
        <f t="shared" si="36"/>
        <v>6.25E-2</v>
      </c>
      <c r="G1183" s="281"/>
    </row>
    <row r="1184" spans="1:7" x14ac:dyDescent="0.2">
      <c r="A1184" s="297">
        <v>95030</v>
      </c>
      <c r="B1184" s="293">
        <v>0.65600000000000003</v>
      </c>
      <c r="C1184" s="279">
        <v>0.79</v>
      </c>
      <c r="D1184" s="280">
        <f t="shared" si="37"/>
        <v>0.2042682926829269</v>
      </c>
      <c r="E1184" s="279">
        <v>0.72299999999999998</v>
      </c>
      <c r="F1184" s="280">
        <f t="shared" si="36"/>
        <v>0.10213414634146334</v>
      </c>
      <c r="G1184" s="281"/>
    </row>
    <row r="1185" spans="1:7" x14ac:dyDescent="0.2">
      <c r="A1185" s="297">
        <v>95032</v>
      </c>
      <c r="B1185" s="293">
        <v>0.65600000000000003</v>
      </c>
      <c r="C1185" s="279">
        <v>0.69599999999999995</v>
      </c>
      <c r="D1185" s="280">
        <f t="shared" si="37"/>
        <v>6.0975609756097393E-2</v>
      </c>
      <c r="E1185" s="279">
        <v>0.67600000000000005</v>
      </c>
      <c r="F1185" s="280">
        <f t="shared" si="36"/>
        <v>3.0487804878048808E-2</v>
      </c>
      <c r="G1185" s="281"/>
    </row>
    <row r="1186" spans="1:7" x14ac:dyDescent="0.2">
      <c r="A1186" s="298">
        <v>95033</v>
      </c>
      <c r="B1186" s="294">
        <v>0.77900000000000003</v>
      </c>
      <c r="C1186" s="287">
        <v>1.8380000000000001</v>
      </c>
      <c r="D1186" s="288">
        <f t="shared" si="37"/>
        <v>1.3594351732991012</v>
      </c>
      <c r="E1186" s="287">
        <v>1.2849999999999999</v>
      </c>
      <c r="F1186" s="288">
        <f t="shared" si="36"/>
        <v>0.64955070603337606</v>
      </c>
      <c r="G1186" s="281"/>
    </row>
    <row r="1187" spans="1:7" x14ac:dyDescent="0.2">
      <c r="A1187" s="299">
        <v>95035</v>
      </c>
      <c r="B1187" s="295">
        <v>0.60599999999999998</v>
      </c>
      <c r="C1187" s="289">
        <v>0.75</v>
      </c>
      <c r="D1187" s="290">
        <f t="shared" si="37"/>
        <v>0.23762376237623761</v>
      </c>
      <c r="E1187" s="289">
        <v>0.67800000000000005</v>
      </c>
      <c r="F1187" s="290">
        <f t="shared" si="36"/>
        <v>0.11881188118811892</v>
      </c>
      <c r="G1187" s="281"/>
    </row>
    <row r="1188" spans="1:7" x14ac:dyDescent="0.2">
      <c r="A1188" s="297">
        <v>95037</v>
      </c>
      <c r="B1188" s="293">
        <v>0.60599999999999998</v>
      </c>
      <c r="C1188" s="279">
        <v>0.86499999999999999</v>
      </c>
      <c r="D1188" s="280">
        <f t="shared" si="37"/>
        <v>0.4273927392739274</v>
      </c>
      <c r="E1188" s="279">
        <v>0.73499999999999999</v>
      </c>
      <c r="F1188" s="280">
        <f t="shared" si="36"/>
        <v>0.21287128712871284</v>
      </c>
      <c r="G1188" s="281"/>
    </row>
    <row r="1189" spans="1:7" x14ac:dyDescent="0.2">
      <c r="A1189" s="297">
        <v>95039</v>
      </c>
      <c r="B1189" s="293">
        <v>0.754</v>
      </c>
      <c r="C1189" s="279">
        <v>0.69599999999999995</v>
      </c>
      <c r="D1189" s="280">
        <f t="shared" si="37"/>
        <v>-7.6923076923076983E-2</v>
      </c>
      <c r="E1189" s="279">
        <v>0.72499999999999998</v>
      </c>
      <c r="F1189" s="280">
        <f t="shared" si="36"/>
        <v>-3.8461538461538547E-2</v>
      </c>
      <c r="G1189" s="281"/>
    </row>
    <row r="1190" spans="1:7" x14ac:dyDescent="0.2">
      <c r="A1190" s="297">
        <v>95043</v>
      </c>
      <c r="B1190" s="293">
        <v>0.754</v>
      </c>
      <c r="C1190" s="279">
        <v>1.7549999999999999</v>
      </c>
      <c r="D1190" s="280">
        <f t="shared" si="37"/>
        <v>1.3275862068965516</v>
      </c>
      <c r="E1190" s="279">
        <v>1.244</v>
      </c>
      <c r="F1190" s="280">
        <f t="shared" si="36"/>
        <v>0.64986737400530492</v>
      </c>
      <c r="G1190" s="281"/>
    </row>
    <row r="1191" spans="1:7" x14ac:dyDescent="0.2">
      <c r="A1191" s="297">
        <v>95045</v>
      </c>
      <c r="B1191" s="293">
        <v>0.754</v>
      </c>
      <c r="C1191" s="279">
        <v>1.165</v>
      </c>
      <c r="D1191" s="280">
        <f t="shared" si="37"/>
        <v>0.54509283819628651</v>
      </c>
      <c r="E1191" s="279">
        <v>0.96</v>
      </c>
      <c r="F1191" s="280">
        <f t="shared" si="36"/>
        <v>0.27320954907161799</v>
      </c>
      <c r="G1191" s="281"/>
    </row>
    <row r="1192" spans="1:7" x14ac:dyDescent="0.2">
      <c r="A1192" s="297">
        <v>95046</v>
      </c>
      <c r="B1192" s="293">
        <v>0.60599999999999998</v>
      </c>
      <c r="C1192" s="279">
        <v>0.86299999999999999</v>
      </c>
      <c r="D1192" s="280">
        <f t="shared" si="37"/>
        <v>0.42409240924092417</v>
      </c>
      <c r="E1192" s="279">
        <v>0.73399999999999999</v>
      </c>
      <c r="F1192" s="280">
        <f t="shared" si="36"/>
        <v>0.21122112211221133</v>
      </c>
      <c r="G1192" s="281"/>
    </row>
    <row r="1193" spans="1:7" x14ac:dyDescent="0.2">
      <c r="A1193" s="297">
        <v>95050</v>
      </c>
      <c r="B1193" s="293">
        <v>0.60599999999999998</v>
      </c>
      <c r="C1193" s="279">
        <v>0.61099999999999999</v>
      </c>
      <c r="D1193" s="280">
        <f t="shared" si="37"/>
        <v>8.2508250825081841E-3</v>
      </c>
      <c r="E1193" s="279">
        <v>0.60899999999999999</v>
      </c>
      <c r="F1193" s="280">
        <f t="shared" si="36"/>
        <v>4.9504950495049549E-3</v>
      </c>
      <c r="G1193" s="281"/>
    </row>
    <row r="1194" spans="1:7" x14ac:dyDescent="0.2">
      <c r="A1194" s="297">
        <v>95051</v>
      </c>
      <c r="B1194" s="293">
        <v>0.60599999999999998</v>
      </c>
      <c r="C1194" s="279">
        <v>0.60099999999999998</v>
      </c>
      <c r="D1194" s="280">
        <f t="shared" si="37"/>
        <v>-8.2508250825082952E-3</v>
      </c>
      <c r="E1194" s="279">
        <v>0.60299999999999998</v>
      </c>
      <c r="F1194" s="280">
        <f t="shared" si="36"/>
        <v>-4.9504950495049549E-3</v>
      </c>
      <c r="G1194" s="281"/>
    </row>
    <row r="1195" spans="1:7" x14ac:dyDescent="0.2">
      <c r="A1195" s="297">
        <v>95054</v>
      </c>
      <c r="B1195" s="293">
        <v>0.60599999999999998</v>
      </c>
      <c r="C1195" s="279">
        <v>0.63100000000000001</v>
      </c>
      <c r="D1195" s="280">
        <f t="shared" si="37"/>
        <v>4.1254125412541365E-2</v>
      </c>
      <c r="E1195" s="279">
        <v>0.61899999999999999</v>
      </c>
      <c r="F1195" s="280">
        <f t="shared" si="36"/>
        <v>2.1452145214521545E-2</v>
      </c>
      <c r="G1195" s="281"/>
    </row>
    <row r="1196" spans="1:7" x14ac:dyDescent="0.2">
      <c r="A1196" s="297">
        <v>95060</v>
      </c>
      <c r="B1196" s="293">
        <v>0.75900000000000001</v>
      </c>
      <c r="C1196" s="279">
        <v>0.998</v>
      </c>
      <c r="D1196" s="280">
        <f t="shared" si="37"/>
        <v>0.31488801054018434</v>
      </c>
      <c r="E1196" s="279">
        <v>0.879</v>
      </c>
      <c r="F1196" s="280">
        <f t="shared" si="36"/>
        <v>0.15810276679841895</v>
      </c>
      <c r="G1196" s="281"/>
    </row>
    <row r="1197" spans="1:7" x14ac:dyDescent="0.2">
      <c r="A1197" s="297">
        <v>95062</v>
      </c>
      <c r="B1197" s="293">
        <v>0.75900000000000001</v>
      </c>
      <c r="C1197" s="279">
        <v>0.66600000000000004</v>
      </c>
      <c r="D1197" s="280">
        <f t="shared" si="37"/>
        <v>-0.12252964426877466</v>
      </c>
      <c r="E1197" s="279">
        <v>0.71199999999999997</v>
      </c>
      <c r="F1197" s="280">
        <f t="shared" si="36"/>
        <v>-6.192358366271411E-2</v>
      </c>
      <c r="G1197" s="281"/>
    </row>
    <row r="1198" spans="1:7" x14ac:dyDescent="0.2">
      <c r="A1198" s="297">
        <v>95064</v>
      </c>
      <c r="B1198" s="293">
        <v>0.75900000000000001</v>
      </c>
      <c r="C1198" s="279">
        <v>0.90200000000000002</v>
      </c>
      <c r="D1198" s="280">
        <f t="shared" si="37"/>
        <v>0.18840579710144922</v>
      </c>
      <c r="E1198" s="279">
        <v>0.83</v>
      </c>
      <c r="F1198" s="280">
        <f t="shared" si="36"/>
        <v>9.3544137022397722E-2</v>
      </c>
      <c r="G1198" s="281"/>
    </row>
    <row r="1199" spans="1:7" x14ac:dyDescent="0.2">
      <c r="A1199" s="297">
        <v>95065</v>
      </c>
      <c r="B1199" s="293">
        <v>0.75900000000000001</v>
      </c>
      <c r="C1199" s="279">
        <v>1.1160000000000001</v>
      </c>
      <c r="D1199" s="280">
        <f t="shared" si="37"/>
        <v>0.47035573122529661</v>
      </c>
      <c r="E1199" s="279">
        <v>0.93799999999999994</v>
      </c>
      <c r="F1199" s="280">
        <f t="shared" si="36"/>
        <v>0.23583662714097486</v>
      </c>
      <c r="G1199" s="281"/>
    </row>
    <row r="1200" spans="1:7" x14ac:dyDescent="0.2">
      <c r="A1200" s="297">
        <v>95066</v>
      </c>
      <c r="B1200" s="293">
        <v>0.90100000000000002</v>
      </c>
      <c r="C1200" s="279">
        <v>1.232</v>
      </c>
      <c r="D1200" s="280">
        <f t="shared" si="37"/>
        <v>0.36736958934517205</v>
      </c>
      <c r="E1200" s="279">
        <v>1.0660000000000001</v>
      </c>
      <c r="F1200" s="280">
        <f t="shared" si="36"/>
        <v>0.18312985571587137</v>
      </c>
      <c r="G1200" s="281"/>
    </row>
    <row r="1201" spans="1:7" x14ac:dyDescent="0.2">
      <c r="A1201" s="297">
        <v>95070</v>
      </c>
      <c r="B1201" s="293">
        <v>0.60599999999999998</v>
      </c>
      <c r="C1201" s="279">
        <v>0.65300000000000002</v>
      </c>
      <c r="D1201" s="280">
        <f t="shared" si="37"/>
        <v>7.7557755775577553E-2</v>
      </c>
      <c r="E1201" s="279">
        <v>0.629</v>
      </c>
      <c r="F1201" s="280">
        <f t="shared" si="36"/>
        <v>3.7953795379537913E-2</v>
      </c>
      <c r="G1201" s="281"/>
    </row>
    <row r="1202" spans="1:7" x14ac:dyDescent="0.2">
      <c r="A1202" s="297">
        <v>95073</v>
      </c>
      <c r="B1202" s="293">
        <v>0.75900000000000001</v>
      </c>
      <c r="C1202" s="279">
        <v>1.149</v>
      </c>
      <c r="D1202" s="280">
        <f t="shared" si="37"/>
        <v>0.51383399209486158</v>
      </c>
      <c r="E1202" s="279">
        <v>0.95399999999999996</v>
      </c>
      <c r="F1202" s="280">
        <f t="shared" si="36"/>
        <v>0.25691699604743068</v>
      </c>
      <c r="G1202" s="281"/>
    </row>
    <row r="1203" spans="1:7" x14ac:dyDescent="0.2">
      <c r="A1203" s="297">
        <v>95075</v>
      </c>
      <c r="B1203" s="293">
        <v>0.754</v>
      </c>
      <c r="C1203" s="279">
        <v>0.98799999999999999</v>
      </c>
      <c r="D1203" s="280">
        <f t="shared" si="37"/>
        <v>0.31034482758620685</v>
      </c>
      <c r="E1203" s="279">
        <v>0.871</v>
      </c>
      <c r="F1203" s="280">
        <f t="shared" si="36"/>
        <v>0.15517241379310343</v>
      </c>
      <c r="G1203" s="281"/>
    </row>
    <row r="1204" spans="1:7" x14ac:dyDescent="0.2">
      <c r="A1204" s="297">
        <v>95076</v>
      </c>
      <c r="B1204" s="293">
        <v>0.75900000000000001</v>
      </c>
      <c r="C1204" s="279">
        <v>0.81899999999999995</v>
      </c>
      <c r="D1204" s="280">
        <f t="shared" si="37"/>
        <v>7.9051383399209474E-2</v>
      </c>
      <c r="E1204" s="279">
        <v>0.78900000000000003</v>
      </c>
      <c r="F1204" s="280">
        <f t="shared" si="36"/>
        <v>3.9525691699604737E-2</v>
      </c>
      <c r="G1204" s="281"/>
    </row>
    <row r="1205" spans="1:7" x14ac:dyDescent="0.2">
      <c r="A1205" s="297">
        <v>95110</v>
      </c>
      <c r="B1205" s="293">
        <v>0.94799999999999995</v>
      </c>
      <c r="C1205" s="279">
        <v>0.65700000000000003</v>
      </c>
      <c r="D1205" s="280">
        <f t="shared" si="37"/>
        <v>-0.30696202531645567</v>
      </c>
      <c r="E1205" s="279">
        <v>0.80200000000000005</v>
      </c>
      <c r="F1205" s="280">
        <f t="shared" si="36"/>
        <v>-0.1540084388185653</v>
      </c>
      <c r="G1205" s="281"/>
    </row>
    <row r="1206" spans="1:7" x14ac:dyDescent="0.2">
      <c r="A1206" s="297">
        <v>95111</v>
      </c>
      <c r="B1206" s="293">
        <v>0.94799999999999995</v>
      </c>
      <c r="C1206" s="279">
        <v>0.76</v>
      </c>
      <c r="D1206" s="280">
        <f t="shared" si="37"/>
        <v>-0.19831223628691974</v>
      </c>
      <c r="E1206" s="279">
        <v>0.85399999999999998</v>
      </c>
      <c r="F1206" s="280">
        <f t="shared" si="36"/>
        <v>-9.9156118143459926E-2</v>
      </c>
      <c r="G1206" s="281"/>
    </row>
    <row r="1207" spans="1:7" x14ac:dyDescent="0.2">
      <c r="A1207" s="297">
        <v>95112</v>
      </c>
      <c r="B1207" s="293">
        <v>0.65600000000000003</v>
      </c>
      <c r="C1207" s="279">
        <v>0.71699999999999997</v>
      </c>
      <c r="D1207" s="280">
        <f t="shared" si="37"/>
        <v>9.2987804878048586E-2</v>
      </c>
      <c r="E1207" s="279">
        <v>0.68600000000000005</v>
      </c>
      <c r="F1207" s="280">
        <f t="shared" si="36"/>
        <v>4.57317073170731E-2</v>
      </c>
      <c r="G1207" s="281"/>
    </row>
    <row r="1208" spans="1:7" x14ac:dyDescent="0.2">
      <c r="A1208" s="297">
        <v>95113</v>
      </c>
      <c r="B1208" s="293">
        <v>0.65600000000000003</v>
      </c>
      <c r="C1208" s="279">
        <v>0.69299999999999995</v>
      </c>
      <c r="D1208" s="280">
        <f t="shared" si="37"/>
        <v>5.6402439024390016E-2</v>
      </c>
      <c r="E1208" s="279">
        <v>0.67500000000000004</v>
      </c>
      <c r="F1208" s="280">
        <f t="shared" si="36"/>
        <v>2.8963414634146423E-2</v>
      </c>
      <c r="G1208" s="281"/>
    </row>
    <row r="1209" spans="1:7" x14ac:dyDescent="0.2">
      <c r="A1209" s="297">
        <v>95116</v>
      </c>
      <c r="B1209" s="293">
        <v>0.94799999999999995</v>
      </c>
      <c r="C1209" s="279">
        <v>0.76300000000000001</v>
      </c>
      <c r="D1209" s="280">
        <f t="shared" si="37"/>
        <v>-0.19514767932489452</v>
      </c>
      <c r="E1209" s="279">
        <v>0.85499999999999998</v>
      </c>
      <c r="F1209" s="280">
        <f t="shared" si="36"/>
        <v>-9.8101265822784778E-2</v>
      </c>
      <c r="G1209" s="281"/>
    </row>
    <row r="1210" spans="1:7" x14ac:dyDescent="0.2">
      <c r="A1210" s="297">
        <v>95117</v>
      </c>
      <c r="B1210" s="293">
        <v>0.65600000000000003</v>
      </c>
      <c r="C1210" s="279">
        <v>0.61099999999999999</v>
      </c>
      <c r="D1210" s="280">
        <f t="shared" si="37"/>
        <v>-6.8597560975609762E-2</v>
      </c>
      <c r="E1210" s="279">
        <v>0.63300000000000001</v>
      </c>
      <c r="F1210" s="280">
        <f t="shared" si="36"/>
        <v>-3.5060975609756073E-2</v>
      </c>
      <c r="G1210" s="281"/>
    </row>
    <row r="1211" spans="1:7" x14ac:dyDescent="0.2">
      <c r="A1211" s="297">
        <v>95118</v>
      </c>
      <c r="B1211" s="293">
        <v>0.65600000000000003</v>
      </c>
      <c r="C1211" s="279">
        <v>0.68400000000000005</v>
      </c>
      <c r="D1211" s="280">
        <f t="shared" si="37"/>
        <v>4.2682926829268331E-2</v>
      </c>
      <c r="E1211" s="279">
        <v>0.67</v>
      </c>
      <c r="F1211" s="280">
        <f t="shared" si="36"/>
        <v>2.1341463414634054E-2</v>
      </c>
      <c r="G1211" s="281"/>
    </row>
    <row r="1212" spans="1:7" x14ac:dyDescent="0.2">
      <c r="A1212" s="297">
        <v>95119</v>
      </c>
      <c r="B1212" s="293">
        <v>0.60599999999999998</v>
      </c>
      <c r="C1212" s="279">
        <v>0.74099999999999999</v>
      </c>
      <c r="D1212" s="280">
        <f t="shared" si="37"/>
        <v>0.22277227722772275</v>
      </c>
      <c r="E1212" s="279">
        <v>0.67400000000000004</v>
      </c>
      <c r="F1212" s="280">
        <f t="shared" si="36"/>
        <v>0.11221122112211224</v>
      </c>
      <c r="G1212" s="281"/>
    </row>
    <row r="1213" spans="1:7" x14ac:dyDescent="0.2">
      <c r="A1213" s="297">
        <v>95120</v>
      </c>
      <c r="B1213" s="293">
        <v>0.60599999999999998</v>
      </c>
      <c r="C1213" s="279">
        <v>0.77100000000000002</v>
      </c>
      <c r="D1213" s="280">
        <f t="shared" si="37"/>
        <v>0.2722772277227723</v>
      </c>
      <c r="E1213" s="279">
        <v>0.68899999999999995</v>
      </c>
      <c r="F1213" s="280">
        <f t="shared" si="36"/>
        <v>0.13696369636963701</v>
      </c>
      <c r="G1213" s="281"/>
    </row>
    <row r="1214" spans="1:7" x14ac:dyDescent="0.2">
      <c r="A1214" s="297">
        <v>95121</v>
      </c>
      <c r="B1214" s="293">
        <v>0.65600000000000003</v>
      </c>
      <c r="C1214" s="279">
        <v>0.85</v>
      </c>
      <c r="D1214" s="280">
        <f t="shared" si="37"/>
        <v>0.2957317073170731</v>
      </c>
      <c r="E1214" s="279">
        <v>0.753</v>
      </c>
      <c r="F1214" s="280">
        <f t="shared" si="36"/>
        <v>0.14786585365853644</v>
      </c>
      <c r="G1214" s="281"/>
    </row>
    <row r="1215" spans="1:7" x14ac:dyDescent="0.2">
      <c r="A1215" s="297">
        <v>95122</v>
      </c>
      <c r="B1215" s="293">
        <v>0.94799999999999995</v>
      </c>
      <c r="C1215" s="279">
        <v>0.78100000000000003</v>
      </c>
      <c r="D1215" s="280">
        <f t="shared" si="37"/>
        <v>-0.17616033755274252</v>
      </c>
      <c r="E1215" s="279">
        <v>0.86399999999999999</v>
      </c>
      <c r="F1215" s="280">
        <f t="shared" si="36"/>
        <v>-8.8607594936708778E-2</v>
      </c>
      <c r="G1215" s="281"/>
    </row>
    <row r="1216" spans="1:7" x14ac:dyDescent="0.2">
      <c r="A1216" s="297">
        <v>95123</v>
      </c>
      <c r="B1216" s="293">
        <v>0.60599999999999998</v>
      </c>
      <c r="C1216" s="279">
        <v>0.71899999999999997</v>
      </c>
      <c r="D1216" s="280">
        <f t="shared" si="37"/>
        <v>0.18646864686468656</v>
      </c>
      <c r="E1216" s="279">
        <v>0.66200000000000003</v>
      </c>
      <c r="F1216" s="280">
        <f t="shared" si="36"/>
        <v>9.2409240924092417E-2</v>
      </c>
      <c r="G1216" s="281"/>
    </row>
    <row r="1217" spans="1:7" x14ac:dyDescent="0.2">
      <c r="A1217" s="297">
        <v>95124</v>
      </c>
      <c r="B1217" s="293">
        <v>0.65600000000000003</v>
      </c>
      <c r="C1217" s="279">
        <v>0.65200000000000002</v>
      </c>
      <c r="D1217" s="280">
        <f t="shared" si="37"/>
        <v>-6.0975609756097615E-3</v>
      </c>
      <c r="E1217" s="279">
        <v>0.65400000000000003</v>
      </c>
      <c r="F1217" s="280">
        <f t="shared" si="36"/>
        <v>-3.0487804878048808E-3</v>
      </c>
      <c r="G1217" s="281"/>
    </row>
    <row r="1218" spans="1:7" x14ac:dyDescent="0.2">
      <c r="A1218" s="297">
        <v>95125</v>
      </c>
      <c r="B1218" s="293">
        <v>0.65600000000000003</v>
      </c>
      <c r="C1218" s="279">
        <v>0.66800000000000004</v>
      </c>
      <c r="D1218" s="280">
        <f t="shared" si="37"/>
        <v>1.8292682926829285E-2</v>
      </c>
      <c r="E1218" s="279">
        <v>0.66200000000000003</v>
      </c>
      <c r="F1218" s="280">
        <f t="shared" si="36"/>
        <v>9.1463414634145312E-3</v>
      </c>
      <c r="G1218" s="281"/>
    </row>
    <row r="1219" spans="1:7" x14ac:dyDescent="0.2">
      <c r="A1219" s="297">
        <v>95126</v>
      </c>
      <c r="B1219" s="293">
        <v>0.65600000000000003</v>
      </c>
      <c r="C1219" s="279">
        <v>0.621</v>
      </c>
      <c r="D1219" s="280">
        <f t="shared" si="37"/>
        <v>-5.3353658536585358E-2</v>
      </c>
      <c r="E1219" s="279">
        <v>0.63800000000000001</v>
      </c>
      <c r="F1219" s="280">
        <f t="shared" si="36"/>
        <v>-2.7439024390243927E-2</v>
      </c>
      <c r="G1219" s="281"/>
    </row>
    <row r="1220" spans="1:7" x14ac:dyDescent="0.2">
      <c r="A1220" s="297">
        <v>95127</v>
      </c>
      <c r="B1220" s="293">
        <v>0.94799999999999995</v>
      </c>
      <c r="C1220" s="279">
        <v>0.85799999999999998</v>
      </c>
      <c r="D1220" s="280">
        <f t="shared" si="37"/>
        <v>-9.4936708860759444E-2</v>
      </c>
      <c r="E1220" s="279">
        <v>0.90300000000000002</v>
      </c>
      <c r="F1220" s="280">
        <f t="shared" si="36"/>
        <v>-4.7468354430379667E-2</v>
      </c>
      <c r="G1220" s="281"/>
    </row>
    <row r="1221" spans="1:7" x14ac:dyDescent="0.2">
      <c r="A1221" s="297">
        <v>95128</v>
      </c>
      <c r="B1221" s="293">
        <v>0.65600000000000003</v>
      </c>
      <c r="C1221" s="279">
        <v>0.62</v>
      </c>
      <c r="D1221" s="280">
        <f t="shared" si="37"/>
        <v>-5.4878048780487854E-2</v>
      </c>
      <c r="E1221" s="279">
        <v>0.63800000000000001</v>
      </c>
      <c r="F1221" s="280">
        <f t="shared" si="36"/>
        <v>-2.7439024390243927E-2</v>
      </c>
      <c r="G1221" s="281"/>
    </row>
    <row r="1222" spans="1:7" x14ac:dyDescent="0.2">
      <c r="A1222" s="297">
        <v>95129</v>
      </c>
      <c r="B1222" s="293">
        <v>0.60599999999999998</v>
      </c>
      <c r="C1222" s="279">
        <v>0.59699999999999998</v>
      </c>
      <c r="D1222" s="280">
        <f t="shared" si="37"/>
        <v>-1.4851485148514865E-2</v>
      </c>
      <c r="E1222" s="279">
        <v>0.60099999999999998</v>
      </c>
      <c r="F1222" s="280">
        <f t="shared" si="36"/>
        <v>-8.2508250825082952E-3</v>
      </c>
      <c r="G1222" s="281"/>
    </row>
    <row r="1223" spans="1:7" x14ac:dyDescent="0.2">
      <c r="A1223" s="297">
        <v>95130</v>
      </c>
      <c r="B1223" s="293">
        <v>0.60599999999999998</v>
      </c>
      <c r="C1223" s="279">
        <v>0.60399999999999998</v>
      </c>
      <c r="D1223" s="280">
        <f t="shared" si="37"/>
        <v>-3.3003300330033403E-3</v>
      </c>
      <c r="E1223" s="279">
        <v>0.60499999999999998</v>
      </c>
      <c r="F1223" s="280">
        <f t="shared" si="36"/>
        <v>-1.6501650165016146E-3</v>
      </c>
      <c r="G1223" s="281"/>
    </row>
    <row r="1224" spans="1:7" x14ac:dyDescent="0.2">
      <c r="A1224" s="297">
        <v>95131</v>
      </c>
      <c r="B1224" s="293">
        <v>0.60599999999999998</v>
      </c>
      <c r="C1224" s="279">
        <v>0.80800000000000005</v>
      </c>
      <c r="D1224" s="280">
        <f t="shared" si="37"/>
        <v>0.33333333333333348</v>
      </c>
      <c r="E1224" s="279">
        <v>0.70699999999999996</v>
      </c>
      <c r="F1224" s="280">
        <f t="shared" si="36"/>
        <v>0.16666666666666674</v>
      </c>
      <c r="G1224" s="281"/>
    </row>
    <row r="1225" spans="1:7" x14ac:dyDescent="0.2">
      <c r="A1225" s="297">
        <v>95132</v>
      </c>
      <c r="B1225" s="293">
        <v>0.60599999999999998</v>
      </c>
      <c r="C1225" s="279">
        <v>0.85199999999999998</v>
      </c>
      <c r="D1225" s="280">
        <f t="shared" si="37"/>
        <v>0.40594059405940586</v>
      </c>
      <c r="E1225" s="279">
        <v>0.72899999999999998</v>
      </c>
      <c r="F1225" s="280">
        <f t="shared" si="36"/>
        <v>0.20297029702970293</v>
      </c>
      <c r="G1225" s="281"/>
    </row>
    <row r="1226" spans="1:7" x14ac:dyDescent="0.2">
      <c r="A1226" s="297">
        <v>95133</v>
      </c>
      <c r="B1226" s="293">
        <v>0.60599999999999998</v>
      </c>
      <c r="C1226" s="279">
        <v>0.79900000000000004</v>
      </c>
      <c r="D1226" s="280">
        <f t="shared" si="37"/>
        <v>0.31848184818481862</v>
      </c>
      <c r="E1226" s="279">
        <v>0.70299999999999996</v>
      </c>
      <c r="F1226" s="280">
        <f t="shared" si="36"/>
        <v>0.16006600660066006</v>
      </c>
      <c r="G1226" s="281"/>
    </row>
    <row r="1227" spans="1:7" x14ac:dyDescent="0.2">
      <c r="A1227" s="297">
        <v>95134</v>
      </c>
      <c r="B1227" s="293">
        <v>0.60599999999999998</v>
      </c>
      <c r="C1227" s="279">
        <v>0.66200000000000003</v>
      </c>
      <c r="D1227" s="280">
        <f t="shared" si="37"/>
        <v>9.2409240924092417E-2</v>
      </c>
      <c r="E1227" s="279">
        <v>0.63400000000000001</v>
      </c>
      <c r="F1227" s="280">
        <f t="shared" ref="F1227:F1290" si="38">E1227/B1227-1</f>
        <v>4.620462046204632E-2</v>
      </c>
      <c r="G1227" s="281"/>
    </row>
    <row r="1228" spans="1:7" x14ac:dyDescent="0.2">
      <c r="A1228" s="297">
        <v>95135</v>
      </c>
      <c r="B1228" s="293">
        <v>0.60599999999999998</v>
      </c>
      <c r="C1228" s="279">
        <v>1.03</v>
      </c>
      <c r="D1228" s="280">
        <f t="shared" ref="D1228:D1291" si="39">C1228/B1228-1</f>
        <v>0.6996699669966997</v>
      </c>
      <c r="E1228" s="279">
        <v>0.81799999999999995</v>
      </c>
      <c r="F1228" s="280">
        <f t="shared" si="38"/>
        <v>0.34983498349834985</v>
      </c>
      <c r="G1228" s="281"/>
    </row>
    <row r="1229" spans="1:7" x14ac:dyDescent="0.2">
      <c r="A1229" s="297">
        <v>95136</v>
      </c>
      <c r="B1229" s="293">
        <v>0.65600000000000003</v>
      </c>
      <c r="C1229" s="279">
        <v>0.71799999999999997</v>
      </c>
      <c r="D1229" s="280">
        <f t="shared" si="39"/>
        <v>9.4512195121951192E-2</v>
      </c>
      <c r="E1229" s="279">
        <v>0.68700000000000006</v>
      </c>
      <c r="F1229" s="280">
        <f t="shared" si="38"/>
        <v>4.7256097560975707E-2</v>
      </c>
      <c r="G1229" s="281"/>
    </row>
    <row r="1230" spans="1:7" x14ac:dyDescent="0.2">
      <c r="A1230" s="297">
        <v>95138</v>
      </c>
      <c r="B1230" s="293">
        <v>0.65600000000000003</v>
      </c>
      <c r="C1230" s="279">
        <v>0.78800000000000003</v>
      </c>
      <c r="D1230" s="280">
        <f t="shared" si="39"/>
        <v>0.20121951219512191</v>
      </c>
      <c r="E1230" s="279">
        <v>0.72199999999999998</v>
      </c>
      <c r="F1230" s="280">
        <f t="shared" si="38"/>
        <v>0.10060975609756095</v>
      </c>
      <c r="G1230" s="281"/>
    </row>
    <row r="1231" spans="1:7" x14ac:dyDescent="0.2">
      <c r="A1231" s="297">
        <v>95139</v>
      </c>
      <c r="B1231" s="293">
        <v>0.60599999999999998</v>
      </c>
      <c r="C1231" s="279">
        <v>0.76</v>
      </c>
      <c r="D1231" s="280">
        <f t="shared" si="39"/>
        <v>0.2541254125412542</v>
      </c>
      <c r="E1231" s="279">
        <v>0.68300000000000005</v>
      </c>
      <c r="F1231" s="280">
        <f t="shared" si="38"/>
        <v>0.1270627062706271</v>
      </c>
      <c r="G1231" s="281"/>
    </row>
    <row r="1232" spans="1:7" x14ac:dyDescent="0.2">
      <c r="A1232" s="297">
        <v>95140</v>
      </c>
      <c r="B1232" s="293">
        <v>0.60599999999999998</v>
      </c>
      <c r="C1232" s="279">
        <v>0.89400000000000002</v>
      </c>
      <c r="D1232" s="280">
        <f t="shared" si="39"/>
        <v>0.47524752475247523</v>
      </c>
      <c r="E1232" s="279">
        <v>0.75</v>
      </c>
      <c r="F1232" s="280">
        <f t="shared" si="38"/>
        <v>0.23762376237623761</v>
      </c>
      <c r="G1232" s="281"/>
    </row>
    <row r="1233" spans="1:7" x14ac:dyDescent="0.2">
      <c r="A1233" s="297">
        <v>95141</v>
      </c>
      <c r="B1233" s="293">
        <v>0.60599999999999998</v>
      </c>
      <c r="C1233" s="279">
        <v>0.90100000000000002</v>
      </c>
      <c r="D1233" s="280">
        <f t="shared" si="39"/>
        <v>0.48679867986798686</v>
      </c>
      <c r="E1233" s="279">
        <v>0.753</v>
      </c>
      <c r="F1233" s="280">
        <f t="shared" si="38"/>
        <v>0.24257425742574257</v>
      </c>
      <c r="G1233" s="281"/>
    </row>
    <row r="1234" spans="1:7" x14ac:dyDescent="0.2">
      <c r="A1234" s="297">
        <v>95148</v>
      </c>
      <c r="B1234" s="293">
        <v>0.65600000000000003</v>
      </c>
      <c r="C1234" s="279">
        <v>1.2490000000000001</v>
      </c>
      <c r="D1234" s="280">
        <f t="shared" si="39"/>
        <v>0.90396341463414642</v>
      </c>
      <c r="E1234" s="279">
        <v>0.95299999999999996</v>
      </c>
      <c r="F1234" s="280">
        <f t="shared" si="38"/>
        <v>0.45274390243902429</v>
      </c>
      <c r="G1234" s="281"/>
    </row>
    <row r="1235" spans="1:7" x14ac:dyDescent="0.2">
      <c r="A1235" s="298">
        <v>95190</v>
      </c>
      <c r="B1235" s="294">
        <v>0.60599999999999998</v>
      </c>
      <c r="C1235" s="287">
        <v>0.66</v>
      </c>
      <c r="D1235" s="288">
        <f t="shared" si="39"/>
        <v>8.9108910891089188E-2</v>
      </c>
      <c r="E1235" s="287">
        <v>0.63300000000000001</v>
      </c>
      <c r="F1235" s="288">
        <f t="shared" si="38"/>
        <v>4.4554455445544594E-2</v>
      </c>
      <c r="G1235" s="281"/>
    </row>
    <row r="1236" spans="1:7" x14ac:dyDescent="0.2">
      <c r="A1236" s="299">
        <v>95202</v>
      </c>
      <c r="B1236" s="295">
        <v>0.68300000000000005</v>
      </c>
      <c r="C1236" s="289">
        <v>0.77800000000000002</v>
      </c>
      <c r="D1236" s="290">
        <f t="shared" si="39"/>
        <v>0.13909224011713017</v>
      </c>
      <c r="E1236" s="289">
        <v>0.73099999999999998</v>
      </c>
      <c r="F1236" s="290">
        <f t="shared" si="38"/>
        <v>7.0278184480234263E-2</v>
      </c>
      <c r="G1236" s="281"/>
    </row>
    <row r="1237" spans="1:7" x14ac:dyDescent="0.2">
      <c r="A1237" s="297">
        <v>95203</v>
      </c>
      <c r="B1237" s="293">
        <v>0.68300000000000005</v>
      </c>
      <c r="C1237" s="279">
        <v>0.76800000000000002</v>
      </c>
      <c r="D1237" s="280">
        <f t="shared" si="39"/>
        <v>0.1244509516837482</v>
      </c>
      <c r="E1237" s="279">
        <v>0.72499999999999998</v>
      </c>
      <c r="F1237" s="280">
        <f t="shared" si="38"/>
        <v>6.1493411420204813E-2</v>
      </c>
      <c r="G1237" s="281"/>
    </row>
    <row r="1238" spans="1:7" x14ac:dyDescent="0.2">
      <c r="A1238" s="297">
        <v>95204</v>
      </c>
      <c r="B1238" s="293">
        <v>0.68300000000000005</v>
      </c>
      <c r="C1238" s="279">
        <v>0.77100000000000002</v>
      </c>
      <c r="D1238" s="280">
        <f t="shared" si="39"/>
        <v>0.12884333821376281</v>
      </c>
      <c r="E1238" s="279">
        <v>0.72699999999999998</v>
      </c>
      <c r="F1238" s="280">
        <f t="shared" si="38"/>
        <v>6.4421669106881296E-2</v>
      </c>
      <c r="G1238" s="281"/>
    </row>
    <row r="1239" spans="1:7" x14ac:dyDescent="0.2">
      <c r="A1239" s="297">
        <v>95205</v>
      </c>
      <c r="B1239" s="293">
        <v>0.68300000000000005</v>
      </c>
      <c r="C1239" s="279">
        <v>0.77500000000000002</v>
      </c>
      <c r="D1239" s="280">
        <f t="shared" si="39"/>
        <v>0.13469985358711556</v>
      </c>
      <c r="E1239" s="279">
        <v>0.72899999999999998</v>
      </c>
      <c r="F1239" s="280">
        <f t="shared" si="38"/>
        <v>6.7349926793557779E-2</v>
      </c>
      <c r="G1239" s="281"/>
    </row>
    <row r="1240" spans="1:7" x14ac:dyDescent="0.2">
      <c r="A1240" s="297">
        <v>95206</v>
      </c>
      <c r="B1240" s="293">
        <v>0.68300000000000005</v>
      </c>
      <c r="C1240" s="279">
        <v>0.75700000000000001</v>
      </c>
      <c r="D1240" s="280">
        <f t="shared" si="39"/>
        <v>0.10834553440702765</v>
      </c>
      <c r="E1240" s="279">
        <v>0.72</v>
      </c>
      <c r="F1240" s="280">
        <f t="shared" si="38"/>
        <v>5.4172767203513716E-2</v>
      </c>
      <c r="G1240" s="281"/>
    </row>
    <row r="1241" spans="1:7" x14ac:dyDescent="0.2">
      <c r="A1241" s="297">
        <v>95207</v>
      </c>
      <c r="B1241" s="293">
        <v>0.68300000000000005</v>
      </c>
      <c r="C1241" s="279">
        <v>0.74199999999999999</v>
      </c>
      <c r="D1241" s="280">
        <f t="shared" si="39"/>
        <v>8.6383601756954587E-2</v>
      </c>
      <c r="E1241" s="279">
        <v>0.71299999999999997</v>
      </c>
      <c r="F1241" s="280">
        <f t="shared" si="38"/>
        <v>4.3923865300146359E-2</v>
      </c>
      <c r="G1241" s="281"/>
    </row>
    <row r="1242" spans="1:7" x14ac:dyDescent="0.2">
      <c r="A1242" s="297">
        <v>95209</v>
      </c>
      <c r="B1242" s="293">
        <v>0.68300000000000005</v>
      </c>
      <c r="C1242" s="279">
        <v>0.73</v>
      </c>
      <c r="D1242" s="280">
        <f t="shared" si="39"/>
        <v>6.881405563689591E-2</v>
      </c>
      <c r="E1242" s="279">
        <v>0.70599999999999996</v>
      </c>
      <c r="F1242" s="280">
        <f t="shared" si="38"/>
        <v>3.3674963396778779E-2</v>
      </c>
      <c r="G1242" s="281"/>
    </row>
    <row r="1243" spans="1:7" x14ac:dyDescent="0.2">
      <c r="A1243" s="297">
        <v>95210</v>
      </c>
      <c r="B1243" s="293">
        <v>0.68300000000000005</v>
      </c>
      <c r="C1243" s="279">
        <v>0.754</v>
      </c>
      <c r="D1243" s="280">
        <f t="shared" si="39"/>
        <v>0.10395314787701304</v>
      </c>
      <c r="E1243" s="279">
        <v>0.71899999999999997</v>
      </c>
      <c r="F1243" s="280">
        <f t="shared" si="38"/>
        <v>5.2708638360175586E-2</v>
      </c>
      <c r="G1243" s="281"/>
    </row>
    <row r="1244" spans="1:7" x14ac:dyDescent="0.2">
      <c r="A1244" s="297">
        <v>95211</v>
      </c>
      <c r="B1244" s="293">
        <v>0.68300000000000005</v>
      </c>
      <c r="C1244" s="279">
        <v>0.76300000000000001</v>
      </c>
      <c r="D1244" s="280">
        <f t="shared" si="39"/>
        <v>0.1171303074670571</v>
      </c>
      <c r="E1244" s="279">
        <v>0.72299999999999998</v>
      </c>
      <c r="F1244" s="280">
        <f t="shared" si="38"/>
        <v>5.856515373352833E-2</v>
      </c>
      <c r="G1244" s="281"/>
    </row>
    <row r="1245" spans="1:7" x14ac:dyDescent="0.2">
      <c r="A1245" s="297">
        <v>95212</v>
      </c>
      <c r="B1245" s="293">
        <v>0.68300000000000005</v>
      </c>
      <c r="C1245" s="279">
        <v>0.77200000000000002</v>
      </c>
      <c r="D1245" s="280">
        <f t="shared" si="39"/>
        <v>0.13030746705710095</v>
      </c>
      <c r="E1245" s="279">
        <v>0.72799999999999998</v>
      </c>
      <c r="F1245" s="280">
        <f t="shared" si="38"/>
        <v>6.5885797950219427E-2</v>
      </c>
      <c r="G1245" s="281"/>
    </row>
    <row r="1246" spans="1:7" x14ac:dyDescent="0.2">
      <c r="A1246" s="297">
        <v>95215</v>
      </c>
      <c r="B1246" s="293">
        <v>0.68300000000000005</v>
      </c>
      <c r="C1246" s="279">
        <v>0.78200000000000003</v>
      </c>
      <c r="D1246" s="280">
        <f t="shared" si="39"/>
        <v>0.14494875549048314</v>
      </c>
      <c r="E1246" s="279">
        <v>0.73299999999999998</v>
      </c>
      <c r="F1246" s="280">
        <f t="shared" si="38"/>
        <v>7.3206442166910524E-2</v>
      </c>
      <c r="G1246" s="281"/>
    </row>
    <row r="1247" spans="1:7" x14ac:dyDescent="0.2">
      <c r="A1247" s="297">
        <v>95219</v>
      </c>
      <c r="B1247" s="293">
        <v>0.68300000000000005</v>
      </c>
      <c r="C1247" s="279">
        <v>0.746</v>
      </c>
      <c r="D1247" s="280">
        <f t="shared" si="39"/>
        <v>9.2240117130307331E-2</v>
      </c>
      <c r="E1247" s="279">
        <v>0.71399999999999997</v>
      </c>
      <c r="F1247" s="280">
        <f t="shared" si="38"/>
        <v>4.5387994143484489E-2</v>
      </c>
      <c r="G1247" s="281"/>
    </row>
    <row r="1248" spans="1:7" x14ac:dyDescent="0.2">
      <c r="A1248" s="297">
        <v>95220</v>
      </c>
      <c r="B1248" s="293">
        <v>0.68300000000000005</v>
      </c>
      <c r="C1248" s="279">
        <v>0.74399999999999999</v>
      </c>
      <c r="D1248" s="280">
        <f t="shared" si="39"/>
        <v>8.9311859443630848E-2</v>
      </c>
      <c r="E1248" s="279">
        <v>0.71299999999999997</v>
      </c>
      <c r="F1248" s="280">
        <f t="shared" si="38"/>
        <v>4.3923865300146359E-2</v>
      </c>
      <c r="G1248" s="281"/>
    </row>
    <row r="1249" spans="1:7" x14ac:dyDescent="0.2">
      <c r="A1249" s="297">
        <v>95222</v>
      </c>
      <c r="B1249" s="293">
        <v>0.68300000000000005</v>
      </c>
      <c r="C1249" s="279">
        <v>3.1339999999999999</v>
      </c>
      <c r="D1249" s="280">
        <f t="shared" si="39"/>
        <v>3.5885797950219613</v>
      </c>
      <c r="E1249" s="279">
        <v>1.127</v>
      </c>
      <c r="F1249" s="280">
        <f t="shared" si="38"/>
        <v>0.65007320644216682</v>
      </c>
      <c r="G1249" s="281"/>
    </row>
    <row r="1250" spans="1:7" x14ac:dyDescent="0.2">
      <c r="A1250" s="297">
        <v>95223</v>
      </c>
      <c r="B1250" s="293">
        <v>0.68300000000000005</v>
      </c>
      <c r="C1250" s="279">
        <v>3.1640000000000001</v>
      </c>
      <c r="D1250" s="280">
        <f t="shared" si="39"/>
        <v>3.6325036603221079</v>
      </c>
      <c r="E1250" s="279">
        <v>1.127</v>
      </c>
      <c r="F1250" s="280">
        <f t="shared" si="38"/>
        <v>0.65007320644216682</v>
      </c>
      <c r="G1250" s="281"/>
    </row>
    <row r="1251" spans="1:7" x14ac:dyDescent="0.2">
      <c r="A1251" s="297">
        <v>95224</v>
      </c>
      <c r="B1251" s="293">
        <v>0.68300000000000005</v>
      </c>
      <c r="C1251" s="279">
        <v>3.5190000000000001</v>
      </c>
      <c r="D1251" s="280">
        <f t="shared" si="39"/>
        <v>4.1522693997071745</v>
      </c>
      <c r="E1251" s="279">
        <v>1.127</v>
      </c>
      <c r="F1251" s="280">
        <f t="shared" si="38"/>
        <v>0.65007320644216682</v>
      </c>
      <c r="G1251" s="281"/>
    </row>
    <row r="1252" spans="1:7" x14ac:dyDescent="0.2">
      <c r="A1252" s="297">
        <v>95227</v>
      </c>
      <c r="B1252" s="293">
        <v>0.68300000000000005</v>
      </c>
      <c r="C1252" s="279">
        <v>0.75900000000000001</v>
      </c>
      <c r="D1252" s="280">
        <f t="shared" si="39"/>
        <v>0.11127379209370414</v>
      </c>
      <c r="E1252" s="279">
        <v>0.72099999999999997</v>
      </c>
      <c r="F1252" s="280">
        <f t="shared" si="38"/>
        <v>5.5636896046852069E-2</v>
      </c>
      <c r="G1252" s="281"/>
    </row>
    <row r="1253" spans="1:7" x14ac:dyDescent="0.2">
      <c r="A1253" s="297">
        <v>95228</v>
      </c>
      <c r="B1253" s="293">
        <v>0.68300000000000005</v>
      </c>
      <c r="C1253" s="279">
        <v>2.5289999999999999</v>
      </c>
      <c r="D1253" s="280">
        <f t="shared" si="39"/>
        <v>2.7027818448023422</v>
      </c>
      <c r="E1253" s="279">
        <v>1.127</v>
      </c>
      <c r="F1253" s="280">
        <f t="shared" si="38"/>
        <v>0.65007320644216682</v>
      </c>
      <c r="G1253" s="281"/>
    </row>
    <row r="1254" spans="1:7" x14ac:dyDescent="0.2">
      <c r="A1254" s="297">
        <v>95229</v>
      </c>
      <c r="B1254" s="293">
        <v>0.68300000000000005</v>
      </c>
      <c r="C1254" s="279">
        <v>3.323</v>
      </c>
      <c r="D1254" s="280">
        <f t="shared" si="39"/>
        <v>3.865300146412884</v>
      </c>
      <c r="E1254" s="279">
        <v>1.127</v>
      </c>
      <c r="F1254" s="280">
        <f t="shared" si="38"/>
        <v>0.65007320644216682</v>
      </c>
      <c r="G1254" s="281"/>
    </row>
    <row r="1255" spans="1:7" x14ac:dyDescent="0.2">
      <c r="A1255" s="297">
        <v>95230</v>
      </c>
      <c r="B1255" s="293">
        <v>0.72</v>
      </c>
      <c r="C1255" s="279">
        <v>0.82</v>
      </c>
      <c r="D1255" s="280">
        <f t="shared" si="39"/>
        <v>0.13888888888888884</v>
      </c>
      <c r="E1255" s="279">
        <v>0.77</v>
      </c>
      <c r="F1255" s="280">
        <f t="shared" si="38"/>
        <v>6.944444444444442E-2</v>
      </c>
      <c r="G1255" s="281"/>
    </row>
    <row r="1256" spans="1:7" x14ac:dyDescent="0.2">
      <c r="A1256" s="297">
        <v>95231</v>
      </c>
      <c r="B1256" s="293">
        <v>0.68300000000000005</v>
      </c>
      <c r="C1256" s="279">
        <v>0.746</v>
      </c>
      <c r="D1256" s="280">
        <f t="shared" si="39"/>
        <v>9.2240117130307331E-2</v>
      </c>
      <c r="E1256" s="279">
        <v>0.71499999999999997</v>
      </c>
      <c r="F1256" s="280">
        <f t="shared" si="38"/>
        <v>4.685212298682262E-2</v>
      </c>
      <c r="G1256" s="281"/>
    </row>
    <row r="1257" spans="1:7" x14ac:dyDescent="0.2">
      <c r="A1257" s="297">
        <v>95232</v>
      </c>
      <c r="B1257" s="293">
        <v>0.68300000000000005</v>
      </c>
      <c r="C1257" s="279">
        <v>4.048</v>
      </c>
      <c r="D1257" s="280">
        <f t="shared" si="39"/>
        <v>4.926793557833089</v>
      </c>
      <c r="E1257" s="279">
        <v>1.127</v>
      </c>
      <c r="F1257" s="280">
        <f t="shared" si="38"/>
        <v>0.65007320644216682</v>
      </c>
      <c r="G1257" s="281"/>
    </row>
    <row r="1258" spans="1:7" x14ac:dyDescent="0.2">
      <c r="A1258" s="297">
        <v>95233</v>
      </c>
      <c r="B1258" s="293">
        <v>0.68300000000000005</v>
      </c>
      <c r="C1258" s="279">
        <v>4.3780000000000001</v>
      </c>
      <c r="D1258" s="280">
        <f t="shared" si="39"/>
        <v>5.4099560761346996</v>
      </c>
      <c r="E1258" s="279">
        <v>1.127</v>
      </c>
      <c r="F1258" s="280">
        <f t="shared" si="38"/>
        <v>0.65007320644216682</v>
      </c>
      <c r="G1258" s="281"/>
    </row>
    <row r="1259" spans="1:7" x14ac:dyDescent="0.2">
      <c r="A1259" s="297">
        <v>95236</v>
      </c>
      <c r="B1259" s="293">
        <v>0.68300000000000005</v>
      </c>
      <c r="C1259" s="279">
        <v>0.82899999999999996</v>
      </c>
      <c r="D1259" s="280">
        <f t="shared" si="39"/>
        <v>0.21376281112737905</v>
      </c>
      <c r="E1259" s="279">
        <v>0.75600000000000001</v>
      </c>
      <c r="F1259" s="280">
        <f t="shared" si="38"/>
        <v>0.10688140556368952</v>
      </c>
      <c r="G1259" s="281"/>
    </row>
    <row r="1260" spans="1:7" x14ac:dyDescent="0.2">
      <c r="A1260" s="297">
        <v>95237</v>
      </c>
      <c r="B1260" s="293">
        <v>0.68300000000000005</v>
      </c>
      <c r="C1260" s="279">
        <v>0.73799999999999999</v>
      </c>
      <c r="D1260" s="280">
        <f t="shared" si="39"/>
        <v>8.052708638360162E-2</v>
      </c>
      <c r="E1260" s="279">
        <v>0.71</v>
      </c>
      <c r="F1260" s="280">
        <f t="shared" si="38"/>
        <v>3.9531478770131745E-2</v>
      </c>
      <c r="G1260" s="281"/>
    </row>
    <row r="1261" spans="1:7" x14ac:dyDescent="0.2">
      <c r="A1261" s="297">
        <v>95240</v>
      </c>
      <c r="B1261" s="293">
        <v>0.68300000000000005</v>
      </c>
      <c r="C1261" s="279">
        <v>0.71899999999999997</v>
      </c>
      <c r="D1261" s="280">
        <f t="shared" si="39"/>
        <v>5.2708638360175586E-2</v>
      </c>
      <c r="E1261" s="279">
        <v>0.70099999999999996</v>
      </c>
      <c r="F1261" s="280">
        <f t="shared" si="38"/>
        <v>2.6354319180087682E-2</v>
      </c>
      <c r="G1261" s="281"/>
    </row>
    <row r="1262" spans="1:7" x14ac:dyDescent="0.2">
      <c r="A1262" s="297">
        <v>95242</v>
      </c>
      <c r="B1262" s="293">
        <v>0.68300000000000005</v>
      </c>
      <c r="C1262" s="279">
        <v>0.70899999999999996</v>
      </c>
      <c r="D1262" s="280">
        <f t="shared" si="39"/>
        <v>3.8067349926793392E-2</v>
      </c>
      <c r="E1262" s="279">
        <v>0.69599999999999995</v>
      </c>
      <c r="F1262" s="280">
        <f t="shared" si="38"/>
        <v>1.9033674963396585E-2</v>
      </c>
      <c r="G1262" s="281"/>
    </row>
    <row r="1263" spans="1:7" x14ac:dyDescent="0.2">
      <c r="A1263" s="297">
        <v>95245</v>
      </c>
      <c r="B1263" s="293">
        <v>0.68300000000000005</v>
      </c>
      <c r="C1263" s="279">
        <v>3.6960000000000002</v>
      </c>
      <c r="D1263" s="280">
        <f t="shared" si="39"/>
        <v>4.4114202049780378</v>
      </c>
      <c r="E1263" s="279">
        <v>1.127</v>
      </c>
      <c r="F1263" s="280">
        <f t="shared" si="38"/>
        <v>0.65007320644216682</v>
      </c>
      <c r="G1263" s="281"/>
    </row>
    <row r="1264" spans="1:7" x14ac:dyDescent="0.2">
      <c r="A1264" s="297">
        <v>95246</v>
      </c>
      <c r="B1264" s="293">
        <v>0.68300000000000005</v>
      </c>
      <c r="C1264" s="279">
        <v>5.83</v>
      </c>
      <c r="D1264" s="280">
        <f t="shared" si="39"/>
        <v>7.535871156661786</v>
      </c>
      <c r="E1264" s="279">
        <v>1.127</v>
      </c>
      <c r="F1264" s="280">
        <f t="shared" si="38"/>
        <v>0.65007320644216682</v>
      </c>
      <c r="G1264" s="281"/>
    </row>
    <row r="1265" spans="1:7" x14ac:dyDescent="0.2">
      <c r="A1265" s="297">
        <v>95247</v>
      </c>
      <c r="B1265" s="293">
        <v>0.68300000000000005</v>
      </c>
      <c r="C1265" s="279">
        <v>4.9059999999999997</v>
      </c>
      <c r="D1265" s="280">
        <f t="shared" si="39"/>
        <v>6.1830161054172761</v>
      </c>
      <c r="E1265" s="279">
        <v>1.127</v>
      </c>
      <c r="F1265" s="280">
        <f t="shared" si="38"/>
        <v>0.65007320644216682</v>
      </c>
      <c r="G1265" s="281"/>
    </row>
    <row r="1266" spans="1:7" x14ac:dyDescent="0.2">
      <c r="A1266" s="297">
        <v>95248</v>
      </c>
      <c r="B1266" s="293">
        <v>0.68300000000000005</v>
      </c>
      <c r="C1266" s="279">
        <v>4.6109999999999998</v>
      </c>
      <c r="D1266" s="280">
        <f t="shared" si="39"/>
        <v>5.7510980966325027</v>
      </c>
      <c r="E1266" s="279">
        <v>1.127</v>
      </c>
      <c r="F1266" s="280">
        <f t="shared" si="38"/>
        <v>0.65007320644216682</v>
      </c>
      <c r="G1266" s="281"/>
    </row>
    <row r="1267" spans="1:7" x14ac:dyDescent="0.2">
      <c r="A1267" s="297">
        <v>95249</v>
      </c>
      <c r="B1267" s="293">
        <v>0.68300000000000005</v>
      </c>
      <c r="C1267" s="279">
        <v>3.371</v>
      </c>
      <c r="D1267" s="280">
        <f t="shared" si="39"/>
        <v>3.9355783308931178</v>
      </c>
      <c r="E1267" s="279">
        <v>1.127</v>
      </c>
      <c r="F1267" s="280">
        <f t="shared" si="38"/>
        <v>0.65007320644216682</v>
      </c>
      <c r="G1267" s="281"/>
    </row>
    <row r="1268" spans="1:7" x14ac:dyDescent="0.2">
      <c r="A1268" s="297">
        <v>95251</v>
      </c>
      <c r="B1268" s="293">
        <v>0.68300000000000005</v>
      </c>
      <c r="C1268" s="279">
        <v>4.4960000000000004</v>
      </c>
      <c r="D1268" s="280">
        <f t="shared" si="39"/>
        <v>5.5827232796486088</v>
      </c>
      <c r="E1268" s="279">
        <v>1.127</v>
      </c>
      <c r="F1268" s="280">
        <f t="shared" si="38"/>
        <v>0.65007320644216682</v>
      </c>
      <c r="G1268" s="281"/>
    </row>
    <row r="1269" spans="1:7" x14ac:dyDescent="0.2">
      <c r="A1269" s="297">
        <v>95252</v>
      </c>
      <c r="B1269" s="293">
        <v>0.68300000000000005</v>
      </c>
      <c r="C1269" s="279">
        <v>1.792</v>
      </c>
      <c r="D1269" s="280">
        <f t="shared" si="39"/>
        <v>1.6237188872620791</v>
      </c>
      <c r="E1269" s="279">
        <v>1.127</v>
      </c>
      <c r="F1269" s="280">
        <f t="shared" si="38"/>
        <v>0.65007320644216682</v>
      </c>
      <c r="G1269" s="281"/>
    </row>
    <row r="1270" spans="1:7" x14ac:dyDescent="0.2">
      <c r="A1270" s="297">
        <v>95254</v>
      </c>
      <c r="B1270" s="293">
        <v>0.68300000000000005</v>
      </c>
      <c r="C1270" s="279">
        <v>0.96899999999999997</v>
      </c>
      <c r="D1270" s="280">
        <f t="shared" si="39"/>
        <v>0.41874084919472909</v>
      </c>
      <c r="E1270" s="279">
        <v>0.82599999999999996</v>
      </c>
      <c r="F1270" s="280">
        <f t="shared" si="38"/>
        <v>0.20937042459736444</v>
      </c>
      <c r="G1270" s="281"/>
    </row>
    <row r="1271" spans="1:7" x14ac:dyDescent="0.2">
      <c r="A1271" s="297">
        <v>95255</v>
      </c>
      <c r="B1271" s="293">
        <v>0.68300000000000005</v>
      </c>
      <c r="C1271" s="279">
        <v>3.569</v>
      </c>
      <c r="D1271" s="280">
        <f t="shared" si="39"/>
        <v>4.2254758418740845</v>
      </c>
      <c r="E1271" s="279">
        <v>1.127</v>
      </c>
      <c r="F1271" s="280">
        <f t="shared" si="38"/>
        <v>0.65007320644216682</v>
      </c>
      <c r="G1271" s="281"/>
    </row>
    <row r="1272" spans="1:7" x14ac:dyDescent="0.2">
      <c r="A1272" s="297">
        <v>95257</v>
      </c>
      <c r="B1272" s="293">
        <v>0.68300000000000005</v>
      </c>
      <c r="C1272" s="279">
        <v>3.9969999999999999</v>
      </c>
      <c r="D1272" s="280">
        <f t="shared" si="39"/>
        <v>4.8521229868228399</v>
      </c>
      <c r="E1272" s="279">
        <v>1.127</v>
      </c>
      <c r="F1272" s="280">
        <f t="shared" si="38"/>
        <v>0.65007320644216682</v>
      </c>
      <c r="G1272" s="281"/>
    </row>
    <row r="1273" spans="1:7" x14ac:dyDescent="0.2">
      <c r="A1273" s="297">
        <v>95258</v>
      </c>
      <c r="B1273" s="293">
        <v>0.68300000000000005</v>
      </c>
      <c r="C1273" s="279">
        <v>0.72499999999999998</v>
      </c>
      <c r="D1273" s="280">
        <f t="shared" si="39"/>
        <v>6.1493411420204813E-2</v>
      </c>
      <c r="E1273" s="279">
        <v>0.70399999999999996</v>
      </c>
      <c r="F1273" s="280">
        <f t="shared" si="38"/>
        <v>3.0746705710102296E-2</v>
      </c>
      <c r="G1273" s="281"/>
    </row>
    <row r="1274" spans="1:7" x14ac:dyDescent="0.2">
      <c r="A1274" s="297">
        <v>95301</v>
      </c>
      <c r="B1274" s="293">
        <v>0.64800000000000002</v>
      </c>
      <c r="C1274" s="279">
        <v>0.68899999999999995</v>
      </c>
      <c r="D1274" s="280">
        <f t="shared" si="39"/>
        <v>6.3271604938271553E-2</v>
      </c>
      <c r="E1274" s="279">
        <v>0.66800000000000004</v>
      </c>
      <c r="F1274" s="280">
        <f t="shared" si="38"/>
        <v>3.0864197530864335E-2</v>
      </c>
      <c r="G1274" s="281"/>
    </row>
    <row r="1275" spans="1:7" x14ac:dyDescent="0.2">
      <c r="A1275" s="297">
        <v>95303</v>
      </c>
      <c r="B1275" s="293">
        <v>0.64800000000000002</v>
      </c>
      <c r="C1275" s="279">
        <v>0.73</v>
      </c>
      <c r="D1275" s="280">
        <f t="shared" si="39"/>
        <v>0.12654320987654311</v>
      </c>
      <c r="E1275" s="279">
        <v>0.68899999999999995</v>
      </c>
      <c r="F1275" s="280">
        <f t="shared" si="38"/>
        <v>6.3271604938271553E-2</v>
      </c>
      <c r="G1275" s="281"/>
    </row>
    <row r="1276" spans="1:7" x14ac:dyDescent="0.2">
      <c r="A1276" s="297">
        <v>95304</v>
      </c>
      <c r="B1276" s="293">
        <v>0.68300000000000005</v>
      </c>
      <c r="C1276" s="279">
        <v>0.66900000000000004</v>
      </c>
      <c r="D1276" s="280">
        <f t="shared" si="39"/>
        <v>-2.0497803806735049E-2</v>
      </c>
      <c r="E1276" s="279">
        <v>0.67600000000000005</v>
      </c>
      <c r="F1276" s="280">
        <f t="shared" si="38"/>
        <v>-1.0248901903367469E-2</v>
      </c>
      <c r="G1276" s="281"/>
    </row>
    <row r="1277" spans="1:7" x14ac:dyDescent="0.2">
      <c r="A1277" s="297">
        <v>95305</v>
      </c>
      <c r="B1277" s="293">
        <v>0.64800000000000002</v>
      </c>
      <c r="C1277" s="279">
        <v>5.0999999999999996</v>
      </c>
      <c r="D1277" s="280">
        <f t="shared" si="39"/>
        <v>6.8703703703703694</v>
      </c>
      <c r="E1277" s="279">
        <v>1.069</v>
      </c>
      <c r="F1277" s="280">
        <f t="shared" si="38"/>
        <v>0.64969135802469125</v>
      </c>
      <c r="G1277" s="281"/>
    </row>
    <row r="1278" spans="1:7" x14ac:dyDescent="0.2">
      <c r="A1278" s="297">
        <v>95306</v>
      </c>
      <c r="B1278" s="293">
        <v>0.64800000000000002</v>
      </c>
      <c r="C1278" s="279">
        <v>1.9379999999999999</v>
      </c>
      <c r="D1278" s="280">
        <f t="shared" si="39"/>
        <v>1.9907407407407405</v>
      </c>
      <c r="E1278" s="279">
        <v>1.069</v>
      </c>
      <c r="F1278" s="280">
        <f t="shared" si="38"/>
        <v>0.64969135802469125</v>
      </c>
      <c r="G1278" s="281"/>
    </row>
    <row r="1279" spans="1:7" x14ac:dyDescent="0.2">
      <c r="A1279" s="297">
        <v>95307</v>
      </c>
      <c r="B1279" s="293">
        <v>0.79400000000000004</v>
      </c>
      <c r="C1279" s="279">
        <v>0.73499999999999999</v>
      </c>
      <c r="D1279" s="280">
        <f t="shared" si="39"/>
        <v>-7.4307304785894313E-2</v>
      </c>
      <c r="E1279" s="279">
        <v>0.76500000000000001</v>
      </c>
      <c r="F1279" s="280">
        <f t="shared" si="38"/>
        <v>-3.6523929471032779E-2</v>
      </c>
      <c r="G1279" s="281"/>
    </row>
    <row r="1280" spans="1:7" x14ac:dyDescent="0.2">
      <c r="A1280" s="297">
        <v>95309</v>
      </c>
      <c r="B1280" s="293">
        <v>0.64800000000000002</v>
      </c>
      <c r="C1280" s="279">
        <v>3.45</v>
      </c>
      <c r="D1280" s="280">
        <f t="shared" si="39"/>
        <v>4.3240740740740744</v>
      </c>
      <c r="E1280" s="279">
        <v>1.069</v>
      </c>
      <c r="F1280" s="280">
        <f t="shared" si="38"/>
        <v>0.64969135802469125</v>
      </c>
      <c r="G1280" s="281"/>
    </row>
    <row r="1281" spans="1:7" x14ac:dyDescent="0.2">
      <c r="A1281" s="297">
        <v>95310</v>
      </c>
      <c r="B1281" s="293">
        <v>0.64800000000000002</v>
      </c>
      <c r="C1281" s="279">
        <v>2.8130000000000002</v>
      </c>
      <c r="D1281" s="280">
        <f t="shared" si="39"/>
        <v>3.3410493827160499</v>
      </c>
      <c r="E1281" s="279">
        <v>1.069</v>
      </c>
      <c r="F1281" s="280">
        <f t="shared" si="38"/>
        <v>0.64969135802469125</v>
      </c>
      <c r="G1281" s="281"/>
    </row>
    <row r="1282" spans="1:7" x14ac:dyDescent="0.2">
      <c r="A1282" s="297">
        <v>95311</v>
      </c>
      <c r="B1282" s="293">
        <v>0.64800000000000002</v>
      </c>
      <c r="C1282" s="279">
        <v>4.3159999999999998</v>
      </c>
      <c r="D1282" s="280">
        <f t="shared" si="39"/>
        <v>5.6604938271604937</v>
      </c>
      <c r="E1282" s="279">
        <v>1.069</v>
      </c>
      <c r="F1282" s="280">
        <f t="shared" si="38"/>
        <v>0.64969135802469125</v>
      </c>
      <c r="G1282" s="281"/>
    </row>
    <row r="1283" spans="1:7" x14ac:dyDescent="0.2">
      <c r="A1283" s="297">
        <v>95313</v>
      </c>
      <c r="B1283" s="293">
        <v>0.79400000000000004</v>
      </c>
      <c r="C1283" s="279">
        <v>0.77800000000000002</v>
      </c>
      <c r="D1283" s="280">
        <f t="shared" si="39"/>
        <v>-2.0151133501259411E-2</v>
      </c>
      <c r="E1283" s="279">
        <v>0.78600000000000003</v>
      </c>
      <c r="F1283" s="280">
        <f t="shared" si="38"/>
        <v>-1.0075566750629705E-2</v>
      </c>
      <c r="G1283" s="281"/>
    </row>
    <row r="1284" spans="1:7" x14ac:dyDescent="0.2">
      <c r="A1284" s="298">
        <v>95315</v>
      </c>
      <c r="B1284" s="294">
        <v>0.64800000000000002</v>
      </c>
      <c r="C1284" s="287">
        <v>0.72399999999999998</v>
      </c>
      <c r="D1284" s="288">
        <f t="shared" si="39"/>
        <v>0.11728395061728381</v>
      </c>
      <c r="E1284" s="287">
        <v>0.68600000000000005</v>
      </c>
      <c r="F1284" s="288">
        <f t="shared" si="38"/>
        <v>5.8641975308642014E-2</v>
      </c>
      <c r="G1284" s="281"/>
    </row>
    <row r="1285" spans="1:7" x14ac:dyDescent="0.2">
      <c r="A1285" s="299">
        <v>95316</v>
      </c>
      <c r="B1285" s="295">
        <v>0.79400000000000004</v>
      </c>
      <c r="C1285" s="289">
        <v>0.72599999999999998</v>
      </c>
      <c r="D1285" s="290">
        <f t="shared" si="39"/>
        <v>-8.5642317380352662E-2</v>
      </c>
      <c r="E1285" s="289">
        <v>0.76</v>
      </c>
      <c r="F1285" s="290">
        <f t="shared" si="38"/>
        <v>-4.2821158690176331E-2</v>
      </c>
      <c r="G1285" s="281"/>
    </row>
    <row r="1286" spans="1:7" x14ac:dyDescent="0.2">
      <c r="A1286" s="297">
        <v>95317</v>
      </c>
      <c r="B1286" s="293">
        <v>0.64800000000000002</v>
      </c>
      <c r="C1286" s="279">
        <v>0.73899999999999999</v>
      </c>
      <c r="D1286" s="280">
        <f t="shared" si="39"/>
        <v>0.14043209876543195</v>
      </c>
      <c r="E1286" s="279">
        <v>0.69299999999999995</v>
      </c>
      <c r="F1286" s="280">
        <f t="shared" si="38"/>
        <v>6.944444444444442E-2</v>
      </c>
      <c r="G1286" s="281"/>
    </row>
    <row r="1287" spans="1:7" x14ac:dyDescent="0.2">
      <c r="A1287" s="297">
        <v>95318</v>
      </c>
      <c r="B1287" s="293">
        <v>0.64800000000000002</v>
      </c>
      <c r="C1287" s="279">
        <v>4.7969999999999997</v>
      </c>
      <c r="D1287" s="280">
        <f t="shared" si="39"/>
        <v>6.4027777777777768</v>
      </c>
      <c r="E1287" s="279">
        <v>1.069</v>
      </c>
      <c r="F1287" s="280">
        <f t="shared" si="38"/>
        <v>0.64969135802469125</v>
      </c>
      <c r="G1287" s="281"/>
    </row>
    <row r="1288" spans="1:7" x14ac:dyDescent="0.2">
      <c r="A1288" s="297">
        <v>95320</v>
      </c>
      <c r="B1288" s="293">
        <v>0.68300000000000005</v>
      </c>
      <c r="C1288" s="279">
        <v>0.68500000000000005</v>
      </c>
      <c r="D1288" s="280">
        <f t="shared" si="39"/>
        <v>2.9282576866764831E-3</v>
      </c>
      <c r="E1288" s="279">
        <v>0.68400000000000005</v>
      </c>
      <c r="F1288" s="280">
        <f t="shared" si="38"/>
        <v>1.4641288433381305E-3</v>
      </c>
      <c r="G1288" s="281"/>
    </row>
    <row r="1289" spans="1:7" x14ac:dyDescent="0.2">
      <c r="A1289" s="297">
        <v>95321</v>
      </c>
      <c r="B1289" s="293">
        <v>0.64800000000000002</v>
      </c>
      <c r="C1289" s="279">
        <v>5.5830000000000002</v>
      </c>
      <c r="D1289" s="280">
        <f t="shared" si="39"/>
        <v>7.6157407407407405</v>
      </c>
      <c r="E1289" s="279">
        <v>1.069</v>
      </c>
      <c r="F1289" s="280">
        <f t="shared" si="38"/>
        <v>0.64969135802469125</v>
      </c>
      <c r="G1289" s="281"/>
    </row>
    <row r="1290" spans="1:7" x14ac:dyDescent="0.2">
      <c r="A1290" s="297">
        <v>95322</v>
      </c>
      <c r="B1290" s="293">
        <v>0.64800000000000002</v>
      </c>
      <c r="C1290" s="279">
        <v>0.80100000000000005</v>
      </c>
      <c r="D1290" s="280">
        <f t="shared" si="39"/>
        <v>0.23611111111111116</v>
      </c>
      <c r="E1290" s="279">
        <v>0.72499999999999998</v>
      </c>
      <c r="F1290" s="280">
        <f t="shared" si="38"/>
        <v>0.11882716049382713</v>
      </c>
      <c r="G1290" s="281"/>
    </row>
    <row r="1291" spans="1:7" x14ac:dyDescent="0.2">
      <c r="A1291" s="297">
        <v>95323</v>
      </c>
      <c r="B1291" s="293">
        <v>0.79400000000000004</v>
      </c>
      <c r="C1291" s="279">
        <v>0.72299999999999998</v>
      </c>
      <c r="D1291" s="280">
        <f t="shared" si="39"/>
        <v>-8.9420654911838815E-2</v>
      </c>
      <c r="E1291" s="279">
        <v>0.75800000000000001</v>
      </c>
      <c r="F1291" s="280">
        <f t="shared" ref="F1291:F1354" si="40">E1291/B1291-1</f>
        <v>-4.534005037783384E-2</v>
      </c>
      <c r="G1291" s="281"/>
    </row>
    <row r="1292" spans="1:7" x14ac:dyDescent="0.2">
      <c r="A1292" s="297">
        <v>95324</v>
      </c>
      <c r="B1292" s="293">
        <v>0.64800000000000002</v>
      </c>
      <c r="C1292" s="279">
        <v>0.72899999999999998</v>
      </c>
      <c r="D1292" s="280">
        <f t="shared" ref="D1292:D1355" si="41">C1292/B1292-1</f>
        <v>0.125</v>
      </c>
      <c r="E1292" s="279">
        <v>0.68799999999999994</v>
      </c>
      <c r="F1292" s="280">
        <f t="shared" si="40"/>
        <v>6.1728395061728225E-2</v>
      </c>
      <c r="G1292" s="281"/>
    </row>
    <row r="1293" spans="1:7" x14ac:dyDescent="0.2">
      <c r="A1293" s="297">
        <v>95325</v>
      </c>
      <c r="B1293" s="293">
        <v>0.64800000000000002</v>
      </c>
      <c r="C1293" s="279">
        <v>1.835</v>
      </c>
      <c r="D1293" s="280">
        <f t="shared" si="41"/>
        <v>1.8317901234567899</v>
      </c>
      <c r="E1293" s="279">
        <v>1.069</v>
      </c>
      <c r="F1293" s="280">
        <f t="shared" si="40"/>
        <v>0.64969135802469125</v>
      </c>
      <c r="G1293" s="281"/>
    </row>
    <row r="1294" spans="1:7" x14ac:dyDescent="0.2">
      <c r="A1294" s="297">
        <v>95326</v>
      </c>
      <c r="B1294" s="293">
        <v>0.79400000000000004</v>
      </c>
      <c r="C1294" s="279">
        <v>0.71099999999999997</v>
      </c>
      <c r="D1294" s="280">
        <f t="shared" si="41"/>
        <v>-0.10453400503778343</v>
      </c>
      <c r="E1294" s="279">
        <v>0.753</v>
      </c>
      <c r="F1294" s="280">
        <f t="shared" si="40"/>
        <v>-5.1637279596977392E-2</v>
      </c>
      <c r="G1294" s="281"/>
    </row>
    <row r="1295" spans="1:7" x14ac:dyDescent="0.2">
      <c r="A1295" s="297">
        <v>95327</v>
      </c>
      <c r="B1295" s="293">
        <v>0.64800000000000002</v>
      </c>
      <c r="C1295" s="279">
        <v>3.294</v>
      </c>
      <c r="D1295" s="280">
        <f t="shared" si="41"/>
        <v>4.083333333333333</v>
      </c>
      <c r="E1295" s="279">
        <v>1.069</v>
      </c>
      <c r="F1295" s="280">
        <f t="shared" si="40"/>
        <v>0.64969135802469125</v>
      </c>
      <c r="G1295" s="281"/>
    </row>
    <row r="1296" spans="1:7" x14ac:dyDescent="0.2">
      <c r="A1296" s="297">
        <v>95328</v>
      </c>
      <c r="B1296" s="293">
        <v>0.79400000000000004</v>
      </c>
      <c r="C1296" s="279">
        <v>0.73599999999999999</v>
      </c>
      <c r="D1296" s="280">
        <f t="shared" si="41"/>
        <v>-7.3047858942065558E-2</v>
      </c>
      <c r="E1296" s="279">
        <v>0.76500000000000001</v>
      </c>
      <c r="F1296" s="280">
        <f t="shared" si="40"/>
        <v>-3.6523929471032779E-2</v>
      </c>
      <c r="G1296" s="281"/>
    </row>
    <row r="1297" spans="1:7" x14ac:dyDescent="0.2">
      <c r="A1297" s="297">
        <v>95329</v>
      </c>
      <c r="B1297" s="293">
        <v>0.64800000000000002</v>
      </c>
      <c r="C1297" s="279">
        <v>2.6659999999999999</v>
      </c>
      <c r="D1297" s="280">
        <f t="shared" si="41"/>
        <v>3.1141975308641969</v>
      </c>
      <c r="E1297" s="279">
        <v>1.069</v>
      </c>
      <c r="F1297" s="280">
        <f t="shared" si="40"/>
        <v>0.64969135802469125</v>
      </c>
      <c r="G1297" s="281"/>
    </row>
    <row r="1298" spans="1:7" x14ac:dyDescent="0.2">
      <c r="A1298" s="297">
        <v>95330</v>
      </c>
      <c r="B1298" s="293">
        <v>0.68300000000000005</v>
      </c>
      <c r="C1298" s="279">
        <v>0.69399999999999995</v>
      </c>
      <c r="D1298" s="280">
        <f t="shared" si="41"/>
        <v>1.6105417276720102E-2</v>
      </c>
      <c r="E1298" s="279">
        <v>0.68799999999999994</v>
      </c>
      <c r="F1298" s="280">
        <f t="shared" si="40"/>
        <v>7.3206442166908747E-3</v>
      </c>
      <c r="G1298" s="281"/>
    </row>
    <row r="1299" spans="1:7" x14ac:dyDescent="0.2">
      <c r="A1299" s="297">
        <v>95333</v>
      </c>
      <c r="B1299" s="293">
        <v>0.64800000000000002</v>
      </c>
      <c r="C1299" s="279">
        <v>0.80300000000000005</v>
      </c>
      <c r="D1299" s="280">
        <f t="shared" si="41"/>
        <v>0.23919753086419759</v>
      </c>
      <c r="E1299" s="279">
        <v>0.72599999999999998</v>
      </c>
      <c r="F1299" s="280">
        <f t="shared" si="40"/>
        <v>0.12037037037037024</v>
      </c>
      <c r="G1299" s="281"/>
    </row>
    <row r="1300" spans="1:7" x14ac:dyDescent="0.2">
      <c r="A1300" s="297">
        <v>95334</v>
      </c>
      <c r="B1300" s="293">
        <v>0.64800000000000002</v>
      </c>
      <c r="C1300" s="279">
        <v>0.69099999999999995</v>
      </c>
      <c r="D1300" s="280">
        <f t="shared" si="41"/>
        <v>6.6358024691357986E-2</v>
      </c>
      <c r="E1300" s="279">
        <v>0.66900000000000004</v>
      </c>
      <c r="F1300" s="280">
        <f t="shared" si="40"/>
        <v>3.240740740740744E-2</v>
      </c>
      <c r="G1300" s="281"/>
    </row>
    <row r="1301" spans="1:7" x14ac:dyDescent="0.2">
      <c r="A1301" s="297">
        <v>95335</v>
      </c>
      <c r="B1301" s="293">
        <v>0.64800000000000002</v>
      </c>
      <c r="C1301" s="279">
        <v>2.4700000000000002</v>
      </c>
      <c r="D1301" s="280">
        <f t="shared" si="41"/>
        <v>2.8117283950617287</v>
      </c>
      <c r="E1301" s="279">
        <v>1.069</v>
      </c>
      <c r="F1301" s="280">
        <f t="shared" si="40"/>
        <v>0.64969135802469125</v>
      </c>
      <c r="G1301" s="281"/>
    </row>
    <row r="1302" spans="1:7" x14ac:dyDescent="0.2">
      <c r="A1302" s="297">
        <v>95336</v>
      </c>
      <c r="B1302" s="293">
        <v>0.68300000000000005</v>
      </c>
      <c r="C1302" s="279">
        <v>0.69299999999999995</v>
      </c>
      <c r="D1302" s="280">
        <f t="shared" si="41"/>
        <v>1.4641288433381972E-2</v>
      </c>
      <c r="E1302" s="279">
        <v>0.68799999999999994</v>
      </c>
      <c r="F1302" s="280">
        <f t="shared" si="40"/>
        <v>7.3206442166908747E-3</v>
      </c>
      <c r="G1302" s="281"/>
    </row>
    <row r="1303" spans="1:7" x14ac:dyDescent="0.2">
      <c r="A1303" s="297">
        <v>95337</v>
      </c>
      <c r="B1303" s="293">
        <v>0.68300000000000005</v>
      </c>
      <c r="C1303" s="279">
        <v>0.68600000000000005</v>
      </c>
      <c r="D1303" s="280">
        <f t="shared" si="41"/>
        <v>4.3923865300146137E-3</v>
      </c>
      <c r="E1303" s="279">
        <v>0.68400000000000005</v>
      </c>
      <c r="F1303" s="280">
        <f t="shared" si="40"/>
        <v>1.4641288433381305E-3</v>
      </c>
      <c r="G1303" s="281"/>
    </row>
    <row r="1304" spans="1:7" x14ac:dyDescent="0.2">
      <c r="A1304" s="297">
        <v>95338</v>
      </c>
      <c r="B1304" s="293">
        <v>0.64800000000000002</v>
      </c>
      <c r="C1304" s="279">
        <v>2.6560000000000001</v>
      </c>
      <c r="D1304" s="280">
        <f t="shared" si="41"/>
        <v>3.0987654320987659</v>
      </c>
      <c r="E1304" s="279">
        <v>1.069</v>
      </c>
      <c r="F1304" s="280">
        <f t="shared" si="40"/>
        <v>0.64969135802469125</v>
      </c>
      <c r="G1304" s="281"/>
    </row>
    <row r="1305" spans="1:7" x14ac:dyDescent="0.2">
      <c r="A1305" s="297">
        <v>95340</v>
      </c>
      <c r="B1305" s="293">
        <v>0.64800000000000002</v>
      </c>
      <c r="C1305" s="279">
        <v>0.71799999999999997</v>
      </c>
      <c r="D1305" s="280">
        <f t="shared" si="41"/>
        <v>0.1080246913580245</v>
      </c>
      <c r="E1305" s="279">
        <v>0.68300000000000005</v>
      </c>
      <c r="F1305" s="280">
        <f t="shared" si="40"/>
        <v>5.4012345679012475E-2</v>
      </c>
      <c r="G1305" s="281"/>
    </row>
    <row r="1306" spans="1:7" x14ac:dyDescent="0.2">
      <c r="A1306" s="297">
        <v>95341</v>
      </c>
      <c r="B1306" s="293">
        <v>0.64800000000000002</v>
      </c>
      <c r="C1306" s="279">
        <v>0.70199999999999996</v>
      </c>
      <c r="D1306" s="280">
        <f t="shared" si="41"/>
        <v>8.3333333333333259E-2</v>
      </c>
      <c r="E1306" s="279">
        <v>0.67500000000000004</v>
      </c>
      <c r="F1306" s="280">
        <f t="shared" si="40"/>
        <v>4.1666666666666741E-2</v>
      </c>
      <c r="G1306" s="281"/>
    </row>
    <row r="1307" spans="1:7" x14ac:dyDescent="0.2">
      <c r="A1307" s="297">
        <v>95343</v>
      </c>
      <c r="B1307" s="293">
        <v>0.64800000000000002</v>
      </c>
      <c r="C1307" s="279">
        <v>1.0589999999999999</v>
      </c>
      <c r="D1307" s="280">
        <f t="shared" si="41"/>
        <v>0.63425925925925908</v>
      </c>
      <c r="E1307" s="279">
        <v>0.85399999999999998</v>
      </c>
      <c r="F1307" s="280">
        <f t="shared" si="40"/>
        <v>0.31790123456790109</v>
      </c>
      <c r="G1307" s="281"/>
    </row>
    <row r="1308" spans="1:7" x14ac:dyDescent="0.2">
      <c r="A1308" s="297">
        <v>95345</v>
      </c>
      <c r="B1308" s="293">
        <v>0.64800000000000002</v>
      </c>
      <c r="C1308" s="279">
        <v>2.6509999999999998</v>
      </c>
      <c r="D1308" s="280">
        <f t="shared" si="41"/>
        <v>3.091049382716049</v>
      </c>
      <c r="E1308" s="279">
        <v>1.069</v>
      </c>
      <c r="F1308" s="280">
        <f t="shared" si="40"/>
        <v>0.64969135802469125</v>
      </c>
      <c r="G1308" s="281"/>
    </row>
    <row r="1309" spans="1:7" x14ac:dyDescent="0.2">
      <c r="A1309" s="297">
        <v>95346</v>
      </c>
      <c r="B1309" s="293">
        <v>0.64800000000000002</v>
      </c>
      <c r="C1309" s="279">
        <v>3.34</v>
      </c>
      <c r="D1309" s="280">
        <f t="shared" si="41"/>
        <v>4.1543209876543203</v>
      </c>
      <c r="E1309" s="279">
        <v>1.069</v>
      </c>
      <c r="F1309" s="280">
        <f t="shared" si="40"/>
        <v>0.64969135802469125</v>
      </c>
      <c r="G1309" s="281"/>
    </row>
    <row r="1310" spans="1:7" x14ac:dyDescent="0.2">
      <c r="A1310" s="297">
        <v>95347</v>
      </c>
      <c r="B1310" s="293">
        <v>0.64800000000000002</v>
      </c>
      <c r="C1310" s="279">
        <v>4.9169999999999998</v>
      </c>
      <c r="D1310" s="280">
        <f t="shared" si="41"/>
        <v>6.5879629629629628</v>
      </c>
      <c r="E1310" s="279">
        <v>1.069</v>
      </c>
      <c r="F1310" s="280">
        <f t="shared" si="40"/>
        <v>0.64969135802469125</v>
      </c>
      <c r="G1310" s="281"/>
    </row>
    <row r="1311" spans="1:7" x14ac:dyDescent="0.2">
      <c r="A1311" s="297">
        <v>95348</v>
      </c>
      <c r="B1311" s="293">
        <v>0.64800000000000002</v>
      </c>
      <c r="C1311" s="279">
        <v>0.68700000000000006</v>
      </c>
      <c r="D1311" s="280">
        <f t="shared" si="41"/>
        <v>6.0185185185185341E-2</v>
      </c>
      <c r="E1311" s="279">
        <v>0.66700000000000004</v>
      </c>
      <c r="F1311" s="280">
        <f t="shared" si="40"/>
        <v>2.9320987654321007E-2</v>
      </c>
      <c r="G1311" s="281"/>
    </row>
    <row r="1312" spans="1:7" x14ac:dyDescent="0.2">
      <c r="A1312" s="297">
        <v>95350</v>
      </c>
      <c r="B1312" s="293">
        <v>0.79400000000000004</v>
      </c>
      <c r="C1312" s="279">
        <v>0.68600000000000005</v>
      </c>
      <c r="D1312" s="280">
        <f t="shared" si="41"/>
        <v>-0.13602015113350119</v>
      </c>
      <c r="E1312" s="279">
        <v>0.74</v>
      </c>
      <c r="F1312" s="280">
        <f t="shared" si="40"/>
        <v>-6.801007556675065E-2</v>
      </c>
      <c r="G1312" s="281"/>
    </row>
    <row r="1313" spans="1:7" x14ac:dyDescent="0.2">
      <c r="A1313" s="297">
        <v>95351</v>
      </c>
      <c r="B1313" s="293">
        <v>0.79400000000000004</v>
      </c>
      <c r="C1313" s="279">
        <v>0.72799999999999998</v>
      </c>
      <c r="D1313" s="280">
        <f t="shared" si="41"/>
        <v>-8.3123425692695263E-2</v>
      </c>
      <c r="E1313" s="279">
        <v>0.76100000000000001</v>
      </c>
      <c r="F1313" s="280">
        <f t="shared" si="40"/>
        <v>-4.1561712846347687E-2</v>
      </c>
      <c r="G1313" s="281"/>
    </row>
    <row r="1314" spans="1:7" x14ac:dyDescent="0.2">
      <c r="A1314" s="297">
        <v>95354</v>
      </c>
      <c r="B1314" s="293">
        <v>0.79400000000000004</v>
      </c>
      <c r="C1314" s="279">
        <v>0.70799999999999996</v>
      </c>
      <c r="D1314" s="280">
        <f t="shared" si="41"/>
        <v>-0.10831234256926958</v>
      </c>
      <c r="E1314" s="279">
        <v>0.751</v>
      </c>
      <c r="F1314" s="280">
        <f t="shared" si="40"/>
        <v>-5.4156171284634791E-2</v>
      </c>
      <c r="G1314" s="281"/>
    </row>
    <row r="1315" spans="1:7" x14ac:dyDescent="0.2">
      <c r="A1315" s="297">
        <v>95355</v>
      </c>
      <c r="B1315" s="293">
        <v>0.79400000000000004</v>
      </c>
      <c r="C1315" s="279">
        <v>0.69899999999999995</v>
      </c>
      <c r="D1315" s="280">
        <f t="shared" si="41"/>
        <v>-0.11964735516372804</v>
      </c>
      <c r="E1315" s="279">
        <v>0.746</v>
      </c>
      <c r="F1315" s="280">
        <f t="shared" si="40"/>
        <v>-6.0453400503778343E-2</v>
      </c>
      <c r="G1315" s="281"/>
    </row>
    <row r="1316" spans="1:7" x14ac:dyDescent="0.2">
      <c r="A1316" s="297">
        <v>95356</v>
      </c>
      <c r="B1316" s="293">
        <v>0.79400000000000004</v>
      </c>
      <c r="C1316" s="279">
        <v>0.67200000000000004</v>
      </c>
      <c r="D1316" s="280">
        <f t="shared" si="41"/>
        <v>-0.15365239294710331</v>
      </c>
      <c r="E1316" s="279">
        <v>0.73299999999999998</v>
      </c>
      <c r="F1316" s="280">
        <f t="shared" si="40"/>
        <v>-7.6826196473551711E-2</v>
      </c>
      <c r="G1316" s="281"/>
    </row>
    <row r="1317" spans="1:7" x14ac:dyDescent="0.2">
      <c r="A1317" s="297">
        <v>95357</v>
      </c>
      <c r="B1317" s="293">
        <v>0.79400000000000004</v>
      </c>
      <c r="C1317" s="279">
        <v>0.71799999999999997</v>
      </c>
      <c r="D1317" s="280">
        <f t="shared" si="41"/>
        <v>-9.5717884130982478E-2</v>
      </c>
      <c r="E1317" s="279">
        <v>0.75600000000000001</v>
      </c>
      <c r="F1317" s="280">
        <f t="shared" si="40"/>
        <v>-4.7858942065491239E-2</v>
      </c>
      <c r="G1317" s="281"/>
    </row>
    <row r="1318" spans="1:7" x14ac:dyDescent="0.2">
      <c r="A1318" s="297">
        <v>95358</v>
      </c>
      <c r="B1318" s="293">
        <v>0.79400000000000004</v>
      </c>
      <c r="C1318" s="279">
        <v>0.72299999999999998</v>
      </c>
      <c r="D1318" s="280">
        <f t="shared" si="41"/>
        <v>-8.9420654911838815E-2</v>
      </c>
      <c r="E1318" s="279">
        <v>0.75900000000000001</v>
      </c>
      <c r="F1318" s="280">
        <f t="shared" si="40"/>
        <v>-4.4080604534005086E-2</v>
      </c>
      <c r="G1318" s="281"/>
    </row>
    <row r="1319" spans="1:7" x14ac:dyDescent="0.2">
      <c r="A1319" s="297">
        <v>95360</v>
      </c>
      <c r="B1319" s="293">
        <v>0.72099999999999997</v>
      </c>
      <c r="C1319" s="279">
        <v>0.77200000000000002</v>
      </c>
      <c r="D1319" s="280">
        <f t="shared" si="41"/>
        <v>7.0735090152565849E-2</v>
      </c>
      <c r="E1319" s="279">
        <v>0.747</v>
      </c>
      <c r="F1319" s="280">
        <f t="shared" si="40"/>
        <v>3.6061026352288472E-2</v>
      </c>
      <c r="G1319" s="281"/>
    </row>
    <row r="1320" spans="1:7" x14ac:dyDescent="0.2">
      <c r="A1320" s="297">
        <v>95361</v>
      </c>
      <c r="B1320" s="293">
        <v>0.79400000000000004</v>
      </c>
      <c r="C1320" s="279">
        <v>0.752</v>
      </c>
      <c r="D1320" s="280">
        <f t="shared" si="41"/>
        <v>-5.2896725440806036E-2</v>
      </c>
      <c r="E1320" s="279">
        <v>0.77300000000000002</v>
      </c>
      <c r="F1320" s="280">
        <f t="shared" si="40"/>
        <v>-2.6448362720403074E-2</v>
      </c>
      <c r="G1320" s="281"/>
    </row>
    <row r="1321" spans="1:7" x14ac:dyDescent="0.2">
      <c r="A1321" s="297">
        <v>95363</v>
      </c>
      <c r="B1321" s="293">
        <v>0.79400000000000004</v>
      </c>
      <c r="C1321" s="279">
        <v>0.80800000000000005</v>
      </c>
      <c r="D1321" s="280">
        <f t="shared" si="41"/>
        <v>1.7632241813602123E-2</v>
      </c>
      <c r="E1321" s="279">
        <v>0.80100000000000005</v>
      </c>
      <c r="F1321" s="280">
        <f t="shared" si="40"/>
        <v>8.8161209068009505E-3</v>
      </c>
      <c r="G1321" s="281"/>
    </row>
    <row r="1322" spans="1:7" x14ac:dyDescent="0.2">
      <c r="A1322" s="297">
        <v>95364</v>
      </c>
      <c r="B1322" s="293">
        <v>0.64800000000000002</v>
      </c>
      <c r="C1322" s="279">
        <v>1.966</v>
      </c>
      <c r="D1322" s="280">
        <f t="shared" si="41"/>
        <v>2.0339506172839505</v>
      </c>
      <c r="E1322" s="279">
        <v>1.069</v>
      </c>
      <c r="F1322" s="280">
        <f t="shared" si="40"/>
        <v>0.64969135802469125</v>
      </c>
      <c r="G1322" s="281"/>
    </row>
    <row r="1323" spans="1:7" x14ac:dyDescent="0.2">
      <c r="A1323" s="297">
        <v>95365</v>
      </c>
      <c r="B1323" s="293">
        <v>0.64800000000000002</v>
      </c>
      <c r="C1323" s="279">
        <v>0.76700000000000002</v>
      </c>
      <c r="D1323" s="280">
        <f t="shared" si="41"/>
        <v>0.18364197530864201</v>
      </c>
      <c r="E1323" s="279">
        <v>0.70799999999999996</v>
      </c>
      <c r="F1323" s="280">
        <f t="shared" si="40"/>
        <v>9.259259259259256E-2</v>
      </c>
      <c r="G1323" s="281"/>
    </row>
    <row r="1324" spans="1:7" x14ac:dyDescent="0.2">
      <c r="A1324" s="297">
        <v>95366</v>
      </c>
      <c r="B1324" s="293">
        <v>0.68300000000000005</v>
      </c>
      <c r="C1324" s="279">
        <v>0.65500000000000003</v>
      </c>
      <c r="D1324" s="280">
        <f t="shared" si="41"/>
        <v>-4.0995607613469986E-2</v>
      </c>
      <c r="E1324" s="279">
        <v>0.66900000000000004</v>
      </c>
      <c r="F1324" s="280">
        <f t="shared" si="40"/>
        <v>-2.0497803806735049E-2</v>
      </c>
      <c r="G1324" s="281"/>
    </row>
    <row r="1325" spans="1:7" x14ac:dyDescent="0.2">
      <c r="A1325" s="297">
        <v>95367</v>
      </c>
      <c r="B1325" s="293">
        <v>0.79400000000000004</v>
      </c>
      <c r="C1325" s="279">
        <v>0.67300000000000004</v>
      </c>
      <c r="D1325" s="280">
        <f t="shared" si="41"/>
        <v>-0.15239294710327456</v>
      </c>
      <c r="E1325" s="279">
        <v>0.73399999999999999</v>
      </c>
      <c r="F1325" s="280">
        <f t="shared" si="40"/>
        <v>-7.5566750629722956E-2</v>
      </c>
      <c r="G1325" s="281"/>
    </row>
    <row r="1326" spans="1:7" x14ac:dyDescent="0.2">
      <c r="A1326" s="297">
        <v>95368</v>
      </c>
      <c r="B1326" s="293">
        <v>0.79400000000000004</v>
      </c>
      <c r="C1326" s="279">
        <v>0.64200000000000002</v>
      </c>
      <c r="D1326" s="280">
        <f t="shared" si="41"/>
        <v>-0.19143576826196473</v>
      </c>
      <c r="E1326" s="279">
        <v>0.71799999999999997</v>
      </c>
      <c r="F1326" s="280">
        <f t="shared" si="40"/>
        <v>-9.5717884130982478E-2</v>
      </c>
      <c r="G1326" s="281"/>
    </row>
    <row r="1327" spans="1:7" x14ac:dyDescent="0.2">
      <c r="A1327" s="297">
        <v>95369</v>
      </c>
      <c r="B1327" s="293">
        <v>0.64800000000000002</v>
      </c>
      <c r="C1327" s="279">
        <v>0.91500000000000004</v>
      </c>
      <c r="D1327" s="280">
        <f t="shared" si="41"/>
        <v>0.41203703703703698</v>
      </c>
      <c r="E1327" s="279">
        <v>0.78200000000000003</v>
      </c>
      <c r="F1327" s="280">
        <f t="shared" si="40"/>
        <v>0.20679012345679015</v>
      </c>
      <c r="G1327" s="281"/>
    </row>
    <row r="1328" spans="1:7" x14ac:dyDescent="0.2">
      <c r="A1328" s="297">
        <v>95370</v>
      </c>
      <c r="B1328" s="293">
        <v>0.64800000000000002</v>
      </c>
      <c r="C1328" s="279">
        <v>2.992</v>
      </c>
      <c r="D1328" s="280">
        <f t="shared" si="41"/>
        <v>3.617283950617284</v>
      </c>
      <c r="E1328" s="279">
        <v>1.069</v>
      </c>
      <c r="F1328" s="280">
        <f t="shared" si="40"/>
        <v>0.64969135802469125</v>
      </c>
      <c r="G1328" s="281"/>
    </row>
    <row r="1329" spans="1:7" x14ac:dyDescent="0.2">
      <c r="A1329" s="297">
        <v>95372</v>
      </c>
      <c r="B1329" s="293">
        <v>0.64800000000000002</v>
      </c>
      <c r="C1329" s="279">
        <v>2.028</v>
      </c>
      <c r="D1329" s="280">
        <f t="shared" si="41"/>
        <v>2.1296296296296298</v>
      </c>
      <c r="E1329" s="279">
        <v>1.069</v>
      </c>
      <c r="F1329" s="280">
        <f t="shared" si="40"/>
        <v>0.64969135802469125</v>
      </c>
      <c r="G1329" s="281"/>
    </row>
    <row r="1330" spans="1:7" x14ac:dyDescent="0.2">
      <c r="A1330" s="297">
        <v>95374</v>
      </c>
      <c r="B1330" s="293">
        <v>0.64800000000000002</v>
      </c>
      <c r="C1330" s="279">
        <v>0.747</v>
      </c>
      <c r="D1330" s="280">
        <f t="shared" si="41"/>
        <v>0.15277777777777768</v>
      </c>
      <c r="E1330" s="279">
        <v>0.69799999999999995</v>
      </c>
      <c r="F1330" s="280">
        <f t="shared" si="40"/>
        <v>7.7160493827160392E-2</v>
      </c>
      <c r="G1330" s="281"/>
    </row>
    <row r="1331" spans="1:7" x14ac:dyDescent="0.2">
      <c r="A1331" s="297">
        <v>95375</v>
      </c>
      <c r="B1331" s="293">
        <v>0.64800000000000002</v>
      </c>
      <c r="C1331" s="279">
        <v>2.0390000000000001</v>
      </c>
      <c r="D1331" s="280">
        <f t="shared" si="41"/>
        <v>2.1466049382716053</v>
      </c>
      <c r="E1331" s="279">
        <v>1.069</v>
      </c>
      <c r="F1331" s="280">
        <f t="shared" si="40"/>
        <v>0.64969135802469125</v>
      </c>
      <c r="G1331" s="281"/>
    </row>
    <row r="1332" spans="1:7" x14ac:dyDescent="0.2">
      <c r="A1332" s="297">
        <v>95376</v>
      </c>
      <c r="B1332" s="293">
        <v>0.68300000000000005</v>
      </c>
      <c r="C1332" s="279">
        <v>0.65100000000000002</v>
      </c>
      <c r="D1332" s="280">
        <f t="shared" si="41"/>
        <v>-4.6852122986822842E-2</v>
      </c>
      <c r="E1332" s="279">
        <v>0.66700000000000004</v>
      </c>
      <c r="F1332" s="280">
        <f t="shared" si="40"/>
        <v>-2.3426061493411421E-2</v>
      </c>
      <c r="G1332" s="281"/>
    </row>
    <row r="1333" spans="1:7" x14ac:dyDescent="0.2">
      <c r="A1333" s="298">
        <v>95377</v>
      </c>
      <c r="B1333" s="294">
        <v>0.68300000000000005</v>
      </c>
      <c r="C1333" s="287">
        <v>0.67300000000000004</v>
      </c>
      <c r="D1333" s="288">
        <f t="shared" si="41"/>
        <v>-1.4641288433382194E-2</v>
      </c>
      <c r="E1333" s="287">
        <v>0.67800000000000005</v>
      </c>
      <c r="F1333" s="288">
        <f t="shared" si="40"/>
        <v>-7.3206442166910968E-3</v>
      </c>
      <c r="G1333" s="281"/>
    </row>
    <row r="1334" spans="1:7" x14ac:dyDescent="0.2">
      <c r="A1334" s="299">
        <v>95379</v>
      </c>
      <c r="B1334" s="295">
        <v>0.64800000000000002</v>
      </c>
      <c r="C1334" s="289">
        <v>4.8499999999999996</v>
      </c>
      <c r="D1334" s="290">
        <f t="shared" si="41"/>
        <v>6.4845679012345672</v>
      </c>
      <c r="E1334" s="289">
        <v>1.069</v>
      </c>
      <c r="F1334" s="290">
        <f t="shared" si="40"/>
        <v>0.64969135802469125</v>
      </c>
      <c r="G1334" s="281"/>
    </row>
    <row r="1335" spans="1:7" x14ac:dyDescent="0.2">
      <c r="A1335" s="297">
        <v>95380</v>
      </c>
      <c r="B1335" s="293">
        <v>0.79400000000000004</v>
      </c>
      <c r="C1335" s="279">
        <v>0.71799999999999997</v>
      </c>
      <c r="D1335" s="280">
        <f t="shared" si="41"/>
        <v>-9.5717884130982478E-2</v>
      </c>
      <c r="E1335" s="279">
        <v>0.75600000000000001</v>
      </c>
      <c r="F1335" s="280">
        <f t="shared" si="40"/>
        <v>-4.7858942065491239E-2</v>
      </c>
      <c r="G1335" s="281"/>
    </row>
    <row r="1336" spans="1:7" x14ac:dyDescent="0.2">
      <c r="A1336" s="297">
        <v>95382</v>
      </c>
      <c r="B1336" s="293">
        <v>0.79400000000000004</v>
      </c>
      <c r="C1336" s="279">
        <v>0.70099999999999996</v>
      </c>
      <c r="D1336" s="280">
        <f t="shared" si="41"/>
        <v>-0.11712846347607064</v>
      </c>
      <c r="E1336" s="279">
        <v>0.748</v>
      </c>
      <c r="F1336" s="280">
        <f t="shared" si="40"/>
        <v>-5.7934508816120944E-2</v>
      </c>
      <c r="G1336" s="281"/>
    </row>
    <row r="1337" spans="1:7" x14ac:dyDescent="0.2">
      <c r="A1337" s="297">
        <v>95383</v>
      </c>
      <c r="B1337" s="293">
        <v>0.64800000000000002</v>
      </c>
      <c r="C1337" s="279">
        <v>3.3820000000000001</v>
      </c>
      <c r="D1337" s="280">
        <f t="shared" si="41"/>
        <v>4.2191358024691361</v>
      </c>
      <c r="E1337" s="279">
        <v>1.069</v>
      </c>
      <c r="F1337" s="280">
        <f t="shared" si="40"/>
        <v>0.64969135802469125</v>
      </c>
      <c r="G1337" s="281"/>
    </row>
    <row r="1338" spans="1:7" x14ac:dyDescent="0.2">
      <c r="A1338" s="297">
        <v>95385</v>
      </c>
      <c r="B1338" s="293">
        <v>0.68300000000000005</v>
      </c>
      <c r="C1338" s="279">
        <v>1.175</v>
      </c>
      <c r="D1338" s="280">
        <f t="shared" si="41"/>
        <v>0.72035139092240108</v>
      </c>
      <c r="E1338" s="279">
        <v>0.92900000000000005</v>
      </c>
      <c r="F1338" s="280">
        <f t="shared" si="40"/>
        <v>0.36017569546120054</v>
      </c>
      <c r="G1338" s="281"/>
    </row>
    <row r="1339" spans="1:7" x14ac:dyDescent="0.2">
      <c r="A1339" s="297">
        <v>95386</v>
      </c>
      <c r="B1339" s="293">
        <v>0.79400000000000004</v>
      </c>
      <c r="C1339" s="279">
        <v>0.72199999999999998</v>
      </c>
      <c r="D1339" s="280">
        <f t="shared" si="41"/>
        <v>-9.068010075566757E-2</v>
      </c>
      <c r="E1339" s="279">
        <v>0.75800000000000001</v>
      </c>
      <c r="F1339" s="280">
        <f t="shared" si="40"/>
        <v>-4.534005037783384E-2</v>
      </c>
      <c r="G1339" s="281"/>
    </row>
    <row r="1340" spans="1:7" x14ac:dyDescent="0.2">
      <c r="A1340" s="297">
        <v>95387</v>
      </c>
      <c r="B1340" s="293">
        <v>0.79400000000000004</v>
      </c>
      <c r="C1340" s="279">
        <v>1.0980000000000001</v>
      </c>
      <c r="D1340" s="280">
        <f t="shared" si="41"/>
        <v>0.38287153652392947</v>
      </c>
      <c r="E1340" s="279">
        <v>0.94599999999999995</v>
      </c>
      <c r="F1340" s="280">
        <f t="shared" si="40"/>
        <v>0.19143576826196451</v>
      </c>
      <c r="G1340" s="281"/>
    </row>
    <row r="1341" spans="1:7" x14ac:dyDescent="0.2">
      <c r="A1341" s="297">
        <v>95388</v>
      </c>
      <c r="B1341" s="293">
        <v>0.64800000000000002</v>
      </c>
      <c r="C1341" s="279">
        <v>0.72499999999999998</v>
      </c>
      <c r="D1341" s="280">
        <f t="shared" si="41"/>
        <v>0.11882716049382713</v>
      </c>
      <c r="E1341" s="279">
        <v>0.68600000000000005</v>
      </c>
      <c r="F1341" s="280">
        <f t="shared" si="40"/>
        <v>5.8641975308642014E-2</v>
      </c>
      <c r="G1341" s="281"/>
    </row>
    <row r="1342" spans="1:7" x14ac:dyDescent="0.2">
      <c r="A1342" s="297">
        <v>95389</v>
      </c>
      <c r="B1342" s="293">
        <v>0.64800000000000002</v>
      </c>
      <c r="C1342" s="279">
        <v>3.5009999999999999</v>
      </c>
      <c r="D1342" s="280">
        <f t="shared" si="41"/>
        <v>4.4027777777777777</v>
      </c>
      <c r="E1342" s="279">
        <v>1.069</v>
      </c>
      <c r="F1342" s="280">
        <f t="shared" si="40"/>
        <v>0.64969135802469125</v>
      </c>
      <c r="G1342" s="281"/>
    </row>
    <row r="1343" spans="1:7" x14ac:dyDescent="0.2">
      <c r="A1343" s="297">
        <v>95391</v>
      </c>
      <c r="B1343" s="293">
        <v>0.68300000000000005</v>
      </c>
      <c r="C1343" s="279">
        <v>0.68300000000000005</v>
      </c>
      <c r="D1343" s="280">
        <f t="shared" si="41"/>
        <v>0</v>
      </c>
      <c r="E1343" s="279">
        <v>0.68300000000000005</v>
      </c>
      <c r="F1343" s="280">
        <f t="shared" si="40"/>
        <v>0</v>
      </c>
      <c r="G1343" s="281"/>
    </row>
    <row r="1344" spans="1:7" x14ac:dyDescent="0.2">
      <c r="A1344" s="297">
        <v>95397</v>
      </c>
      <c r="B1344" s="293">
        <v>0.79400000000000004</v>
      </c>
      <c r="C1344" s="279">
        <v>0.73699999999999999</v>
      </c>
      <c r="D1344" s="280">
        <f t="shared" si="41"/>
        <v>-7.1788413098236803E-2</v>
      </c>
      <c r="E1344" s="279">
        <v>0.76500000000000001</v>
      </c>
      <c r="F1344" s="280">
        <f t="shared" si="40"/>
        <v>-3.6523929471032779E-2</v>
      </c>
      <c r="G1344" s="281"/>
    </row>
    <row r="1345" spans="1:7" x14ac:dyDescent="0.2">
      <c r="A1345" s="297">
        <v>95401</v>
      </c>
      <c r="B1345" s="293">
        <v>0.70599999999999996</v>
      </c>
      <c r="C1345" s="279">
        <v>0.60399999999999998</v>
      </c>
      <c r="D1345" s="280">
        <f t="shared" si="41"/>
        <v>-0.14447592067988668</v>
      </c>
      <c r="E1345" s="279">
        <v>0.65500000000000003</v>
      </c>
      <c r="F1345" s="280">
        <f t="shared" si="40"/>
        <v>-7.223796033994323E-2</v>
      </c>
      <c r="G1345" s="281"/>
    </row>
    <row r="1346" spans="1:7" x14ac:dyDescent="0.2">
      <c r="A1346" s="297">
        <v>95403</v>
      </c>
      <c r="B1346" s="293">
        <v>0.70599999999999996</v>
      </c>
      <c r="C1346" s="279">
        <v>0.86599999999999999</v>
      </c>
      <c r="D1346" s="280">
        <f t="shared" si="41"/>
        <v>0.22662889518413598</v>
      </c>
      <c r="E1346" s="279">
        <v>0.78600000000000003</v>
      </c>
      <c r="F1346" s="280">
        <f t="shared" si="40"/>
        <v>0.11331444759206799</v>
      </c>
      <c r="G1346" s="281"/>
    </row>
    <row r="1347" spans="1:7" x14ac:dyDescent="0.2">
      <c r="A1347" s="297">
        <v>95404</v>
      </c>
      <c r="B1347" s="293">
        <v>0.70599999999999996</v>
      </c>
      <c r="C1347" s="279">
        <v>1.1120000000000001</v>
      </c>
      <c r="D1347" s="280">
        <f t="shared" si="41"/>
        <v>0.57507082152974531</v>
      </c>
      <c r="E1347" s="279">
        <v>0.90900000000000003</v>
      </c>
      <c r="F1347" s="280">
        <f t="shared" si="40"/>
        <v>0.28753541076487266</v>
      </c>
      <c r="G1347" s="281"/>
    </row>
    <row r="1348" spans="1:7" x14ac:dyDescent="0.2">
      <c r="A1348" s="297">
        <v>95405</v>
      </c>
      <c r="B1348" s="293">
        <v>0.70599999999999996</v>
      </c>
      <c r="C1348" s="279">
        <v>0.81599999999999995</v>
      </c>
      <c r="D1348" s="280">
        <f t="shared" si="41"/>
        <v>0.15580736543909346</v>
      </c>
      <c r="E1348" s="279">
        <v>0.76100000000000001</v>
      </c>
      <c r="F1348" s="280">
        <f t="shared" si="40"/>
        <v>7.790368271954673E-2</v>
      </c>
      <c r="G1348" s="281"/>
    </row>
    <row r="1349" spans="1:7" x14ac:dyDescent="0.2">
      <c r="A1349" s="297">
        <v>95407</v>
      </c>
      <c r="B1349" s="293">
        <v>0.70599999999999996</v>
      </c>
      <c r="C1349" s="279">
        <v>0.60799999999999998</v>
      </c>
      <c r="D1349" s="280">
        <f t="shared" si="41"/>
        <v>-0.13881019830028329</v>
      </c>
      <c r="E1349" s="279">
        <v>0.65700000000000003</v>
      </c>
      <c r="F1349" s="280">
        <f t="shared" si="40"/>
        <v>-6.9405099150141591E-2</v>
      </c>
      <c r="G1349" s="281"/>
    </row>
    <row r="1350" spans="1:7" x14ac:dyDescent="0.2">
      <c r="A1350" s="297">
        <v>95409</v>
      </c>
      <c r="B1350" s="293">
        <v>0.70599999999999996</v>
      </c>
      <c r="C1350" s="279">
        <v>1.119</v>
      </c>
      <c r="D1350" s="280">
        <f t="shared" si="41"/>
        <v>0.58498583569405116</v>
      </c>
      <c r="E1350" s="279">
        <v>0.91300000000000003</v>
      </c>
      <c r="F1350" s="280">
        <f t="shared" si="40"/>
        <v>0.29320113314447593</v>
      </c>
      <c r="G1350" s="281"/>
    </row>
    <row r="1351" spans="1:7" x14ac:dyDescent="0.2">
      <c r="A1351" s="297">
        <v>95410</v>
      </c>
      <c r="B1351" s="293">
        <v>0.71299999999999997</v>
      </c>
      <c r="C1351" s="279">
        <v>1.024</v>
      </c>
      <c r="D1351" s="280">
        <f t="shared" si="41"/>
        <v>0.43618513323983188</v>
      </c>
      <c r="E1351" s="279">
        <v>0.86799999999999999</v>
      </c>
      <c r="F1351" s="280">
        <f t="shared" si="40"/>
        <v>0.21739130434782616</v>
      </c>
      <c r="G1351" s="281"/>
    </row>
    <row r="1352" spans="1:7" x14ac:dyDescent="0.2">
      <c r="A1352" s="297">
        <v>95412</v>
      </c>
      <c r="B1352" s="293">
        <v>0.70599999999999996</v>
      </c>
      <c r="C1352" s="279">
        <v>1.169</v>
      </c>
      <c r="D1352" s="280">
        <f t="shared" si="41"/>
        <v>0.65580736543909368</v>
      </c>
      <c r="E1352" s="279">
        <v>0.93799999999999994</v>
      </c>
      <c r="F1352" s="280">
        <f t="shared" si="40"/>
        <v>0.32861189801699719</v>
      </c>
      <c r="G1352" s="281"/>
    </row>
    <row r="1353" spans="1:7" x14ac:dyDescent="0.2">
      <c r="A1353" s="297">
        <v>95415</v>
      </c>
      <c r="B1353" s="293">
        <v>0.71299999999999997</v>
      </c>
      <c r="C1353" s="279">
        <v>1.238</v>
      </c>
      <c r="D1353" s="280">
        <f t="shared" si="41"/>
        <v>0.73632538569424977</v>
      </c>
      <c r="E1353" s="279">
        <v>0.97599999999999998</v>
      </c>
      <c r="F1353" s="280">
        <f t="shared" si="40"/>
        <v>0.36886395511921455</v>
      </c>
      <c r="G1353" s="281"/>
    </row>
    <row r="1354" spans="1:7" x14ac:dyDescent="0.2">
      <c r="A1354" s="297">
        <v>95417</v>
      </c>
      <c r="B1354" s="293">
        <v>0.71299999999999997</v>
      </c>
      <c r="C1354" s="279">
        <v>2.0390000000000001</v>
      </c>
      <c r="D1354" s="280">
        <f t="shared" si="41"/>
        <v>1.859747545582048</v>
      </c>
      <c r="E1354" s="279">
        <v>1.1759999999999999</v>
      </c>
      <c r="F1354" s="280">
        <f t="shared" si="40"/>
        <v>0.64936886395511917</v>
      </c>
      <c r="G1354" s="281"/>
    </row>
    <row r="1355" spans="1:7" x14ac:dyDescent="0.2">
      <c r="A1355" s="297">
        <v>95419</v>
      </c>
      <c r="B1355" s="293">
        <v>0.70599999999999996</v>
      </c>
      <c r="C1355" s="279">
        <v>0.95199999999999996</v>
      </c>
      <c r="D1355" s="280">
        <f t="shared" si="41"/>
        <v>0.34844192634560911</v>
      </c>
      <c r="E1355" s="279">
        <v>0.82899999999999996</v>
      </c>
      <c r="F1355" s="280">
        <f t="shared" ref="F1355:F1418" si="42">E1355/B1355-1</f>
        <v>0.17422096317280444</v>
      </c>
      <c r="G1355" s="281"/>
    </row>
    <row r="1356" spans="1:7" x14ac:dyDescent="0.2">
      <c r="A1356" s="297">
        <v>95420</v>
      </c>
      <c r="B1356" s="293">
        <v>0.71299999999999997</v>
      </c>
      <c r="C1356" s="279">
        <v>0.93400000000000005</v>
      </c>
      <c r="D1356" s="280">
        <f t="shared" ref="D1356:D1419" si="43">C1356/B1356-1</f>
        <v>0.30995792426367474</v>
      </c>
      <c r="E1356" s="279">
        <v>0.82299999999999995</v>
      </c>
      <c r="F1356" s="280">
        <f t="shared" si="42"/>
        <v>0.15427769985974749</v>
      </c>
      <c r="G1356" s="281"/>
    </row>
    <row r="1357" spans="1:7" x14ac:dyDescent="0.2">
      <c r="A1357" s="297">
        <v>95421</v>
      </c>
      <c r="B1357" s="293">
        <v>0.70599999999999996</v>
      </c>
      <c r="C1357" s="279">
        <v>2.3250000000000002</v>
      </c>
      <c r="D1357" s="280">
        <f t="shared" si="43"/>
        <v>2.2932011331444762</v>
      </c>
      <c r="E1357" s="279">
        <v>1.165</v>
      </c>
      <c r="F1357" s="280">
        <f t="shared" si="42"/>
        <v>0.65014164305949018</v>
      </c>
      <c r="G1357" s="281"/>
    </row>
    <row r="1358" spans="1:7" x14ac:dyDescent="0.2">
      <c r="A1358" s="297">
        <v>95422</v>
      </c>
      <c r="B1358" s="293">
        <v>0.68300000000000005</v>
      </c>
      <c r="C1358" s="279">
        <v>1.4079999999999999</v>
      </c>
      <c r="D1358" s="280">
        <f t="shared" si="43"/>
        <v>1.0614934114202046</v>
      </c>
      <c r="E1358" s="279">
        <v>1.0449999999999999</v>
      </c>
      <c r="F1358" s="280">
        <f t="shared" si="42"/>
        <v>0.53001464128843323</v>
      </c>
      <c r="G1358" s="281"/>
    </row>
    <row r="1359" spans="1:7" x14ac:dyDescent="0.2">
      <c r="A1359" s="297">
        <v>95423</v>
      </c>
      <c r="B1359" s="293">
        <v>0.68300000000000005</v>
      </c>
      <c r="C1359" s="279">
        <v>2.544</v>
      </c>
      <c r="D1359" s="280">
        <f t="shared" si="43"/>
        <v>2.7247437774524155</v>
      </c>
      <c r="E1359" s="279">
        <v>1.127</v>
      </c>
      <c r="F1359" s="280">
        <f t="shared" si="42"/>
        <v>0.65007320644216682</v>
      </c>
      <c r="G1359" s="281"/>
    </row>
    <row r="1360" spans="1:7" x14ac:dyDescent="0.2">
      <c r="A1360" s="297">
        <v>95425</v>
      </c>
      <c r="B1360" s="293">
        <v>0.70599999999999996</v>
      </c>
      <c r="C1360" s="279">
        <v>1.151</v>
      </c>
      <c r="D1360" s="280">
        <f t="shared" si="43"/>
        <v>0.63031161473087827</v>
      </c>
      <c r="E1360" s="279">
        <v>0.92900000000000005</v>
      </c>
      <c r="F1360" s="280">
        <f t="shared" si="42"/>
        <v>0.31586402266288971</v>
      </c>
      <c r="G1360" s="281"/>
    </row>
    <row r="1361" spans="1:7" x14ac:dyDescent="0.2">
      <c r="A1361" s="297">
        <v>95426</v>
      </c>
      <c r="B1361" s="293">
        <v>0.68300000000000005</v>
      </c>
      <c r="C1361" s="279">
        <v>4.077</v>
      </c>
      <c r="D1361" s="280">
        <f t="shared" si="43"/>
        <v>4.9692532942898966</v>
      </c>
      <c r="E1361" s="279">
        <v>1.127</v>
      </c>
      <c r="F1361" s="280">
        <f t="shared" si="42"/>
        <v>0.65007320644216682</v>
      </c>
      <c r="G1361" s="281"/>
    </row>
    <row r="1362" spans="1:7" x14ac:dyDescent="0.2">
      <c r="A1362" s="297">
        <v>95427</v>
      </c>
      <c r="B1362" s="293">
        <v>0.71299999999999997</v>
      </c>
      <c r="C1362" s="279">
        <v>2.1619999999999999</v>
      </c>
      <c r="D1362" s="280">
        <f t="shared" si="43"/>
        <v>2.032258064516129</v>
      </c>
      <c r="E1362" s="279">
        <v>1.1759999999999999</v>
      </c>
      <c r="F1362" s="280">
        <f t="shared" si="42"/>
        <v>0.64936886395511917</v>
      </c>
      <c r="G1362" s="281"/>
    </row>
    <row r="1363" spans="1:7" x14ac:dyDescent="0.2">
      <c r="A1363" s="297">
        <v>95428</v>
      </c>
      <c r="B1363" s="293">
        <v>0.71299999999999997</v>
      </c>
      <c r="C1363" s="279">
        <v>2.0739999999999998</v>
      </c>
      <c r="D1363" s="280">
        <f t="shared" si="43"/>
        <v>1.9088359046283307</v>
      </c>
      <c r="E1363" s="279">
        <v>1.1759999999999999</v>
      </c>
      <c r="F1363" s="280">
        <f t="shared" si="42"/>
        <v>0.64936886395511917</v>
      </c>
      <c r="G1363" s="281"/>
    </row>
    <row r="1364" spans="1:7" x14ac:dyDescent="0.2">
      <c r="A1364" s="297">
        <v>95429</v>
      </c>
      <c r="B1364" s="293">
        <v>0.71299999999999997</v>
      </c>
      <c r="C1364" s="279">
        <v>3.2280000000000002</v>
      </c>
      <c r="D1364" s="280">
        <f t="shared" si="43"/>
        <v>3.5273492286115014</v>
      </c>
      <c r="E1364" s="279">
        <v>1.1759999999999999</v>
      </c>
      <c r="F1364" s="280">
        <f t="shared" si="42"/>
        <v>0.64936886395511917</v>
      </c>
      <c r="G1364" s="281"/>
    </row>
    <row r="1365" spans="1:7" x14ac:dyDescent="0.2">
      <c r="A1365" s="297">
        <v>95430</v>
      </c>
      <c r="B1365" s="293">
        <v>0.70599999999999996</v>
      </c>
      <c r="C1365" s="279">
        <v>1.024</v>
      </c>
      <c r="D1365" s="280">
        <f t="shared" si="43"/>
        <v>0.45042492917847032</v>
      </c>
      <c r="E1365" s="279">
        <v>0.86499999999999999</v>
      </c>
      <c r="F1365" s="280">
        <f t="shared" si="42"/>
        <v>0.22521246458923527</v>
      </c>
      <c r="G1365" s="281"/>
    </row>
    <row r="1366" spans="1:7" x14ac:dyDescent="0.2">
      <c r="A1366" s="297">
        <v>95432</v>
      </c>
      <c r="B1366" s="293">
        <v>0.71299999999999997</v>
      </c>
      <c r="C1366" s="279">
        <v>0.997</v>
      </c>
      <c r="D1366" s="280">
        <f t="shared" si="43"/>
        <v>0.39831697054698467</v>
      </c>
      <c r="E1366" s="279">
        <v>0.85499999999999998</v>
      </c>
      <c r="F1366" s="280">
        <f t="shared" si="42"/>
        <v>0.19915848527349223</v>
      </c>
      <c r="G1366" s="281"/>
    </row>
    <row r="1367" spans="1:7" x14ac:dyDescent="0.2">
      <c r="A1367" s="297">
        <v>95436</v>
      </c>
      <c r="B1367" s="293">
        <v>0.70599999999999996</v>
      </c>
      <c r="C1367" s="279">
        <v>0.71899999999999997</v>
      </c>
      <c r="D1367" s="280">
        <f t="shared" si="43"/>
        <v>1.8413597733710985E-2</v>
      </c>
      <c r="E1367" s="279">
        <v>0.71299999999999997</v>
      </c>
      <c r="F1367" s="280">
        <f t="shared" si="42"/>
        <v>9.9150141643060685E-3</v>
      </c>
      <c r="G1367" s="281"/>
    </row>
    <row r="1368" spans="1:7" x14ac:dyDescent="0.2">
      <c r="A1368" s="297">
        <v>95437</v>
      </c>
      <c r="B1368" s="293">
        <v>0.71299999999999997</v>
      </c>
      <c r="C1368" s="279">
        <v>0.79300000000000004</v>
      </c>
      <c r="D1368" s="280">
        <f t="shared" si="43"/>
        <v>0.11220196353436185</v>
      </c>
      <c r="E1368" s="279">
        <v>0.753</v>
      </c>
      <c r="F1368" s="280">
        <f t="shared" si="42"/>
        <v>5.6100981767180924E-2</v>
      </c>
      <c r="G1368" s="281"/>
    </row>
    <row r="1369" spans="1:7" x14ac:dyDescent="0.2">
      <c r="A1369" s="297">
        <v>95439</v>
      </c>
      <c r="B1369" s="293">
        <v>0.70599999999999996</v>
      </c>
      <c r="C1369" s="279">
        <v>0.60899999999999999</v>
      </c>
      <c r="D1369" s="280">
        <f t="shared" si="43"/>
        <v>-0.13739376770538236</v>
      </c>
      <c r="E1369" s="279">
        <v>0.65700000000000003</v>
      </c>
      <c r="F1369" s="280">
        <f t="shared" si="42"/>
        <v>-6.9405099150141591E-2</v>
      </c>
      <c r="G1369" s="281"/>
    </row>
    <row r="1370" spans="1:7" x14ac:dyDescent="0.2">
      <c r="A1370" s="297">
        <v>95441</v>
      </c>
      <c r="B1370" s="293">
        <v>0.70599999999999996</v>
      </c>
      <c r="C1370" s="279">
        <v>1.3740000000000001</v>
      </c>
      <c r="D1370" s="280">
        <f t="shared" si="43"/>
        <v>0.94617563739376798</v>
      </c>
      <c r="E1370" s="279">
        <v>1.04</v>
      </c>
      <c r="F1370" s="280">
        <f t="shared" si="42"/>
        <v>0.47308781869688388</v>
      </c>
      <c r="G1370" s="281"/>
    </row>
    <row r="1371" spans="1:7" x14ac:dyDescent="0.2">
      <c r="A1371" s="297">
        <v>95442</v>
      </c>
      <c r="B1371" s="293">
        <v>0.70599999999999996</v>
      </c>
      <c r="C1371" s="279">
        <v>2.2210000000000001</v>
      </c>
      <c r="D1371" s="280">
        <f t="shared" si="43"/>
        <v>2.1458923512747878</v>
      </c>
      <c r="E1371" s="279">
        <v>1.165</v>
      </c>
      <c r="F1371" s="280">
        <f t="shared" si="42"/>
        <v>0.65014164305949018</v>
      </c>
      <c r="G1371" s="281"/>
    </row>
    <row r="1372" spans="1:7" x14ac:dyDescent="0.2">
      <c r="A1372" s="297">
        <v>95443</v>
      </c>
      <c r="B1372" s="293">
        <v>0.68300000000000005</v>
      </c>
      <c r="C1372" s="279">
        <v>4.2279999999999998</v>
      </c>
      <c r="D1372" s="280">
        <f t="shared" si="43"/>
        <v>5.1903367496339667</v>
      </c>
      <c r="E1372" s="279">
        <v>1.127</v>
      </c>
      <c r="F1372" s="280">
        <f t="shared" si="42"/>
        <v>0.65007320644216682</v>
      </c>
      <c r="G1372" s="281"/>
    </row>
    <row r="1373" spans="1:7" x14ac:dyDescent="0.2">
      <c r="A1373" s="297">
        <v>95444</v>
      </c>
      <c r="B1373" s="293">
        <v>0.70599999999999996</v>
      </c>
      <c r="C1373" s="279">
        <v>0.65400000000000003</v>
      </c>
      <c r="D1373" s="280">
        <f t="shared" si="43"/>
        <v>-7.365439093484405E-2</v>
      </c>
      <c r="E1373" s="279">
        <v>0.68</v>
      </c>
      <c r="F1373" s="280">
        <f t="shared" si="42"/>
        <v>-3.6827195467421969E-2</v>
      </c>
      <c r="G1373" s="281"/>
    </row>
    <row r="1374" spans="1:7" x14ac:dyDescent="0.2">
      <c r="A1374" s="297">
        <v>95445</v>
      </c>
      <c r="B1374" s="293">
        <v>0.71299999999999997</v>
      </c>
      <c r="C1374" s="279">
        <v>1.0720000000000001</v>
      </c>
      <c r="D1374" s="280">
        <f t="shared" si="43"/>
        <v>0.50350631136044899</v>
      </c>
      <c r="E1374" s="279">
        <v>0.89200000000000002</v>
      </c>
      <c r="F1374" s="280">
        <f t="shared" si="42"/>
        <v>0.25105189340813472</v>
      </c>
      <c r="G1374" s="281"/>
    </row>
    <row r="1375" spans="1:7" x14ac:dyDescent="0.2">
      <c r="A1375" s="297">
        <v>95446</v>
      </c>
      <c r="B1375" s="293">
        <v>0.70599999999999996</v>
      </c>
      <c r="C1375" s="279">
        <v>1.1000000000000001</v>
      </c>
      <c r="D1375" s="280">
        <f t="shared" si="43"/>
        <v>0.55807365439093504</v>
      </c>
      <c r="E1375" s="279">
        <v>0.90300000000000002</v>
      </c>
      <c r="F1375" s="280">
        <f t="shared" si="42"/>
        <v>0.27903682719546752</v>
      </c>
      <c r="G1375" s="281"/>
    </row>
    <row r="1376" spans="1:7" x14ac:dyDescent="0.2">
      <c r="A1376" s="297">
        <v>95448</v>
      </c>
      <c r="B1376" s="293">
        <v>0.70599999999999996</v>
      </c>
      <c r="C1376" s="279">
        <v>0.95199999999999996</v>
      </c>
      <c r="D1376" s="280">
        <f t="shared" si="43"/>
        <v>0.34844192634560911</v>
      </c>
      <c r="E1376" s="279">
        <v>0.82899999999999996</v>
      </c>
      <c r="F1376" s="280">
        <f t="shared" si="42"/>
        <v>0.17422096317280444</v>
      </c>
      <c r="G1376" s="281"/>
    </row>
    <row r="1377" spans="1:7" x14ac:dyDescent="0.2">
      <c r="A1377" s="297">
        <v>95449</v>
      </c>
      <c r="B1377" s="293">
        <v>0.71299999999999997</v>
      </c>
      <c r="C1377" s="279">
        <v>1.921</v>
      </c>
      <c r="D1377" s="280">
        <f t="shared" si="43"/>
        <v>1.6942496493688641</v>
      </c>
      <c r="E1377" s="279">
        <v>1.1759999999999999</v>
      </c>
      <c r="F1377" s="280">
        <f t="shared" si="42"/>
        <v>0.64936886395511917</v>
      </c>
      <c r="G1377" s="281"/>
    </row>
    <row r="1378" spans="1:7" x14ac:dyDescent="0.2">
      <c r="A1378" s="297">
        <v>95450</v>
      </c>
      <c r="B1378" s="293">
        <v>0.70599999999999996</v>
      </c>
      <c r="C1378" s="279">
        <v>0.95399999999999996</v>
      </c>
      <c r="D1378" s="280">
        <f t="shared" si="43"/>
        <v>0.35127478753541075</v>
      </c>
      <c r="E1378" s="279">
        <v>0.83</v>
      </c>
      <c r="F1378" s="280">
        <f t="shared" si="42"/>
        <v>0.17563739376770537</v>
      </c>
      <c r="G1378" s="281"/>
    </row>
    <row r="1379" spans="1:7" x14ac:dyDescent="0.2">
      <c r="A1379" s="297">
        <v>95451</v>
      </c>
      <c r="B1379" s="293">
        <v>0.68300000000000005</v>
      </c>
      <c r="C1379" s="279">
        <v>2.4409999999999998</v>
      </c>
      <c r="D1379" s="280">
        <f t="shared" si="43"/>
        <v>2.5739385065885791</v>
      </c>
      <c r="E1379" s="279">
        <v>1.127</v>
      </c>
      <c r="F1379" s="280">
        <f t="shared" si="42"/>
        <v>0.65007320644216682</v>
      </c>
      <c r="G1379" s="281"/>
    </row>
    <row r="1380" spans="1:7" x14ac:dyDescent="0.2">
      <c r="A1380" s="297">
        <v>95452</v>
      </c>
      <c r="B1380" s="293">
        <v>0.70599999999999996</v>
      </c>
      <c r="C1380" s="279">
        <v>1.1619999999999999</v>
      </c>
      <c r="D1380" s="280">
        <f t="shared" si="43"/>
        <v>0.64589235127478761</v>
      </c>
      <c r="E1380" s="279">
        <v>0.93400000000000005</v>
      </c>
      <c r="F1380" s="280">
        <f t="shared" si="42"/>
        <v>0.32294617563739392</v>
      </c>
      <c r="G1380" s="281"/>
    </row>
    <row r="1381" spans="1:7" x14ac:dyDescent="0.2">
      <c r="A1381" s="297">
        <v>95453</v>
      </c>
      <c r="B1381" s="293">
        <v>0.68300000000000005</v>
      </c>
      <c r="C1381" s="279">
        <v>1.1950000000000001</v>
      </c>
      <c r="D1381" s="280">
        <f t="shared" si="43"/>
        <v>0.74963396778916547</v>
      </c>
      <c r="E1381" s="279">
        <v>0.93899999999999995</v>
      </c>
      <c r="F1381" s="280">
        <f t="shared" si="42"/>
        <v>0.37481698389458251</v>
      </c>
      <c r="G1381" s="281"/>
    </row>
    <row r="1382" spans="1:7" x14ac:dyDescent="0.2">
      <c r="A1382" s="298">
        <v>95454</v>
      </c>
      <c r="B1382" s="294">
        <v>0.71299999999999997</v>
      </c>
      <c r="C1382" s="287">
        <v>2.1150000000000002</v>
      </c>
      <c r="D1382" s="288">
        <f t="shared" si="43"/>
        <v>1.9663394109396917</v>
      </c>
      <c r="E1382" s="287">
        <v>1.1759999999999999</v>
      </c>
      <c r="F1382" s="288">
        <f t="shared" si="42"/>
        <v>0.64936886395511917</v>
      </c>
      <c r="G1382" s="281"/>
    </row>
    <row r="1383" spans="1:7" x14ac:dyDescent="0.2">
      <c r="A1383" s="299">
        <v>95456</v>
      </c>
      <c r="B1383" s="295">
        <v>0.71299999999999997</v>
      </c>
      <c r="C1383" s="289">
        <v>0.998</v>
      </c>
      <c r="D1383" s="290">
        <f t="shared" si="43"/>
        <v>0.39971949509116422</v>
      </c>
      <c r="E1383" s="289">
        <v>0.85599999999999998</v>
      </c>
      <c r="F1383" s="290">
        <f t="shared" si="42"/>
        <v>0.20056100981767178</v>
      </c>
      <c r="G1383" s="281"/>
    </row>
    <row r="1384" spans="1:7" x14ac:dyDescent="0.2">
      <c r="A1384" s="297">
        <v>95457</v>
      </c>
      <c r="B1384" s="293">
        <v>0.68300000000000005</v>
      </c>
      <c r="C1384" s="279">
        <v>2.839</v>
      </c>
      <c r="D1384" s="280">
        <f t="shared" si="43"/>
        <v>3.1566617862371888</v>
      </c>
      <c r="E1384" s="279">
        <v>1.127</v>
      </c>
      <c r="F1384" s="280">
        <f t="shared" si="42"/>
        <v>0.65007320644216682</v>
      </c>
      <c r="G1384" s="281"/>
    </row>
    <row r="1385" spans="1:7" x14ac:dyDescent="0.2">
      <c r="A1385" s="297">
        <v>95458</v>
      </c>
      <c r="B1385" s="293">
        <v>0.68300000000000005</v>
      </c>
      <c r="C1385" s="279">
        <v>2.4209999999999998</v>
      </c>
      <c r="D1385" s="280">
        <f t="shared" si="43"/>
        <v>2.5446559297218152</v>
      </c>
      <c r="E1385" s="279">
        <v>1.127</v>
      </c>
      <c r="F1385" s="280">
        <f t="shared" si="42"/>
        <v>0.65007320644216682</v>
      </c>
      <c r="G1385" s="281"/>
    </row>
    <row r="1386" spans="1:7" x14ac:dyDescent="0.2">
      <c r="A1386" s="297">
        <v>95459</v>
      </c>
      <c r="B1386" s="293">
        <v>0.71299999999999997</v>
      </c>
      <c r="C1386" s="279">
        <v>0.89500000000000002</v>
      </c>
      <c r="D1386" s="280">
        <f t="shared" si="43"/>
        <v>0.25525946704067337</v>
      </c>
      <c r="E1386" s="279">
        <v>0.80400000000000005</v>
      </c>
      <c r="F1386" s="280">
        <f t="shared" si="42"/>
        <v>0.12762973352033669</v>
      </c>
      <c r="G1386" s="281"/>
    </row>
    <row r="1387" spans="1:7" x14ac:dyDescent="0.2">
      <c r="A1387" s="297">
        <v>95460</v>
      </c>
      <c r="B1387" s="293">
        <v>0.71299999999999997</v>
      </c>
      <c r="C1387" s="279">
        <v>0.92300000000000004</v>
      </c>
      <c r="D1387" s="280">
        <f t="shared" si="43"/>
        <v>0.29453015427769991</v>
      </c>
      <c r="E1387" s="279">
        <v>0.81799999999999995</v>
      </c>
      <c r="F1387" s="280">
        <f t="shared" si="42"/>
        <v>0.14726507713884995</v>
      </c>
      <c r="G1387" s="281"/>
    </row>
    <row r="1388" spans="1:7" x14ac:dyDescent="0.2">
      <c r="A1388" s="297">
        <v>95461</v>
      </c>
      <c r="B1388" s="293">
        <v>0.68300000000000005</v>
      </c>
      <c r="C1388" s="279">
        <v>2.976</v>
      </c>
      <c r="D1388" s="280">
        <f t="shared" si="43"/>
        <v>3.3572474377745234</v>
      </c>
      <c r="E1388" s="279">
        <v>1.127</v>
      </c>
      <c r="F1388" s="280">
        <f t="shared" si="42"/>
        <v>0.65007320644216682</v>
      </c>
      <c r="G1388" s="281"/>
    </row>
    <row r="1389" spans="1:7" x14ac:dyDescent="0.2">
      <c r="A1389" s="297">
        <v>95462</v>
      </c>
      <c r="B1389" s="293">
        <v>0.70599999999999996</v>
      </c>
      <c r="C1389" s="279">
        <v>1.5740000000000001</v>
      </c>
      <c r="D1389" s="280">
        <f t="shared" si="43"/>
        <v>1.2294617563739378</v>
      </c>
      <c r="E1389" s="279">
        <v>1.1399999999999999</v>
      </c>
      <c r="F1389" s="280">
        <f t="shared" si="42"/>
        <v>0.6147308781869687</v>
      </c>
      <c r="G1389" s="281"/>
    </row>
    <row r="1390" spans="1:7" x14ac:dyDescent="0.2">
      <c r="A1390" s="297">
        <v>95463</v>
      </c>
      <c r="B1390" s="293">
        <v>0.71299999999999997</v>
      </c>
      <c r="C1390" s="279">
        <v>2.82</v>
      </c>
      <c r="D1390" s="280">
        <f t="shared" si="43"/>
        <v>2.9551192145862553</v>
      </c>
      <c r="E1390" s="279">
        <v>1.1759999999999999</v>
      </c>
      <c r="F1390" s="280">
        <f t="shared" si="42"/>
        <v>0.64936886395511917</v>
      </c>
      <c r="G1390" s="281"/>
    </row>
    <row r="1391" spans="1:7" x14ac:dyDescent="0.2">
      <c r="A1391" s="297">
        <v>95464</v>
      </c>
      <c r="B1391" s="293">
        <v>0.68300000000000005</v>
      </c>
      <c r="C1391" s="279">
        <v>1.6619999999999999</v>
      </c>
      <c r="D1391" s="280">
        <f t="shared" si="43"/>
        <v>1.4333821376281111</v>
      </c>
      <c r="E1391" s="279">
        <v>1.127</v>
      </c>
      <c r="F1391" s="280">
        <f t="shared" si="42"/>
        <v>0.65007320644216682</v>
      </c>
      <c r="G1391" s="281"/>
    </row>
    <row r="1392" spans="1:7" x14ac:dyDescent="0.2">
      <c r="A1392" s="297">
        <v>95465</v>
      </c>
      <c r="B1392" s="293">
        <v>0.70599999999999996</v>
      </c>
      <c r="C1392" s="279">
        <v>1.0840000000000001</v>
      </c>
      <c r="D1392" s="280">
        <f t="shared" si="43"/>
        <v>0.53541076487252148</v>
      </c>
      <c r="E1392" s="279">
        <v>0.89500000000000002</v>
      </c>
      <c r="F1392" s="280">
        <f t="shared" si="42"/>
        <v>0.26770538243626074</v>
      </c>
      <c r="G1392" s="281"/>
    </row>
    <row r="1393" spans="1:7" x14ac:dyDescent="0.2">
      <c r="A1393" s="297">
        <v>95466</v>
      </c>
      <c r="B1393" s="293">
        <v>0.71299999999999997</v>
      </c>
      <c r="C1393" s="279">
        <v>1.4279999999999999</v>
      </c>
      <c r="D1393" s="280">
        <f t="shared" si="43"/>
        <v>1.0028050490883591</v>
      </c>
      <c r="E1393" s="279">
        <v>1.07</v>
      </c>
      <c r="F1393" s="280">
        <f t="shared" si="42"/>
        <v>0.50070126227208989</v>
      </c>
      <c r="G1393" s="281"/>
    </row>
    <row r="1394" spans="1:7" x14ac:dyDescent="0.2">
      <c r="A1394" s="297">
        <v>95467</v>
      </c>
      <c r="B1394" s="293">
        <v>0.68300000000000005</v>
      </c>
      <c r="C1394" s="279">
        <v>2.6920000000000002</v>
      </c>
      <c r="D1394" s="280">
        <f t="shared" si="43"/>
        <v>2.9414348462664712</v>
      </c>
      <c r="E1394" s="279">
        <v>1.127</v>
      </c>
      <c r="F1394" s="280">
        <f t="shared" si="42"/>
        <v>0.65007320644216682</v>
      </c>
      <c r="G1394" s="281"/>
    </row>
    <row r="1395" spans="1:7" x14ac:dyDescent="0.2">
      <c r="A1395" s="297">
        <v>95468</v>
      </c>
      <c r="B1395" s="293">
        <v>0.71299999999999997</v>
      </c>
      <c r="C1395" s="279">
        <v>0.89</v>
      </c>
      <c r="D1395" s="280">
        <f t="shared" si="43"/>
        <v>0.24824684431977562</v>
      </c>
      <c r="E1395" s="279">
        <v>0.80100000000000005</v>
      </c>
      <c r="F1395" s="280">
        <f t="shared" si="42"/>
        <v>0.12342215988779826</v>
      </c>
      <c r="G1395" s="281"/>
    </row>
    <row r="1396" spans="1:7" x14ac:dyDescent="0.2">
      <c r="A1396" s="297">
        <v>95469</v>
      </c>
      <c r="B1396" s="293">
        <v>0.69799999999999995</v>
      </c>
      <c r="C1396" s="279">
        <v>3.1110000000000002</v>
      </c>
      <c r="D1396" s="280">
        <f t="shared" si="43"/>
        <v>3.4570200573065906</v>
      </c>
      <c r="E1396" s="279">
        <v>1.1519999999999999</v>
      </c>
      <c r="F1396" s="280">
        <f t="shared" si="42"/>
        <v>0.65042979942693413</v>
      </c>
      <c r="G1396" s="281"/>
    </row>
    <row r="1397" spans="1:7" x14ac:dyDescent="0.2">
      <c r="A1397" s="297">
        <v>95470</v>
      </c>
      <c r="B1397" s="293">
        <v>0.71299999999999997</v>
      </c>
      <c r="C1397" s="279">
        <v>1.7370000000000001</v>
      </c>
      <c r="D1397" s="280">
        <f t="shared" si="43"/>
        <v>1.4361851332398321</v>
      </c>
      <c r="E1397" s="279">
        <v>1.1759999999999999</v>
      </c>
      <c r="F1397" s="280">
        <f t="shared" si="42"/>
        <v>0.64936886395511917</v>
      </c>
      <c r="G1397" s="281"/>
    </row>
    <row r="1398" spans="1:7" x14ac:dyDescent="0.2">
      <c r="A1398" s="297">
        <v>95472</v>
      </c>
      <c r="B1398" s="293">
        <v>0.70599999999999996</v>
      </c>
      <c r="C1398" s="279">
        <v>0.64900000000000002</v>
      </c>
      <c r="D1398" s="280">
        <f t="shared" si="43"/>
        <v>-8.0736543909348368E-2</v>
      </c>
      <c r="E1398" s="279">
        <v>0.67700000000000005</v>
      </c>
      <c r="F1398" s="280">
        <f t="shared" si="42"/>
        <v>-4.1076487252124538E-2</v>
      </c>
      <c r="G1398" s="281"/>
    </row>
    <row r="1399" spans="1:7" x14ac:dyDescent="0.2">
      <c r="A1399" s="297">
        <v>95476</v>
      </c>
      <c r="B1399" s="293">
        <v>0.70599999999999996</v>
      </c>
      <c r="C1399" s="279">
        <v>0.76700000000000002</v>
      </c>
      <c r="D1399" s="280">
        <f t="shared" si="43"/>
        <v>8.6402266288951868E-2</v>
      </c>
      <c r="E1399" s="279">
        <v>0.73699999999999999</v>
      </c>
      <c r="F1399" s="280">
        <f t="shared" si="42"/>
        <v>4.3909348441926399E-2</v>
      </c>
      <c r="G1399" s="281"/>
    </row>
    <row r="1400" spans="1:7" x14ac:dyDescent="0.2">
      <c r="A1400" s="297">
        <v>95480</v>
      </c>
      <c r="B1400" s="293">
        <v>0.70599999999999996</v>
      </c>
      <c r="C1400" s="279">
        <v>0.88</v>
      </c>
      <c r="D1400" s="280">
        <f t="shared" si="43"/>
        <v>0.2464589235127479</v>
      </c>
      <c r="E1400" s="279">
        <v>0.79300000000000004</v>
      </c>
      <c r="F1400" s="280">
        <f t="shared" si="42"/>
        <v>0.12322946175637406</v>
      </c>
      <c r="G1400" s="281"/>
    </row>
    <row r="1401" spans="1:7" x14ac:dyDescent="0.2">
      <c r="A1401" s="297">
        <v>95482</v>
      </c>
      <c r="B1401" s="293">
        <v>0.71299999999999997</v>
      </c>
      <c r="C1401" s="279">
        <v>1.3580000000000001</v>
      </c>
      <c r="D1401" s="280">
        <f t="shared" si="43"/>
        <v>0.90462833099579254</v>
      </c>
      <c r="E1401" s="279">
        <v>1.0349999999999999</v>
      </c>
      <c r="F1401" s="280">
        <f t="shared" si="42"/>
        <v>0.45161290322580649</v>
      </c>
      <c r="G1401" s="281"/>
    </row>
    <row r="1402" spans="1:7" x14ac:dyDescent="0.2">
      <c r="A1402" s="297">
        <v>95485</v>
      </c>
      <c r="B1402" s="293">
        <v>0.68300000000000005</v>
      </c>
      <c r="C1402" s="279">
        <v>2.093</v>
      </c>
      <c r="D1402" s="280">
        <f t="shared" si="43"/>
        <v>2.0644216691068813</v>
      </c>
      <c r="E1402" s="279">
        <v>1.127</v>
      </c>
      <c r="F1402" s="280">
        <f t="shared" si="42"/>
        <v>0.65007320644216682</v>
      </c>
      <c r="G1402" s="281"/>
    </row>
    <row r="1403" spans="1:7" x14ac:dyDescent="0.2">
      <c r="A1403" s="297">
        <v>95486</v>
      </c>
      <c r="B1403" s="293">
        <v>0.70599999999999996</v>
      </c>
      <c r="C1403" s="279">
        <v>1.3140000000000001</v>
      </c>
      <c r="D1403" s="280">
        <f t="shared" si="43"/>
        <v>0.86118980169971682</v>
      </c>
      <c r="E1403" s="279">
        <v>1.01</v>
      </c>
      <c r="F1403" s="280">
        <f t="shared" si="42"/>
        <v>0.43059490084985841</v>
      </c>
      <c r="G1403" s="281"/>
    </row>
    <row r="1404" spans="1:7" x14ac:dyDescent="0.2">
      <c r="A1404" s="297">
        <v>95488</v>
      </c>
      <c r="B1404" s="293">
        <v>0.71299999999999997</v>
      </c>
      <c r="C1404" s="279">
        <v>1.081</v>
      </c>
      <c r="D1404" s="280">
        <f t="shared" si="43"/>
        <v>0.5161290322580645</v>
      </c>
      <c r="E1404" s="279">
        <v>0.89700000000000002</v>
      </c>
      <c r="F1404" s="280">
        <f t="shared" si="42"/>
        <v>0.25806451612903225</v>
      </c>
      <c r="G1404" s="281"/>
    </row>
    <row r="1405" spans="1:7" x14ac:dyDescent="0.2">
      <c r="A1405" s="297">
        <v>95490</v>
      </c>
      <c r="B1405" s="293">
        <v>0.71299999999999997</v>
      </c>
      <c r="C1405" s="279">
        <v>2.4550000000000001</v>
      </c>
      <c r="D1405" s="280">
        <f t="shared" si="43"/>
        <v>2.4431977559607296</v>
      </c>
      <c r="E1405" s="279">
        <v>1.1759999999999999</v>
      </c>
      <c r="F1405" s="280">
        <f t="shared" si="42"/>
        <v>0.64936886395511917</v>
      </c>
      <c r="G1405" s="281"/>
    </row>
    <row r="1406" spans="1:7" x14ac:dyDescent="0.2">
      <c r="A1406" s="297">
        <v>95492</v>
      </c>
      <c r="B1406" s="293">
        <v>0.70599999999999996</v>
      </c>
      <c r="C1406" s="279">
        <v>0.78200000000000003</v>
      </c>
      <c r="D1406" s="280">
        <f t="shared" si="43"/>
        <v>0.10764872521246471</v>
      </c>
      <c r="E1406" s="279">
        <v>0.74399999999999999</v>
      </c>
      <c r="F1406" s="280">
        <f t="shared" si="42"/>
        <v>5.3824362606232246E-2</v>
      </c>
      <c r="G1406" s="281"/>
    </row>
    <row r="1407" spans="1:7" x14ac:dyDescent="0.2">
      <c r="A1407" s="297">
        <v>95493</v>
      </c>
      <c r="B1407" s="293">
        <v>0.68300000000000005</v>
      </c>
      <c r="C1407" s="279">
        <v>1.9119999999999999</v>
      </c>
      <c r="D1407" s="280">
        <f t="shared" si="43"/>
        <v>1.7994143484626646</v>
      </c>
      <c r="E1407" s="279">
        <v>1.127</v>
      </c>
      <c r="F1407" s="280">
        <f t="shared" si="42"/>
        <v>0.65007320644216682</v>
      </c>
      <c r="G1407" s="281"/>
    </row>
    <row r="1408" spans="1:7" x14ac:dyDescent="0.2">
      <c r="A1408" s="297">
        <v>95494</v>
      </c>
      <c r="B1408" s="293">
        <v>0.71299999999999997</v>
      </c>
      <c r="C1408" s="279">
        <v>1.804</v>
      </c>
      <c r="D1408" s="280">
        <f t="shared" si="43"/>
        <v>1.53015427769986</v>
      </c>
      <c r="E1408" s="279">
        <v>1.1759999999999999</v>
      </c>
      <c r="F1408" s="280">
        <f t="shared" si="42"/>
        <v>0.64936886395511917</v>
      </c>
      <c r="G1408" s="281"/>
    </row>
    <row r="1409" spans="1:7" x14ac:dyDescent="0.2">
      <c r="A1409" s="297">
        <v>95497</v>
      </c>
      <c r="B1409" s="293">
        <v>0.70599999999999996</v>
      </c>
      <c r="C1409" s="279">
        <v>0.90400000000000003</v>
      </c>
      <c r="D1409" s="280">
        <f t="shared" si="43"/>
        <v>0.28045325779036845</v>
      </c>
      <c r="E1409" s="279">
        <v>0.80500000000000005</v>
      </c>
      <c r="F1409" s="280">
        <f t="shared" si="42"/>
        <v>0.14022662889518434</v>
      </c>
      <c r="G1409" s="281"/>
    </row>
    <row r="1410" spans="1:7" x14ac:dyDescent="0.2">
      <c r="A1410" s="297">
        <v>95501</v>
      </c>
      <c r="B1410" s="293">
        <v>0.71299999999999997</v>
      </c>
      <c r="C1410" s="279">
        <v>0.68700000000000006</v>
      </c>
      <c r="D1410" s="280">
        <f t="shared" si="43"/>
        <v>-3.6465638148667434E-2</v>
      </c>
      <c r="E1410" s="279">
        <v>0.7</v>
      </c>
      <c r="F1410" s="280">
        <f t="shared" si="42"/>
        <v>-1.8232819074333828E-2</v>
      </c>
      <c r="G1410" s="281"/>
    </row>
    <row r="1411" spans="1:7" x14ac:dyDescent="0.2">
      <c r="A1411" s="297">
        <v>95503</v>
      </c>
      <c r="B1411" s="293">
        <v>0.71299999999999997</v>
      </c>
      <c r="C1411" s="279">
        <v>0.68600000000000005</v>
      </c>
      <c r="D1411" s="280">
        <f t="shared" si="43"/>
        <v>-3.7868162692846985E-2</v>
      </c>
      <c r="E1411" s="279">
        <v>0.7</v>
      </c>
      <c r="F1411" s="280">
        <f t="shared" si="42"/>
        <v>-1.8232819074333828E-2</v>
      </c>
      <c r="G1411" s="281"/>
    </row>
    <row r="1412" spans="1:7" x14ac:dyDescent="0.2">
      <c r="A1412" s="297">
        <v>95511</v>
      </c>
      <c r="B1412" s="293">
        <v>0.71299999999999997</v>
      </c>
      <c r="C1412" s="279">
        <v>1.64</v>
      </c>
      <c r="D1412" s="280">
        <f t="shared" si="43"/>
        <v>1.3001402524544181</v>
      </c>
      <c r="E1412" s="279">
        <v>1.1759999999999999</v>
      </c>
      <c r="F1412" s="280">
        <f t="shared" si="42"/>
        <v>0.64936886395511917</v>
      </c>
      <c r="G1412" s="281"/>
    </row>
    <row r="1413" spans="1:7" x14ac:dyDescent="0.2">
      <c r="A1413" s="297">
        <v>95514</v>
      </c>
      <c r="B1413" s="293">
        <v>0.71299999999999997</v>
      </c>
      <c r="C1413" s="279">
        <v>1.609</v>
      </c>
      <c r="D1413" s="280">
        <f t="shared" si="43"/>
        <v>1.2566619915848527</v>
      </c>
      <c r="E1413" s="279">
        <v>1.161</v>
      </c>
      <c r="F1413" s="280">
        <f t="shared" si="42"/>
        <v>0.62833099579242657</v>
      </c>
      <c r="G1413" s="281"/>
    </row>
    <row r="1414" spans="1:7" x14ac:dyDescent="0.2">
      <c r="A1414" s="297">
        <v>95519</v>
      </c>
      <c r="B1414" s="293">
        <v>0.71299999999999997</v>
      </c>
      <c r="C1414" s="279">
        <v>0.69599999999999995</v>
      </c>
      <c r="D1414" s="280">
        <f t="shared" si="43"/>
        <v>-2.3842917251051921E-2</v>
      </c>
      <c r="E1414" s="279">
        <v>0.70399999999999996</v>
      </c>
      <c r="F1414" s="280">
        <f t="shared" si="42"/>
        <v>-1.2622720897615736E-2</v>
      </c>
      <c r="G1414" s="281"/>
    </row>
    <row r="1415" spans="1:7" x14ac:dyDescent="0.2">
      <c r="A1415" s="297">
        <v>95521</v>
      </c>
      <c r="B1415" s="293">
        <v>0.71299999999999997</v>
      </c>
      <c r="C1415" s="279">
        <v>0.69099999999999995</v>
      </c>
      <c r="D1415" s="280">
        <f t="shared" si="43"/>
        <v>-3.0855539971949564E-2</v>
      </c>
      <c r="E1415" s="279">
        <v>0.70199999999999996</v>
      </c>
      <c r="F1415" s="280">
        <f t="shared" si="42"/>
        <v>-1.5427769985974726E-2</v>
      </c>
      <c r="G1415" s="281"/>
    </row>
    <row r="1416" spans="1:7" x14ac:dyDescent="0.2">
      <c r="A1416" s="297">
        <v>95524</v>
      </c>
      <c r="B1416" s="293">
        <v>0.71299999999999997</v>
      </c>
      <c r="C1416" s="279">
        <v>0.77600000000000002</v>
      </c>
      <c r="D1416" s="280">
        <f t="shared" si="43"/>
        <v>8.835904628331015E-2</v>
      </c>
      <c r="E1416" s="279">
        <v>0.745</v>
      </c>
      <c r="F1416" s="280">
        <f t="shared" si="42"/>
        <v>4.4880785413744739E-2</v>
      </c>
      <c r="G1416" s="281"/>
    </row>
    <row r="1417" spans="1:7" x14ac:dyDescent="0.2">
      <c r="A1417" s="297">
        <v>95525</v>
      </c>
      <c r="B1417" s="293">
        <v>0.71299999999999997</v>
      </c>
      <c r="C1417" s="279">
        <v>0.82399999999999995</v>
      </c>
      <c r="D1417" s="280">
        <f t="shared" si="43"/>
        <v>0.15568022440392704</v>
      </c>
      <c r="E1417" s="279">
        <v>0.76800000000000002</v>
      </c>
      <c r="F1417" s="280">
        <f t="shared" si="42"/>
        <v>7.7138849929873743E-2</v>
      </c>
      <c r="G1417" s="281"/>
    </row>
    <row r="1418" spans="1:7" x14ac:dyDescent="0.2">
      <c r="A1418" s="297">
        <v>95526</v>
      </c>
      <c r="B1418" s="293">
        <v>0.78500000000000003</v>
      </c>
      <c r="C1418" s="279">
        <v>1.335</v>
      </c>
      <c r="D1418" s="280">
        <f t="shared" si="43"/>
        <v>0.70063694267515908</v>
      </c>
      <c r="E1418" s="279">
        <v>1.06</v>
      </c>
      <c r="F1418" s="280">
        <f t="shared" si="42"/>
        <v>0.35031847133757954</v>
      </c>
      <c r="G1418" s="281"/>
    </row>
    <row r="1419" spans="1:7" x14ac:dyDescent="0.2">
      <c r="A1419" s="297">
        <v>95527</v>
      </c>
      <c r="B1419" s="293">
        <v>0.85699999999999998</v>
      </c>
      <c r="C1419" s="279">
        <v>2.21</v>
      </c>
      <c r="D1419" s="280">
        <f t="shared" si="43"/>
        <v>1.5787631271878646</v>
      </c>
      <c r="E1419" s="279">
        <v>1.4139999999999999</v>
      </c>
      <c r="F1419" s="280">
        <f t="shared" ref="F1419:F1482" si="44">E1419/B1419-1</f>
        <v>0.6499416569428238</v>
      </c>
      <c r="G1419" s="281"/>
    </row>
    <row r="1420" spans="1:7" x14ac:dyDescent="0.2">
      <c r="A1420" s="297">
        <v>95528</v>
      </c>
      <c r="B1420" s="293">
        <v>0.71299999999999997</v>
      </c>
      <c r="C1420" s="279">
        <v>0.88200000000000001</v>
      </c>
      <c r="D1420" s="280">
        <f t="shared" ref="D1420:D1483" si="45">C1420/B1420-1</f>
        <v>0.23702664796633943</v>
      </c>
      <c r="E1420" s="279">
        <v>0.79700000000000004</v>
      </c>
      <c r="F1420" s="280">
        <f t="shared" si="44"/>
        <v>0.11781206171108005</v>
      </c>
      <c r="G1420" s="281"/>
    </row>
    <row r="1421" spans="1:7" x14ac:dyDescent="0.2">
      <c r="A1421" s="297">
        <v>95531</v>
      </c>
      <c r="B1421" s="293">
        <v>0.71299999999999997</v>
      </c>
      <c r="C1421" s="279">
        <v>0.84599999999999997</v>
      </c>
      <c r="D1421" s="280">
        <f t="shared" si="45"/>
        <v>0.18653576437587649</v>
      </c>
      <c r="E1421" s="279">
        <v>0.78</v>
      </c>
      <c r="F1421" s="280">
        <f t="shared" si="44"/>
        <v>9.3969144460028131E-2</v>
      </c>
      <c r="G1421" s="281"/>
    </row>
    <row r="1422" spans="1:7" x14ac:dyDescent="0.2">
      <c r="A1422" s="297">
        <v>95536</v>
      </c>
      <c r="B1422" s="293">
        <v>0.71299999999999997</v>
      </c>
      <c r="C1422" s="279">
        <v>0.75900000000000001</v>
      </c>
      <c r="D1422" s="280">
        <f t="shared" si="45"/>
        <v>6.4516129032258229E-2</v>
      </c>
      <c r="E1422" s="279">
        <v>0.73599999999999999</v>
      </c>
      <c r="F1422" s="280">
        <f t="shared" si="44"/>
        <v>3.2258064516129004E-2</v>
      </c>
      <c r="G1422" s="281"/>
    </row>
    <row r="1423" spans="1:7" x14ac:dyDescent="0.2">
      <c r="A1423" s="297">
        <v>95540</v>
      </c>
      <c r="B1423" s="293">
        <v>0.71299999999999997</v>
      </c>
      <c r="C1423" s="279">
        <v>0.67300000000000004</v>
      </c>
      <c r="D1423" s="280">
        <f t="shared" si="45"/>
        <v>-5.6100981767180813E-2</v>
      </c>
      <c r="E1423" s="279">
        <v>0.69299999999999995</v>
      </c>
      <c r="F1423" s="280">
        <f t="shared" si="44"/>
        <v>-2.8050490883590462E-2</v>
      </c>
      <c r="G1423" s="281"/>
    </row>
    <row r="1424" spans="1:7" x14ac:dyDescent="0.2">
      <c r="A1424" s="297">
        <v>95542</v>
      </c>
      <c r="B1424" s="293">
        <v>0.71299999999999997</v>
      </c>
      <c r="C1424" s="279">
        <v>1.179</v>
      </c>
      <c r="D1424" s="280">
        <f t="shared" si="45"/>
        <v>0.65357643758765782</v>
      </c>
      <c r="E1424" s="279">
        <v>0.94599999999999995</v>
      </c>
      <c r="F1424" s="280">
        <f t="shared" si="44"/>
        <v>0.32678821879382891</v>
      </c>
      <c r="G1424" s="281"/>
    </row>
    <row r="1425" spans="1:7" x14ac:dyDescent="0.2">
      <c r="A1425" s="297">
        <v>95543</v>
      </c>
      <c r="B1425" s="293">
        <v>0.71299999999999997</v>
      </c>
      <c r="C1425" s="279">
        <v>1.2609999999999999</v>
      </c>
      <c r="D1425" s="280">
        <f t="shared" si="45"/>
        <v>0.76858345021037855</v>
      </c>
      <c r="E1425" s="279">
        <v>0.98699999999999999</v>
      </c>
      <c r="F1425" s="280">
        <f t="shared" si="44"/>
        <v>0.38429172510518939</v>
      </c>
      <c r="G1425" s="281"/>
    </row>
    <row r="1426" spans="1:7" x14ac:dyDescent="0.2">
      <c r="A1426" s="297">
        <v>95545</v>
      </c>
      <c r="B1426" s="293">
        <v>0.71299999999999997</v>
      </c>
      <c r="C1426" s="279">
        <v>2.3159999999999998</v>
      </c>
      <c r="D1426" s="280">
        <f t="shared" si="45"/>
        <v>2.2482468443197754</v>
      </c>
      <c r="E1426" s="279">
        <v>1.1759999999999999</v>
      </c>
      <c r="F1426" s="280">
        <f t="shared" si="44"/>
        <v>0.64936886395511917</v>
      </c>
      <c r="G1426" s="281"/>
    </row>
    <row r="1427" spans="1:7" x14ac:dyDescent="0.2">
      <c r="A1427" s="297">
        <v>95546</v>
      </c>
      <c r="B1427" s="293">
        <v>0.71299999999999997</v>
      </c>
      <c r="C1427" s="279">
        <v>1.0680000000000001</v>
      </c>
      <c r="D1427" s="280">
        <f t="shared" si="45"/>
        <v>0.49789621318373078</v>
      </c>
      <c r="E1427" s="279">
        <v>0.89100000000000001</v>
      </c>
      <c r="F1427" s="280">
        <f t="shared" si="44"/>
        <v>0.24964936886395517</v>
      </c>
      <c r="G1427" s="281"/>
    </row>
    <row r="1428" spans="1:7" x14ac:dyDescent="0.2">
      <c r="A1428" s="297">
        <v>95547</v>
      </c>
      <c r="B1428" s="293">
        <v>0.71299999999999997</v>
      </c>
      <c r="C1428" s="279">
        <v>0.7</v>
      </c>
      <c r="D1428" s="280">
        <f t="shared" si="45"/>
        <v>-1.8232819074333828E-2</v>
      </c>
      <c r="E1428" s="279">
        <v>0.70599999999999996</v>
      </c>
      <c r="F1428" s="280">
        <f t="shared" si="44"/>
        <v>-9.817671809256634E-3</v>
      </c>
      <c r="G1428" s="281"/>
    </row>
    <row r="1429" spans="1:7" x14ac:dyDescent="0.2">
      <c r="A1429" s="297">
        <v>95548</v>
      </c>
      <c r="B1429" s="293">
        <v>0.71299999999999997</v>
      </c>
      <c r="C1429" s="279">
        <v>0.97199999999999998</v>
      </c>
      <c r="D1429" s="280">
        <f t="shared" si="45"/>
        <v>0.36325385694249657</v>
      </c>
      <c r="E1429" s="279">
        <v>0.84199999999999997</v>
      </c>
      <c r="F1429" s="280">
        <f t="shared" si="44"/>
        <v>0.18092566619915851</v>
      </c>
      <c r="G1429" s="281"/>
    </row>
    <row r="1430" spans="1:7" x14ac:dyDescent="0.2">
      <c r="A1430" s="297">
        <v>95549</v>
      </c>
      <c r="B1430" s="293">
        <v>0.71299999999999997</v>
      </c>
      <c r="C1430" s="279">
        <v>0.93500000000000005</v>
      </c>
      <c r="D1430" s="280">
        <f t="shared" si="45"/>
        <v>0.3113604488078543</v>
      </c>
      <c r="E1430" s="279">
        <v>0.82399999999999995</v>
      </c>
      <c r="F1430" s="280">
        <f t="shared" si="44"/>
        <v>0.15568022440392704</v>
      </c>
      <c r="G1430" s="281"/>
    </row>
    <row r="1431" spans="1:7" x14ac:dyDescent="0.2">
      <c r="A1431" s="298">
        <v>95550</v>
      </c>
      <c r="B1431" s="294">
        <v>0.71299999999999997</v>
      </c>
      <c r="C1431" s="287">
        <v>0.83499999999999996</v>
      </c>
      <c r="D1431" s="288">
        <f t="shared" si="45"/>
        <v>0.17110799438990187</v>
      </c>
      <c r="E1431" s="287">
        <v>0.77400000000000002</v>
      </c>
      <c r="F1431" s="288">
        <f t="shared" si="44"/>
        <v>8.5553997194951048E-2</v>
      </c>
      <c r="G1431" s="281"/>
    </row>
    <row r="1432" spans="1:7" x14ac:dyDescent="0.2">
      <c r="A1432" s="299">
        <v>95551</v>
      </c>
      <c r="B1432" s="295">
        <v>0.71299999999999997</v>
      </c>
      <c r="C1432" s="289">
        <v>0.68899999999999995</v>
      </c>
      <c r="D1432" s="290">
        <f t="shared" si="45"/>
        <v>-3.3660589060308554E-2</v>
      </c>
      <c r="E1432" s="289">
        <v>0.70099999999999996</v>
      </c>
      <c r="F1432" s="290">
        <f t="shared" si="44"/>
        <v>-1.6830294530154277E-2</v>
      </c>
      <c r="G1432" s="281"/>
    </row>
    <row r="1433" spans="1:7" x14ac:dyDescent="0.2">
      <c r="A1433" s="297">
        <v>95552</v>
      </c>
      <c r="B1433" s="293">
        <v>0.85699999999999998</v>
      </c>
      <c r="C1433" s="279">
        <v>1.4750000000000001</v>
      </c>
      <c r="D1433" s="280">
        <f t="shared" si="45"/>
        <v>0.72112018669778299</v>
      </c>
      <c r="E1433" s="279">
        <v>1.1659999999999999</v>
      </c>
      <c r="F1433" s="280">
        <f t="shared" si="44"/>
        <v>0.3605600933488915</v>
      </c>
      <c r="G1433" s="281"/>
    </row>
    <row r="1434" spans="1:7" x14ac:dyDescent="0.2">
      <c r="A1434" s="297">
        <v>95553</v>
      </c>
      <c r="B1434" s="293">
        <v>0.71299999999999997</v>
      </c>
      <c r="C1434" s="279">
        <v>1.046</v>
      </c>
      <c r="D1434" s="280">
        <f t="shared" si="45"/>
        <v>0.46704067321178133</v>
      </c>
      <c r="E1434" s="279">
        <v>0.879</v>
      </c>
      <c r="F1434" s="280">
        <f t="shared" si="44"/>
        <v>0.232819074333801</v>
      </c>
      <c r="G1434" s="281"/>
    </row>
    <row r="1435" spans="1:7" x14ac:dyDescent="0.2">
      <c r="A1435" s="297">
        <v>95554</v>
      </c>
      <c r="B1435" s="293">
        <v>0.71299999999999997</v>
      </c>
      <c r="C1435" s="279">
        <v>1.1659999999999999</v>
      </c>
      <c r="D1435" s="280">
        <f t="shared" si="45"/>
        <v>0.63534361851332388</v>
      </c>
      <c r="E1435" s="279">
        <v>0.93899999999999995</v>
      </c>
      <c r="F1435" s="280">
        <f t="shared" si="44"/>
        <v>0.31697054698457228</v>
      </c>
      <c r="G1435" s="281"/>
    </row>
    <row r="1436" spans="1:7" x14ac:dyDescent="0.2">
      <c r="A1436" s="297">
        <v>95555</v>
      </c>
      <c r="B1436" s="293">
        <v>0.71299999999999997</v>
      </c>
      <c r="C1436" s="279">
        <v>0.80400000000000005</v>
      </c>
      <c r="D1436" s="280">
        <f t="shared" si="45"/>
        <v>0.12762973352033669</v>
      </c>
      <c r="E1436" s="279">
        <v>0.75900000000000001</v>
      </c>
      <c r="F1436" s="280">
        <f t="shared" si="44"/>
        <v>6.4516129032258229E-2</v>
      </c>
      <c r="G1436" s="281"/>
    </row>
    <row r="1437" spans="1:7" x14ac:dyDescent="0.2">
      <c r="A1437" s="297">
        <v>95556</v>
      </c>
      <c r="B1437" s="293">
        <v>0.71299999999999997</v>
      </c>
      <c r="C1437" s="279">
        <v>1.611</v>
      </c>
      <c r="D1437" s="280">
        <f t="shared" si="45"/>
        <v>1.2594670406732118</v>
      </c>
      <c r="E1437" s="279">
        <v>1.1619999999999999</v>
      </c>
      <c r="F1437" s="280">
        <f t="shared" si="44"/>
        <v>0.6297335203366059</v>
      </c>
      <c r="G1437" s="281"/>
    </row>
    <row r="1438" spans="1:7" x14ac:dyDescent="0.2">
      <c r="A1438" s="297">
        <v>95558</v>
      </c>
      <c r="B1438" s="293">
        <v>0.71299999999999997</v>
      </c>
      <c r="C1438" s="279">
        <v>1.863</v>
      </c>
      <c r="D1438" s="280">
        <f t="shared" si="45"/>
        <v>1.6129032258064515</v>
      </c>
      <c r="E1438" s="279">
        <v>1.1759999999999999</v>
      </c>
      <c r="F1438" s="280">
        <f t="shared" si="44"/>
        <v>0.64936886395511917</v>
      </c>
      <c r="G1438" s="281"/>
    </row>
    <row r="1439" spans="1:7" x14ac:dyDescent="0.2">
      <c r="A1439" s="297">
        <v>95560</v>
      </c>
      <c r="B1439" s="293">
        <v>0.71299999999999997</v>
      </c>
      <c r="C1439" s="279">
        <v>1.03</v>
      </c>
      <c r="D1439" s="280">
        <f t="shared" si="45"/>
        <v>0.44460028050490896</v>
      </c>
      <c r="E1439" s="279">
        <v>0.871</v>
      </c>
      <c r="F1439" s="280">
        <f t="shared" si="44"/>
        <v>0.22159887798036482</v>
      </c>
      <c r="G1439" s="281"/>
    </row>
    <row r="1440" spans="1:7" x14ac:dyDescent="0.2">
      <c r="A1440" s="297">
        <v>95562</v>
      </c>
      <c r="B1440" s="293">
        <v>0.71299999999999997</v>
      </c>
      <c r="C1440" s="279">
        <v>0.77</v>
      </c>
      <c r="D1440" s="280">
        <f t="shared" si="45"/>
        <v>7.9943899018232845E-2</v>
      </c>
      <c r="E1440" s="279">
        <v>0.74099999999999999</v>
      </c>
      <c r="F1440" s="280">
        <f t="shared" si="44"/>
        <v>3.9270687237026758E-2</v>
      </c>
      <c r="G1440" s="281"/>
    </row>
    <row r="1441" spans="1:7" x14ac:dyDescent="0.2">
      <c r="A1441" s="297">
        <v>95563</v>
      </c>
      <c r="B1441" s="293">
        <v>0.85699999999999998</v>
      </c>
      <c r="C1441" s="279">
        <v>1.3979999999999999</v>
      </c>
      <c r="D1441" s="280">
        <f t="shared" si="45"/>
        <v>0.63127187864644108</v>
      </c>
      <c r="E1441" s="279">
        <v>1.1279999999999999</v>
      </c>
      <c r="F1441" s="280">
        <f t="shared" si="44"/>
        <v>0.31621936989498245</v>
      </c>
      <c r="G1441" s="281"/>
    </row>
    <row r="1442" spans="1:7" x14ac:dyDescent="0.2">
      <c r="A1442" s="297">
        <v>95564</v>
      </c>
      <c r="B1442" s="293">
        <v>0.71299999999999997</v>
      </c>
      <c r="C1442" s="279">
        <v>0.68899999999999995</v>
      </c>
      <c r="D1442" s="280">
        <f t="shared" si="45"/>
        <v>-3.3660589060308554E-2</v>
      </c>
      <c r="E1442" s="279">
        <v>0.70099999999999996</v>
      </c>
      <c r="F1442" s="280">
        <f t="shared" si="44"/>
        <v>-1.6830294530154277E-2</v>
      </c>
      <c r="G1442" s="281"/>
    </row>
    <row r="1443" spans="1:7" x14ac:dyDescent="0.2">
      <c r="A1443" s="297">
        <v>95565</v>
      </c>
      <c r="B1443" s="293">
        <v>0.71299999999999997</v>
      </c>
      <c r="C1443" s="279">
        <v>0.83299999999999996</v>
      </c>
      <c r="D1443" s="280">
        <f t="shared" si="45"/>
        <v>0.16830294530154277</v>
      </c>
      <c r="E1443" s="279">
        <v>0.77300000000000002</v>
      </c>
      <c r="F1443" s="280">
        <f t="shared" si="44"/>
        <v>8.4151472650771497E-2</v>
      </c>
      <c r="G1443" s="281"/>
    </row>
    <row r="1444" spans="1:7" x14ac:dyDescent="0.2">
      <c r="A1444" s="297">
        <v>95567</v>
      </c>
      <c r="B1444" s="293">
        <v>0.71299999999999997</v>
      </c>
      <c r="C1444" s="279">
        <v>0.96899999999999997</v>
      </c>
      <c r="D1444" s="280">
        <f t="shared" si="45"/>
        <v>0.35904628330995791</v>
      </c>
      <c r="E1444" s="279">
        <v>0.84099999999999997</v>
      </c>
      <c r="F1444" s="280">
        <f t="shared" si="44"/>
        <v>0.17952314165497896</v>
      </c>
      <c r="G1444" s="281"/>
    </row>
    <row r="1445" spans="1:7" x14ac:dyDescent="0.2">
      <c r="A1445" s="297">
        <v>95568</v>
      </c>
      <c r="B1445" s="293">
        <v>0.85699999999999998</v>
      </c>
      <c r="C1445" s="279">
        <v>2.3210000000000002</v>
      </c>
      <c r="D1445" s="280">
        <f t="shared" si="45"/>
        <v>1.7082847141190203</v>
      </c>
      <c r="E1445" s="279">
        <v>1.4139999999999999</v>
      </c>
      <c r="F1445" s="280">
        <f t="shared" si="44"/>
        <v>0.6499416569428238</v>
      </c>
      <c r="G1445" s="281"/>
    </row>
    <row r="1446" spans="1:7" x14ac:dyDescent="0.2">
      <c r="A1446" s="297">
        <v>95569</v>
      </c>
      <c r="B1446" s="293">
        <v>0.71299999999999997</v>
      </c>
      <c r="C1446" s="279">
        <v>0.91800000000000004</v>
      </c>
      <c r="D1446" s="280">
        <f t="shared" si="45"/>
        <v>0.28751753155680237</v>
      </c>
      <c r="E1446" s="279">
        <v>0.81499999999999995</v>
      </c>
      <c r="F1446" s="280">
        <f t="shared" si="44"/>
        <v>0.1430575035063113</v>
      </c>
      <c r="G1446" s="281"/>
    </row>
    <row r="1447" spans="1:7" x14ac:dyDescent="0.2">
      <c r="A1447" s="297">
        <v>95570</v>
      </c>
      <c r="B1447" s="293">
        <v>0.71299999999999997</v>
      </c>
      <c r="C1447" s="279">
        <v>1.0129999999999999</v>
      </c>
      <c r="D1447" s="280">
        <f t="shared" si="45"/>
        <v>0.42075736325385682</v>
      </c>
      <c r="E1447" s="279">
        <v>0.86299999999999999</v>
      </c>
      <c r="F1447" s="280">
        <f t="shared" si="44"/>
        <v>0.21037868162692841</v>
      </c>
      <c r="G1447" s="281"/>
    </row>
    <row r="1448" spans="1:7" x14ac:dyDescent="0.2">
      <c r="A1448" s="297">
        <v>95571</v>
      </c>
      <c r="B1448" s="293">
        <v>0.71299999999999997</v>
      </c>
      <c r="C1448" s="279">
        <v>1.145</v>
      </c>
      <c r="D1448" s="280">
        <f t="shared" si="45"/>
        <v>0.6058906030855542</v>
      </c>
      <c r="E1448" s="279">
        <v>0.92900000000000005</v>
      </c>
      <c r="F1448" s="280">
        <f t="shared" si="44"/>
        <v>0.30294530154277721</v>
      </c>
      <c r="G1448" s="281"/>
    </row>
    <row r="1449" spans="1:7" x14ac:dyDescent="0.2">
      <c r="A1449" s="297">
        <v>95573</v>
      </c>
      <c r="B1449" s="293">
        <v>0.71299999999999997</v>
      </c>
      <c r="C1449" s="279">
        <v>1.212</v>
      </c>
      <c r="D1449" s="280">
        <f t="shared" si="45"/>
        <v>0.69985974754558211</v>
      </c>
      <c r="E1449" s="279">
        <v>0.96299999999999997</v>
      </c>
      <c r="F1449" s="280">
        <f t="shared" si="44"/>
        <v>0.35063113604488083</v>
      </c>
      <c r="G1449" s="281"/>
    </row>
    <row r="1450" spans="1:7" x14ac:dyDescent="0.2">
      <c r="A1450" s="297">
        <v>95585</v>
      </c>
      <c r="B1450" s="293">
        <v>0.71299999999999997</v>
      </c>
      <c r="C1450" s="279">
        <v>1.57</v>
      </c>
      <c r="D1450" s="280">
        <f t="shared" si="45"/>
        <v>1.2019635343618513</v>
      </c>
      <c r="E1450" s="279">
        <v>1.141</v>
      </c>
      <c r="F1450" s="280">
        <f t="shared" si="44"/>
        <v>0.600280504908836</v>
      </c>
      <c r="G1450" s="281"/>
    </row>
    <row r="1451" spans="1:7" x14ac:dyDescent="0.2">
      <c r="A1451" s="297">
        <v>95587</v>
      </c>
      <c r="B1451" s="293">
        <v>0.71299999999999997</v>
      </c>
      <c r="C1451" s="279">
        <v>2.121</v>
      </c>
      <c r="D1451" s="280">
        <f t="shared" si="45"/>
        <v>1.9747545582047685</v>
      </c>
      <c r="E1451" s="279">
        <v>1.1759999999999999</v>
      </c>
      <c r="F1451" s="280">
        <f t="shared" si="44"/>
        <v>0.64936886395511917</v>
      </c>
      <c r="G1451" s="281"/>
    </row>
    <row r="1452" spans="1:7" x14ac:dyDescent="0.2">
      <c r="A1452" s="297">
        <v>95589</v>
      </c>
      <c r="B1452" s="293">
        <v>0.71299999999999997</v>
      </c>
      <c r="C1452" s="279">
        <v>1.2989999999999999</v>
      </c>
      <c r="D1452" s="280">
        <f t="shared" si="45"/>
        <v>0.82187938288920059</v>
      </c>
      <c r="E1452" s="279">
        <v>1.006</v>
      </c>
      <c r="F1452" s="280">
        <f t="shared" si="44"/>
        <v>0.41093969144460041</v>
      </c>
      <c r="G1452" s="281"/>
    </row>
    <row r="1453" spans="1:7" x14ac:dyDescent="0.2">
      <c r="A1453" s="297">
        <v>95595</v>
      </c>
      <c r="B1453" s="293">
        <v>0.85699999999999998</v>
      </c>
      <c r="C1453" s="279">
        <v>1.218</v>
      </c>
      <c r="D1453" s="280">
        <f t="shared" si="45"/>
        <v>0.4212368728121354</v>
      </c>
      <c r="E1453" s="279">
        <v>1.0369999999999999</v>
      </c>
      <c r="F1453" s="280">
        <f t="shared" si="44"/>
        <v>0.21003500583430568</v>
      </c>
      <c r="G1453" s="281"/>
    </row>
    <row r="1454" spans="1:7" x14ac:dyDescent="0.2">
      <c r="A1454" s="297">
        <v>95601</v>
      </c>
      <c r="B1454" s="293">
        <v>0.68300000000000005</v>
      </c>
      <c r="C1454" s="279">
        <v>5.0839999999999996</v>
      </c>
      <c r="D1454" s="280">
        <f t="shared" si="45"/>
        <v>6.4436310395314775</v>
      </c>
      <c r="E1454" s="279">
        <v>1.127</v>
      </c>
      <c r="F1454" s="280">
        <f t="shared" si="44"/>
        <v>0.65007320644216682</v>
      </c>
      <c r="G1454" s="281"/>
    </row>
    <row r="1455" spans="1:7" x14ac:dyDescent="0.2">
      <c r="A1455" s="297">
        <v>95602</v>
      </c>
      <c r="B1455" s="293">
        <v>0.68300000000000005</v>
      </c>
      <c r="C1455" s="279">
        <v>1.92</v>
      </c>
      <c r="D1455" s="280">
        <f t="shared" si="45"/>
        <v>1.8111273792093701</v>
      </c>
      <c r="E1455" s="279">
        <v>1.127</v>
      </c>
      <c r="F1455" s="280">
        <f t="shared" si="44"/>
        <v>0.65007320644216682</v>
      </c>
      <c r="G1455" s="281"/>
    </row>
    <row r="1456" spans="1:7" x14ac:dyDescent="0.2">
      <c r="A1456" s="297">
        <v>95603</v>
      </c>
      <c r="B1456" s="293">
        <v>0.68300000000000005</v>
      </c>
      <c r="C1456" s="279">
        <v>1.611</v>
      </c>
      <c r="D1456" s="280">
        <f t="shared" si="45"/>
        <v>1.358711566617862</v>
      </c>
      <c r="E1456" s="279">
        <v>1.127</v>
      </c>
      <c r="F1456" s="280">
        <f t="shared" si="44"/>
        <v>0.65007320644216682</v>
      </c>
      <c r="G1456" s="281"/>
    </row>
    <row r="1457" spans="1:7" x14ac:dyDescent="0.2">
      <c r="A1457" s="297">
        <v>95605</v>
      </c>
      <c r="B1457" s="293">
        <v>0.90500000000000003</v>
      </c>
      <c r="C1457" s="279">
        <v>0.72899999999999998</v>
      </c>
      <c r="D1457" s="280">
        <f t="shared" si="45"/>
        <v>-0.19447513812154704</v>
      </c>
      <c r="E1457" s="279">
        <v>0.81699999999999995</v>
      </c>
      <c r="F1457" s="280">
        <f t="shared" si="44"/>
        <v>-9.7237569060773521E-2</v>
      </c>
      <c r="G1457" s="281"/>
    </row>
    <row r="1458" spans="1:7" x14ac:dyDescent="0.2">
      <c r="A1458" s="297">
        <v>95606</v>
      </c>
      <c r="B1458" s="293">
        <v>0.90500000000000003</v>
      </c>
      <c r="C1458" s="279">
        <v>1.242</v>
      </c>
      <c r="D1458" s="280">
        <f t="shared" si="45"/>
        <v>0.37237569060773468</v>
      </c>
      <c r="E1458" s="279">
        <v>1.0740000000000001</v>
      </c>
      <c r="F1458" s="280">
        <f t="shared" si="44"/>
        <v>0.18674033149171265</v>
      </c>
      <c r="G1458" s="281"/>
    </row>
    <row r="1459" spans="1:7" x14ac:dyDescent="0.2">
      <c r="A1459" s="297">
        <v>95607</v>
      </c>
      <c r="B1459" s="293">
        <v>0.90500000000000003</v>
      </c>
      <c r="C1459" s="279">
        <v>1.044</v>
      </c>
      <c r="D1459" s="280">
        <f t="shared" si="45"/>
        <v>0.1535911602209945</v>
      </c>
      <c r="E1459" s="279">
        <v>0.97399999999999998</v>
      </c>
      <c r="F1459" s="280">
        <f t="shared" si="44"/>
        <v>7.6243093922651939E-2</v>
      </c>
      <c r="G1459" s="281"/>
    </row>
    <row r="1460" spans="1:7" x14ac:dyDescent="0.2">
      <c r="A1460" s="297">
        <v>95608</v>
      </c>
      <c r="B1460" s="293">
        <v>0.81499999999999995</v>
      </c>
      <c r="C1460" s="279">
        <v>0.76</v>
      </c>
      <c r="D1460" s="280">
        <f t="shared" si="45"/>
        <v>-6.748466257668706E-2</v>
      </c>
      <c r="E1460" s="279">
        <v>0.78700000000000003</v>
      </c>
      <c r="F1460" s="280">
        <f t="shared" si="44"/>
        <v>-3.4355828220858808E-2</v>
      </c>
      <c r="G1460" s="281"/>
    </row>
    <row r="1461" spans="1:7" x14ac:dyDescent="0.2">
      <c r="A1461" s="297">
        <v>95610</v>
      </c>
      <c r="B1461" s="293">
        <v>0.81499999999999995</v>
      </c>
      <c r="C1461" s="279">
        <v>0.73499999999999999</v>
      </c>
      <c r="D1461" s="280">
        <f t="shared" si="45"/>
        <v>-9.8159509202453976E-2</v>
      </c>
      <c r="E1461" s="279">
        <v>0.77500000000000002</v>
      </c>
      <c r="F1461" s="280">
        <f t="shared" si="44"/>
        <v>-4.9079754601226933E-2</v>
      </c>
      <c r="G1461" s="281"/>
    </row>
    <row r="1462" spans="1:7" x14ac:dyDescent="0.2">
      <c r="A1462" s="297">
        <v>95612</v>
      </c>
      <c r="B1462" s="293">
        <v>0.90500000000000003</v>
      </c>
      <c r="C1462" s="279">
        <v>0.71099999999999997</v>
      </c>
      <c r="D1462" s="280">
        <f t="shared" si="45"/>
        <v>-0.214364640883978</v>
      </c>
      <c r="E1462" s="279">
        <v>0.80800000000000005</v>
      </c>
      <c r="F1462" s="280">
        <f t="shared" si="44"/>
        <v>-0.10718232044198894</v>
      </c>
      <c r="G1462" s="281"/>
    </row>
    <row r="1463" spans="1:7" x14ac:dyDescent="0.2">
      <c r="A1463" s="297">
        <v>95613</v>
      </c>
      <c r="B1463" s="293">
        <v>0.68300000000000005</v>
      </c>
      <c r="C1463" s="279">
        <v>2.6539999999999999</v>
      </c>
      <c r="D1463" s="280">
        <f t="shared" si="45"/>
        <v>2.8857979502196187</v>
      </c>
      <c r="E1463" s="279">
        <v>1.127</v>
      </c>
      <c r="F1463" s="280">
        <f t="shared" si="44"/>
        <v>0.65007320644216682</v>
      </c>
      <c r="G1463" s="281"/>
    </row>
    <row r="1464" spans="1:7" x14ac:dyDescent="0.2">
      <c r="A1464" s="297">
        <v>95614</v>
      </c>
      <c r="B1464" s="293">
        <v>0.68300000000000005</v>
      </c>
      <c r="C1464" s="279">
        <v>3.42</v>
      </c>
      <c r="D1464" s="280">
        <f t="shared" si="45"/>
        <v>4.0073206442166907</v>
      </c>
      <c r="E1464" s="279">
        <v>1.127</v>
      </c>
      <c r="F1464" s="280">
        <f t="shared" si="44"/>
        <v>0.65007320644216682</v>
      </c>
      <c r="G1464" s="281"/>
    </row>
    <row r="1465" spans="1:7" x14ac:dyDescent="0.2">
      <c r="A1465" s="297">
        <v>95615</v>
      </c>
      <c r="B1465" s="293">
        <v>0.81499999999999995</v>
      </c>
      <c r="C1465" s="279">
        <v>0.74199999999999999</v>
      </c>
      <c r="D1465" s="280">
        <f t="shared" si="45"/>
        <v>-8.9570552147239191E-2</v>
      </c>
      <c r="E1465" s="279">
        <v>0.77800000000000002</v>
      </c>
      <c r="F1465" s="280">
        <f t="shared" si="44"/>
        <v>-4.5398773006134929E-2</v>
      </c>
      <c r="G1465" s="281"/>
    </row>
    <row r="1466" spans="1:7" x14ac:dyDescent="0.2">
      <c r="A1466" s="297">
        <v>95616</v>
      </c>
      <c r="B1466" s="293">
        <v>0.90500000000000003</v>
      </c>
      <c r="C1466" s="279">
        <v>0.60299999999999998</v>
      </c>
      <c r="D1466" s="280">
        <f t="shared" si="45"/>
        <v>-0.33370165745856362</v>
      </c>
      <c r="E1466" s="279">
        <v>0.754</v>
      </c>
      <c r="F1466" s="280">
        <f t="shared" si="44"/>
        <v>-0.16685082872928181</v>
      </c>
      <c r="G1466" s="281"/>
    </row>
    <row r="1467" spans="1:7" x14ac:dyDescent="0.2">
      <c r="A1467" s="297">
        <v>95618</v>
      </c>
      <c r="B1467" s="293">
        <v>0.90500000000000003</v>
      </c>
      <c r="C1467" s="279">
        <v>0.61599999999999999</v>
      </c>
      <c r="D1467" s="280">
        <f t="shared" si="45"/>
        <v>-0.31933701657458569</v>
      </c>
      <c r="E1467" s="279">
        <v>0.76100000000000001</v>
      </c>
      <c r="F1467" s="280">
        <f t="shared" si="44"/>
        <v>-0.15911602209944753</v>
      </c>
      <c r="G1467" s="281"/>
    </row>
    <row r="1468" spans="1:7" x14ac:dyDescent="0.2">
      <c r="A1468" s="297">
        <v>95619</v>
      </c>
      <c r="B1468" s="293">
        <v>0.68300000000000005</v>
      </c>
      <c r="C1468" s="279">
        <v>2.38</v>
      </c>
      <c r="D1468" s="280">
        <f t="shared" si="45"/>
        <v>2.4846266471449483</v>
      </c>
      <c r="E1468" s="279">
        <v>1.127</v>
      </c>
      <c r="F1468" s="280">
        <f t="shared" si="44"/>
        <v>0.65007320644216682</v>
      </c>
      <c r="G1468" s="281"/>
    </row>
    <row r="1469" spans="1:7" x14ac:dyDescent="0.2">
      <c r="A1469" s="297">
        <v>95620</v>
      </c>
      <c r="B1469" s="293">
        <v>0.89200000000000002</v>
      </c>
      <c r="C1469" s="279">
        <v>0.59599999999999997</v>
      </c>
      <c r="D1469" s="280">
        <f t="shared" si="45"/>
        <v>-0.33183856502242159</v>
      </c>
      <c r="E1469" s="279">
        <v>0.74399999999999999</v>
      </c>
      <c r="F1469" s="280">
        <f t="shared" si="44"/>
        <v>-0.1659192825112108</v>
      </c>
      <c r="G1469" s="281"/>
    </row>
    <row r="1470" spans="1:7" x14ac:dyDescent="0.2">
      <c r="A1470" s="297">
        <v>95621</v>
      </c>
      <c r="B1470" s="293">
        <v>0.81499999999999995</v>
      </c>
      <c r="C1470" s="279">
        <v>0.75900000000000001</v>
      </c>
      <c r="D1470" s="280">
        <f t="shared" si="45"/>
        <v>-6.8711656441717728E-2</v>
      </c>
      <c r="E1470" s="279">
        <v>0.78700000000000003</v>
      </c>
      <c r="F1470" s="280">
        <f t="shared" si="44"/>
        <v>-3.4355828220858808E-2</v>
      </c>
      <c r="G1470" s="281"/>
    </row>
    <row r="1471" spans="1:7" x14ac:dyDescent="0.2">
      <c r="A1471" s="297">
        <v>95623</v>
      </c>
      <c r="B1471" s="293">
        <v>0.68300000000000005</v>
      </c>
      <c r="C1471" s="279">
        <v>2.63</v>
      </c>
      <c r="D1471" s="280">
        <f t="shared" si="45"/>
        <v>2.8506588579795018</v>
      </c>
      <c r="E1471" s="279">
        <v>1.127</v>
      </c>
      <c r="F1471" s="280">
        <f t="shared" si="44"/>
        <v>0.65007320644216682</v>
      </c>
      <c r="G1471" s="281"/>
    </row>
    <row r="1472" spans="1:7" x14ac:dyDescent="0.2">
      <c r="A1472" s="297">
        <v>95624</v>
      </c>
      <c r="B1472" s="293">
        <v>0.81499999999999995</v>
      </c>
      <c r="C1472" s="279">
        <v>0.71399999999999997</v>
      </c>
      <c r="D1472" s="280">
        <f t="shared" si="45"/>
        <v>-0.12392638036809811</v>
      </c>
      <c r="E1472" s="279">
        <v>0.76400000000000001</v>
      </c>
      <c r="F1472" s="280">
        <f t="shared" si="44"/>
        <v>-6.2576687116564389E-2</v>
      </c>
      <c r="G1472" s="281"/>
    </row>
    <row r="1473" spans="1:7" x14ac:dyDescent="0.2">
      <c r="A1473" s="297">
        <v>95626</v>
      </c>
      <c r="B1473" s="293">
        <v>0.81499999999999995</v>
      </c>
      <c r="C1473" s="279">
        <v>0.81</v>
      </c>
      <c r="D1473" s="280">
        <f t="shared" si="45"/>
        <v>-6.1349693251532278E-3</v>
      </c>
      <c r="E1473" s="279">
        <v>0.81200000000000006</v>
      </c>
      <c r="F1473" s="280">
        <f t="shared" si="44"/>
        <v>-3.6809815950918923E-3</v>
      </c>
      <c r="G1473" s="281"/>
    </row>
    <row r="1474" spans="1:7" x14ac:dyDescent="0.2">
      <c r="A1474" s="297">
        <v>95627</v>
      </c>
      <c r="B1474" s="293">
        <v>0.90500000000000003</v>
      </c>
      <c r="C1474" s="279">
        <v>0.66900000000000004</v>
      </c>
      <c r="D1474" s="280">
        <f t="shared" si="45"/>
        <v>-0.26077348066298345</v>
      </c>
      <c r="E1474" s="279">
        <v>0.78700000000000003</v>
      </c>
      <c r="F1474" s="280">
        <f t="shared" si="44"/>
        <v>-0.13038674033149167</v>
      </c>
      <c r="G1474" s="281"/>
    </row>
    <row r="1475" spans="1:7" x14ac:dyDescent="0.2">
      <c r="A1475" s="297">
        <v>95628</v>
      </c>
      <c r="B1475" s="293">
        <v>0.81499999999999995</v>
      </c>
      <c r="C1475" s="279">
        <v>0.72599999999999998</v>
      </c>
      <c r="D1475" s="280">
        <f t="shared" si="45"/>
        <v>-0.10920245398772999</v>
      </c>
      <c r="E1475" s="279">
        <v>0.77100000000000002</v>
      </c>
      <c r="F1475" s="280">
        <f t="shared" si="44"/>
        <v>-5.3987730061349604E-2</v>
      </c>
      <c r="G1475" s="281"/>
    </row>
    <row r="1476" spans="1:7" x14ac:dyDescent="0.2">
      <c r="A1476" s="297">
        <v>95629</v>
      </c>
      <c r="B1476" s="293">
        <v>0.68300000000000005</v>
      </c>
      <c r="C1476" s="279">
        <v>3.3010000000000002</v>
      </c>
      <c r="D1476" s="280">
        <f t="shared" si="45"/>
        <v>3.8330893118594433</v>
      </c>
      <c r="E1476" s="279">
        <v>1.127</v>
      </c>
      <c r="F1476" s="280">
        <f t="shared" si="44"/>
        <v>0.65007320644216682</v>
      </c>
      <c r="G1476" s="281"/>
    </row>
    <row r="1477" spans="1:7" x14ac:dyDescent="0.2">
      <c r="A1477" s="297">
        <v>95630</v>
      </c>
      <c r="B1477" s="293">
        <v>0.81499999999999995</v>
      </c>
      <c r="C1477" s="279">
        <v>0.78100000000000003</v>
      </c>
      <c r="D1477" s="280">
        <f t="shared" si="45"/>
        <v>-4.1717791411042815E-2</v>
      </c>
      <c r="E1477" s="279">
        <v>0.79800000000000004</v>
      </c>
      <c r="F1477" s="280">
        <f t="shared" si="44"/>
        <v>-2.0858895705521352E-2</v>
      </c>
      <c r="G1477" s="281"/>
    </row>
    <row r="1478" spans="1:7" x14ac:dyDescent="0.2">
      <c r="A1478" s="297">
        <v>95631</v>
      </c>
      <c r="B1478" s="293">
        <v>0.68300000000000005</v>
      </c>
      <c r="C1478" s="279">
        <v>3.9039999999999999</v>
      </c>
      <c r="D1478" s="280">
        <f t="shared" si="45"/>
        <v>4.7159590043923858</v>
      </c>
      <c r="E1478" s="279">
        <v>1.127</v>
      </c>
      <c r="F1478" s="280">
        <f t="shared" si="44"/>
        <v>0.65007320644216682</v>
      </c>
      <c r="G1478" s="281"/>
    </row>
    <row r="1479" spans="1:7" x14ac:dyDescent="0.2">
      <c r="A1479" s="297">
        <v>95632</v>
      </c>
      <c r="B1479" s="293">
        <v>0.81499999999999995</v>
      </c>
      <c r="C1479" s="279">
        <v>0.68899999999999995</v>
      </c>
      <c r="D1479" s="280">
        <f t="shared" si="45"/>
        <v>-0.15460122699386503</v>
      </c>
      <c r="E1479" s="279">
        <v>0.752</v>
      </c>
      <c r="F1479" s="280">
        <f t="shared" si="44"/>
        <v>-7.7300613496932402E-2</v>
      </c>
      <c r="G1479" s="281"/>
    </row>
    <row r="1480" spans="1:7" x14ac:dyDescent="0.2">
      <c r="A1480" s="298">
        <v>95633</v>
      </c>
      <c r="B1480" s="294">
        <v>0.68300000000000005</v>
      </c>
      <c r="C1480" s="287">
        <v>6.4</v>
      </c>
      <c r="D1480" s="288">
        <f t="shared" si="45"/>
        <v>8.3704245973645683</v>
      </c>
      <c r="E1480" s="287">
        <v>1.127</v>
      </c>
      <c r="F1480" s="288">
        <f t="shared" si="44"/>
        <v>0.65007320644216682</v>
      </c>
      <c r="G1480" s="281"/>
    </row>
    <row r="1481" spans="1:7" x14ac:dyDescent="0.2">
      <c r="A1481" s="299">
        <v>95634</v>
      </c>
      <c r="B1481" s="295">
        <v>0.68300000000000005</v>
      </c>
      <c r="C1481" s="289">
        <v>4.3490000000000002</v>
      </c>
      <c r="D1481" s="290">
        <f t="shared" si="45"/>
        <v>5.3674963396778912</v>
      </c>
      <c r="E1481" s="289">
        <v>1.127</v>
      </c>
      <c r="F1481" s="290">
        <f t="shared" si="44"/>
        <v>0.65007320644216682</v>
      </c>
      <c r="G1481" s="281"/>
    </row>
    <row r="1482" spans="1:7" x14ac:dyDescent="0.2">
      <c r="A1482" s="297">
        <v>95635</v>
      </c>
      <c r="B1482" s="293">
        <v>0.68300000000000005</v>
      </c>
      <c r="C1482" s="279">
        <v>3.9729999999999999</v>
      </c>
      <c r="D1482" s="280">
        <f t="shared" si="45"/>
        <v>4.816983894582723</v>
      </c>
      <c r="E1482" s="279">
        <v>1.127</v>
      </c>
      <c r="F1482" s="280">
        <f t="shared" si="44"/>
        <v>0.65007320644216682</v>
      </c>
      <c r="G1482" s="281"/>
    </row>
    <row r="1483" spans="1:7" x14ac:dyDescent="0.2">
      <c r="A1483" s="297">
        <v>95636</v>
      </c>
      <c r="B1483" s="293">
        <v>0.68300000000000005</v>
      </c>
      <c r="C1483" s="279">
        <v>2.5249999999999999</v>
      </c>
      <c r="D1483" s="280">
        <f t="shared" si="45"/>
        <v>2.6969253294289892</v>
      </c>
      <c r="E1483" s="279">
        <v>1.127</v>
      </c>
      <c r="F1483" s="280">
        <f t="shared" ref="F1483:F1546" si="46">E1483/B1483-1</f>
        <v>0.65007320644216682</v>
      </c>
      <c r="G1483" s="281"/>
    </row>
    <row r="1484" spans="1:7" x14ac:dyDescent="0.2">
      <c r="A1484" s="297">
        <v>95637</v>
      </c>
      <c r="B1484" s="293">
        <v>0.90500000000000003</v>
      </c>
      <c r="C1484" s="279">
        <v>1.5249999999999999</v>
      </c>
      <c r="D1484" s="280">
        <f t="shared" ref="D1484:D1547" si="47">C1484/B1484-1</f>
        <v>0.6850828729281766</v>
      </c>
      <c r="E1484" s="279">
        <v>1.2150000000000001</v>
      </c>
      <c r="F1484" s="280">
        <f t="shared" si="46"/>
        <v>0.34254143646408841</v>
      </c>
      <c r="G1484" s="281"/>
    </row>
    <row r="1485" spans="1:7" x14ac:dyDescent="0.2">
      <c r="A1485" s="297">
        <v>95638</v>
      </c>
      <c r="B1485" s="293">
        <v>0.81499999999999995</v>
      </c>
      <c r="C1485" s="279">
        <v>0.82099999999999995</v>
      </c>
      <c r="D1485" s="280">
        <f t="shared" si="47"/>
        <v>7.3619631901840066E-3</v>
      </c>
      <c r="E1485" s="279">
        <v>0.81799999999999995</v>
      </c>
      <c r="F1485" s="280">
        <f t="shared" si="46"/>
        <v>3.6809815950920033E-3</v>
      </c>
      <c r="G1485" s="281"/>
    </row>
    <row r="1486" spans="1:7" x14ac:dyDescent="0.2">
      <c r="A1486" s="297">
        <v>95639</v>
      </c>
      <c r="B1486" s="293">
        <v>0.81499999999999995</v>
      </c>
      <c r="C1486" s="279">
        <v>0.72199999999999998</v>
      </c>
      <c r="D1486" s="280">
        <f t="shared" si="47"/>
        <v>-0.11411042944785277</v>
      </c>
      <c r="E1486" s="279">
        <v>0.76900000000000002</v>
      </c>
      <c r="F1486" s="280">
        <f t="shared" si="46"/>
        <v>-5.6441717791410939E-2</v>
      </c>
      <c r="G1486" s="281"/>
    </row>
    <row r="1487" spans="1:7" x14ac:dyDescent="0.2">
      <c r="A1487" s="297">
        <v>95640</v>
      </c>
      <c r="B1487" s="293">
        <v>0.68300000000000005</v>
      </c>
      <c r="C1487" s="279">
        <v>1.371</v>
      </c>
      <c r="D1487" s="280">
        <f t="shared" si="47"/>
        <v>1.0073206442166911</v>
      </c>
      <c r="E1487" s="279">
        <v>1.0269999999999999</v>
      </c>
      <c r="F1487" s="280">
        <f t="shared" si="46"/>
        <v>0.50366032210834533</v>
      </c>
      <c r="G1487" s="281"/>
    </row>
    <row r="1488" spans="1:7" x14ac:dyDescent="0.2">
      <c r="A1488" s="297">
        <v>95641</v>
      </c>
      <c r="B1488" s="293">
        <v>0.81499999999999995</v>
      </c>
      <c r="C1488" s="279">
        <v>0.77500000000000002</v>
      </c>
      <c r="D1488" s="280">
        <f t="shared" si="47"/>
        <v>-4.9079754601226933E-2</v>
      </c>
      <c r="E1488" s="279">
        <v>0.79500000000000004</v>
      </c>
      <c r="F1488" s="280">
        <f t="shared" si="46"/>
        <v>-2.4539877300613355E-2</v>
      </c>
      <c r="G1488" s="281"/>
    </row>
    <row r="1489" spans="1:7" x14ac:dyDescent="0.2">
      <c r="A1489" s="297">
        <v>95642</v>
      </c>
      <c r="B1489" s="293">
        <v>0.68300000000000005</v>
      </c>
      <c r="C1489" s="279">
        <v>2.72</v>
      </c>
      <c r="D1489" s="280">
        <f t="shared" si="47"/>
        <v>2.9824304538799415</v>
      </c>
      <c r="E1489" s="279">
        <v>1.127</v>
      </c>
      <c r="F1489" s="280">
        <f t="shared" si="46"/>
        <v>0.65007320644216682</v>
      </c>
      <c r="G1489" s="281"/>
    </row>
    <row r="1490" spans="1:7" x14ac:dyDescent="0.2">
      <c r="A1490" s="297">
        <v>95645</v>
      </c>
      <c r="B1490" s="293">
        <v>0.90500000000000003</v>
      </c>
      <c r="C1490" s="279">
        <v>0.70099999999999996</v>
      </c>
      <c r="D1490" s="280">
        <f t="shared" si="47"/>
        <v>-0.22541436464088405</v>
      </c>
      <c r="E1490" s="279">
        <v>0.80300000000000005</v>
      </c>
      <c r="F1490" s="280">
        <f t="shared" si="46"/>
        <v>-0.11270718232044197</v>
      </c>
      <c r="G1490" s="281"/>
    </row>
    <row r="1491" spans="1:7" x14ac:dyDescent="0.2">
      <c r="A1491" s="297">
        <v>95646</v>
      </c>
      <c r="B1491" s="293">
        <v>0.68300000000000005</v>
      </c>
      <c r="C1491" s="279">
        <v>1.1060000000000001</v>
      </c>
      <c r="D1491" s="280">
        <f t="shared" si="47"/>
        <v>0.61932650073206452</v>
      </c>
      <c r="E1491" s="279">
        <v>0.89400000000000002</v>
      </c>
      <c r="F1491" s="280">
        <f t="shared" si="46"/>
        <v>0.30893118594436308</v>
      </c>
      <c r="G1491" s="281"/>
    </row>
    <row r="1492" spans="1:7" x14ac:dyDescent="0.2">
      <c r="A1492" s="297">
        <v>95648</v>
      </c>
      <c r="B1492" s="293">
        <v>0.68300000000000005</v>
      </c>
      <c r="C1492" s="279">
        <v>0.72499999999999998</v>
      </c>
      <c r="D1492" s="280">
        <f t="shared" si="47"/>
        <v>6.1493411420204813E-2</v>
      </c>
      <c r="E1492" s="279">
        <v>0.70399999999999996</v>
      </c>
      <c r="F1492" s="280">
        <f t="shared" si="46"/>
        <v>3.0746705710102296E-2</v>
      </c>
      <c r="G1492" s="281"/>
    </row>
    <row r="1493" spans="1:7" x14ac:dyDescent="0.2">
      <c r="A1493" s="297">
        <v>95650</v>
      </c>
      <c r="B1493" s="293">
        <v>0.68300000000000005</v>
      </c>
      <c r="C1493" s="279">
        <v>0.92200000000000004</v>
      </c>
      <c r="D1493" s="280">
        <f t="shared" si="47"/>
        <v>0.34992679355783296</v>
      </c>
      <c r="E1493" s="279">
        <v>0.80200000000000005</v>
      </c>
      <c r="F1493" s="280">
        <f t="shared" si="46"/>
        <v>0.17423133235724753</v>
      </c>
      <c r="G1493" s="281"/>
    </row>
    <row r="1494" spans="1:7" x14ac:dyDescent="0.2">
      <c r="A1494" s="297">
        <v>95651</v>
      </c>
      <c r="B1494" s="293">
        <v>0.68300000000000005</v>
      </c>
      <c r="C1494" s="279">
        <v>3.1349999999999998</v>
      </c>
      <c r="D1494" s="280">
        <f t="shared" si="47"/>
        <v>3.5900439238652995</v>
      </c>
      <c r="E1494" s="279">
        <v>1.127</v>
      </c>
      <c r="F1494" s="280">
        <f t="shared" si="46"/>
        <v>0.65007320644216682</v>
      </c>
      <c r="G1494" s="281"/>
    </row>
    <row r="1495" spans="1:7" x14ac:dyDescent="0.2">
      <c r="A1495" s="297">
        <v>95652</v>
      </c>
      <c r="B1495" s="293">
        <v>0.81499999999999995</v>
      </c>
      <c r="C1495" s="279">
        <v>0.85</v>
      </c>
      <c r="D1495" s="280">
        <f t="shared" si="47"/>
        <v>4.2944785276073594E-2</v>
      </c>
      <c r="E1495" s="279">
        <v>0.83299999999999996</v>
      </c>
      <c r="F1495" s="280">
        <f t="shared" si="46"/>
        <v>2.2085889570552242E-2</v>
      </c>
      <c r="G1495" s="281"/>
    </row>
    <row r="1496" spans="1:7" x14ac:dyDescent="0.2">
      <c r="A1496" s="297">
        <v>95653</v>
      </c>
      <c r="B1496" s="293">
        <v>0.90500000000000003</v>
      </c>
      <c r="C1496" s="279">
        <v>0.67700000000000005</v>
      </c>
      <c r="D1496" s="280">
        <f t="shared" si="47"/>
        <v>-0.25193370165745854</v>
      </c>
      <c r="E1496" s="279">
        <v>0.79100000000000004</v>
      </c>
      <c r="F1496" s="280">
        <f t="shared" si="46"/>
        <v>-0.12596685082872927</v>
      </c>
      <c r="G1496" s="281"/>
    </row>
    <row r="1497" spans="1:7" x14ac:dyDescent="0.2">
      <c r="A1497" s="297">
        <v>95655</v>
      </c>
      <c r="B1497" s="293">
        <v>0.81499999999999995</v>
      </c>
      <c r="C1497" s="279">
        <v>0.72199999999999998</v>
      </c>
      <c r="D1497" s="280">
        <f t="shared" si="47"/>
        <v>-0.11411042944785277</v>
      </c>
      <c r="E1497" s="279">
        <v>0.76900000000000002</v>
      </c>
      <c r="F1497" s="280">
        <f t="shared" si="46"/>
        <v>-5.6441717791410939E-2</v>
      </c>
      <c r="G1497" s="281"/>
    </row>
    <row r="1498" spans="1:7" x14ac:dyDescent="0.2">
      <c r="A1498" s="297">
        <v>95656</v>
      </c>
      <c r="B1498" s="293">
        <v>0.68300000000000005</v>
      </c>
      <c r="C1498" s="279">
        <v>3.347</v>
      </c>
      <c r="D1498" s="280">
        <f t="shared" si="47"/>
        <v>3.9004392386530009</v>
      </c>
      <c r="E1498" s="279">
        <v>1.127</v>
      </c>
      <c r="F1498" s="280">
        <f t="shared" si="46"/>
        <v>0.65007320644216682</v>
      </c>
      <c r="G1498" s="281"/>
    </row>
    <row r="1499" spans="1:7" x14ac:dyDescent="0.2">
      <c r="A1499" s="297">
        <v>95658</v>
      </c>
      <c r="B1499" s="293">
        <v>0.68300000000000005</v>
      </c>
      <c r="C1499" s="279">
        <v>1.3540000000000001</v>
      </c>
      <c r="D1499" s="280">
        <f t="shared" si="47"/>
        <v>0.98243045387994132</v>
      </c>
      <c r="E1499" s="279">
        <v>1.018</v>
      </c>
      <c r="F1499" s="280">
        <f t="shared" si="46"/>
        <v>0.49048316251830149</v>
      </c>
      <c r="G1499" s="281"/>
    </row>
    <row r="1500" spans="1:7" x14ac:dyDescent="0.2">
      <c r="A1500" s="297">
        <v>95659</v>
      </c>
      <c r="B1500" s="293">
        <v>0.68300000000000005</v>
      </c>
      <c r="C1500" s="279">
        <v>0.7</v>
      </c>
      <c r="D1500" s="280">
        <f t="shared" si="47"/>
        <v>2.4890190336749551E-2</v>
      </c>
      <c r="E1500" s="279">
        <v>0.69099999999999995</v>
      </c>
      <c r="F1500" s="280">
        <f t="shared" si="46"/>
        <v>1.1713030746705488E-2</v>
      </c>
      <c r="G1500" s="281"/>
    </row>
    <row r="1501" spans="1:7" x14ac:dyDescent="0.2">
      <c r="A1501" s="297">
        <v>95660</v>
      </c>
      <c r="B1501" s="293">
        <v>0.81499999999999995</v>
      </c>
      <c r="C1501" s="279">
        <v>0.80500000000000005</v>
      </c>
      <c r="D1501" s="280">
        <f t="shared" si="47"/>
        <v>-1.2269938650306678E-2</v>
      </c>
      <c r="E1501" s="279">
        <v>0.81</v>
      </c>
      <c r="F1501" s="280">
        <f t="shared" si="46"/>
        <v>-6.1349693251532278E-3</v>
      </c>
      <c r="G1501" s="281"/>
    </row>
    <row r="1502" spans="1:7" x14ac:dyDescent="0.2">
      <c r="A1502" s="297">
        <v>95661</v>
      </c>
      <c r="B1502" s="293">
        <v>0.68300000000000005</v>
      </c>
      <c r="C1502" s="279">
        <v>0.70299999999999996</v>
      </c>
      <c r="D1502" s="280">
        <f t="shared" si="47"/>
        <v>2.9282576866764165E-2</v>
      </c>
      <c r="E1502" s="279">
        <v>0.69299999999999995</v>
      </c>
      <c r="F1502" s="280">
        <f t="shared" si="46"/>
        <v>1.4641288433381972E-2</v>
      </c>
      <c r="G1502" s="281"/>
    </row>
    <row r="1503" spans="1:7" x14ac:dyDescent="0.2">
      <c r="A1503" s="297">
        <v>95662</v>
      </c>
      <c r="B1503" s="293">
        <v>0.81499999999999995</v>
      </c>
      <c r="C1503" s="279">
        <v>0.71299999999999997</v>
      </c>
      <c r="D1503" s="280">
        <f t="shared" si="47"/>
        <v>-0.12515337423312878</v>
      </c>
      <c r="E1503" s="279">
        <v>0.76400000000000001</v>
      </c>
      <c r="F1503" s="280">
        <f t="shared" si="46"/>
        <v>-6.2576687116564389E-2</v>
      </c>
      <c r="G1503" s="281"/>
    </row>
    <row r="1504" spans="1:7" x14ac:dyDescent="0.2">
      <c r="A1504" s="297">
        <v>95663</v>
      </c>
      <c r="B1504" s="293">
        <v>0.68300000000000005</v>
      </c>
      <c r="C1504" s="279">
        <v>1.052</v>
      </c>
      <c r="D1504" s="280">
        <f t="shared" si="47"/>
        <v>0.54026354319180081</v>
      </c>
      <c r="E1504" s="279">
        <v>0.86699999999999999</v>
      </c>
      <c r="F1504" s="280">
        <f t="shared" si="46"/>
        <v>0.26939970717423112</v>
      </c>
      <c r="G1504" s="281"/>
    </row>
    <row r="1505" spans="1:7" x14ac:dyDescent="0.2">
      <c r="A1505" s="297">
        <v>95664</v>
      </c>
      <c r="B1505" s="293">
        <v>0.68300000000000005</v>
      </c>
      <c r="C1505" s="279">
        <v>2.601</v>
      </c>
      <c r="D1505" s="280">
        <f t="shared" si="47"/>
        <v>2.8081991215226938</v>
      </c>
      <c r="E1505" s="279">
        <v>1.127</v>
      </c>
      <c r="F1505" s="280">
        <f t="shared" si="46"/>
        <v>0.65007320644216682</v>
      </c>
      <c r="G1505" s="281"/>
    </row>
    <row r="1506" spans="1:7" x14ac:dyDescent="0.2">
      <c r="A1506" s="297">
        <v>95665</v>
      </c>
      <c r="B1506" s="293">
        <v>0.68300000000000005</v>
      </c>
      <c r="C1506" s="279">
        <v>3.1019999999999999</v>
      </c>
      <c r="D1506" s="280">
        <f t="shared" si="47"/>
        <v>3.5417276720351385</v>
      </c>
      <c r="E1506" s="279">
        <v>1.127</v>
      </c>
      <c r="F1506" s="280">
        <f t="shared" si="46"/>
        <v>0.65007320644216682</v>
      </c>
      <c r="G1506" s="281"/>
    </row>
    <row r="1507" spans="1:7" x14ac:dyDescent="0.2">
      <c r="A1507" s="297">
        <v>95666</v>
      </c>
      <c r="B1507" s="293">
        <v>0.68300000000000005</v>
      </c>
      <c r="C1507" s="279">
        <v>2.9529999999999998</v>
      </c>
      <c r="D1507" s="280">
        <f t="shared" si="47"/>
        <v>3.3235724743777446</v>
      </c>
      <c r="E1507" s="279">
        <v>1.127</v>
      </c>
      <c r="F1507" s="280">
        <f t="shared" si="46"/>
        <v>0.65007320644216682</v>
      </c>
      <c r="G1507" s="281"/>
    </row>
    <row r="1508" spans="1:7" x14ac:dyDescent="0.2">
      <c r="A1508" s="297">
        <v>95667</v>
      </c>
      <c r="B1508" s="293">
        <v>0.68300000000000005</v>
      </c>
      <c r="C1508" s="279">
        <v>2.556</v>
      </c>
      <c r="D1508" s="280">
        <f t="shared" si="47"/>
        <v>2.7423133235724744</v>
      </c>
      <c r="E1508" s="279">
        <v>1.127</v>
      </c>
      <c r="F1508" s="280">
        <f t="shared" si="46"/>
        <v>0.65007320644216682</v>
      </c>
      <c r="G1508" s="281"/>
    </row>
    <row r="1509" spans="1:7" x14ac:dyDescent="0.2">
      <c r="A1509" s="297">
        <v>95668</v>
      </c>
      <c r="B1509" s="293">
        <v>0.68300000000000005</v>
      </c>
      <c r="C1509" s="279">
        <v>0.72799999999999998</v>
      </c>
      <c r="D1509" s="280">
        <f t="shared" si="47"/>
        <v>6.5885797950219427E-2</v>
      </c>
      <c r="E1509" s="279">
        <v>0.70499999999999996</v>
      </c>
      <c r="F1509" s="280">
        <f t="shared" si="46"/>
        <v>3.2210834553440648E-2</v>
      </c>
      <c r="G1509" s="281"/>
    </row>
    <row r="1510" spans="1:7" x14ac:dyDescent="0.2">
      <c r="A1510" s="297">
        <v>95669</v>
      </c>
      <c r="B1510" s="293">
        <v>0.68300000000000005</v>
      </c>
      <c r="C1510" s="279">
        <v>2.2839999999999998</v>
      </c>
      <c r="D1510" s="280">
        <f t="shared" si="47"/>
        <v>2.3440702781844798</v>
      </c>
      <c r="E1510" s="279">
        <v>1.127</v>
      </c>
      <c r="F1510" s="280">
        <f t="shared" si="46"/>
        <v>0.65007320644216682</v>
      </c>
      <c r="G1510" s="281"/>
    </row>
    <row r="1511" spans="1:7" x14ac:dyDescent="0.2">
      <c r="A1511" s="297">
        <v>95670</v>
      </c>
      <c r="B1511" s="293">
        <v>0.81499999999999995</v>
      </c>
      <c r="C1511" s="279">
        <v>0.73499999999999999</v>
      </c>
      <c r="D1511" s="280">
        <f t="shared" si="47"/>
        <v>-9.8159509202453976E-2</v>
      </c>
      <c r="E1511" s="279">
        <v>0.77500000000000002</v>
      </c>
      <c r="F1511" s="280">
        <f t="shared" si="46"/>
        <v>-4.9079754601226933E-2</v>
      </c>
      <c r="G1511" s="281"/>
    </row>
    <row r="1512" spans="1:7" x14ac:dyDescent="0.2">
      <c r="A1512" s="297">
        <v>95671</v>
      </c>
      <c r="B1512" s="293">
        <v>0.81499999999999995</v>
      </c>
      <c r="C1512" s="279">
        <v>1.028</v>
      </c>
      <c r="D1512" s="280">
        <f t="shared" si="47"/>
        <v>0.26134969325153379</v>
      </c>
      <c r="E1512" s="279">
        <v>0.92200000000000004</v>
      </c>
      <c r="F1512" s="280">
        <f t="shared" si="46"/>
        <v>0.13128834355828234</v>
      </c>
      <c r="G1512" s="281"/>
    </row>
    <row r="1513" spans="1:7" x14ac:dyDescent="0.2">
      <c r="A1513" s="297">
        <v>95672</v>
      </c>
      <c r="B1513" s="293">
        <v>0.68300000000000005</v>
      </c>
      <c r="C1513" s="279">
        <v>1.9690000000000001</v>
      </c>
      <c r="D1513" s="280">
        <f t="shared" si="47"/>
        <v>1.8828696925329429</v>
      </c>
      <c r="E1513" s="279">
        <v>1.127</v>
      </c>
      <c r="F1513" s="280">
        <f t="shared" si="46"/>
        <v>0.65007320644216682</v>
      </c>
      <c r="G1513" s="281"/>
    </row>
    <row r="1514" spans="1:7" x14ac:dyDescent="0.2">
      <c r="A1514" s="297">
        <v>95673</v>
      </c>
      <c r="B1514" s="293">
        <v>0.81499999999999995</v>
      </c>
      <c r="C1514" s="279">
        <v>0.83499999999999996</v>
      </c>
      <c r="D1514" s="280">
        <f t="shared" si="47"/>
        <v>2.4539877300613577E-2</v>
      </c>
      <c r="E1514" s="279">
        <v>0.82499999999999996</v>
      </c>
      <c r="F1514" s="280">
        <f t="shared" si="46"/>
        <v>1.2269938650306678E-2</v>
      </c>
      <c r="G1514" s="281"/>
    </row>
    <row r="1515" spans="1:7" x14ac:dyDescent="0.2">
      <c r="A1515" s="297">
        <v>95674</v>
      </c>
      <c r="B1515" s="293">
        <v>0.68300000000000005</v>
      </c>
      <c r="C1515" s="279">
        <v>0.73899999999999999</v>
      </c>
      <c r="D1515" s="280">
        <f t="shared" si="47"/>
        <v>8.1991215226939973E-2</v>
      </c>
      <c r="E1515" s="279">
        <v>0.71099999999999997</v>
      </c>
      <c r="F1515" s="280">
        <f t="shared" si="46"/>
        <v>4.0995607613469875E-2</v>
      </c>
      <c r="G1515" s="281"/>
    </row>
    <row r="1516" spans="1:7" x14ac:dyDescent="0.2">
      <c r="A1516" s="297">
        <v>95675</v>
      </c>
      <c r="B1516" s="293">
        <v>0.68300000000000005</v>
      </c>
      <c r="C1516" s="279">
        <v>3.2250000000000001</v>
      </c>
      <c r="D1516" s="280">
        <f t="shared" si="47"/>
        <v>3.7218155197657392</v>
      </c>
      <c r="E1516" s="279">
        <v>1.127</v>
      </c>
      <c r="F1516" s="280">
        <f t="shared" si="46"/>
        <v>0.65007320644216682</v>
      </c>
      <c r="G1516" s="281"/>
    </row>
    <row r="1517" spans="1:7" x14ac:dyDescent="0.2">
      <c r="A1517" s="297">
        <v>95677</v>
      </c>
      <c r="B1517" s="293">
        <v>0.68300000000000005</v>
      </c>
      <c r="C1517" s="279">
        <v>0.70699999999999996</v>
      </c>
      <c r="D1517" s="280">
        <f t="shared" si="47"/>
        <v>3.5139092240116909E-2</v>
      </c>
      <c r="E1517" s="279">
        <v>0.69499999999999995</v>
      </c>
      <c r="F1517" s="280">
        <f t="shared" si="46"/>
        <v>1.7569546120058455E-2</v>
      </c>
      <c r="G1517" s="281"/>
    </row>
    <row r="1518" spans="1:7" x14ac:dyDescent="0.2">
      <c r="A1518" s="297">
        <v>95678</v>
      </c>
      <c r="B1518" s="293">
        <v>0.68300000000000005</v>
      </c>
      <c r="C1518" s="279">
        <v>0.72099999999999997</v>
      </c>
      <c r="D1518" s="280">
        <f t="shared" si="47"/>
        <v>5.5636896046852069E-2</v>
      </c>
      <c r="E1518" s="279">
        <v>0.70199999999999996</v>
      </c>
      <c r="F1518" s="280">
        <f t="shared" si="46"/>
        <v>2.7818448023425812E-2</v>
      </c>
      <c r="G1518" s="281"/>
    </row>
    <row r="1519" spans="1:7" x14ac:dyDescent="0.2">
      <c r="A1519" s="297">
        <v>95679</v>
      </c>
      <c r="B1519" s="293">
        <v>0.90500000000000003</v>
      </c>
      <c r="C1519" s="279">
        <v>1.6379999999999999</v>
      </c>
      <c r="D1519" s="280">
        <f t="shared" si="47"/>
        <v>0.80994475138121524</v>
      </c>
      <c r="E1519" s="279">
        <v>1.2709999999999999</v>
      </c>
      <c r="F1519" s="280">
        <f t="shared" si="46"/>
        <v>0.4044198895027622</v>
      </c>
      <c r="G1519" s="281"/>
    </row>
    <row r="1520" spans="1:7" x14ac:dyDescent="0.2">
      <c r="A1520" s="297">
        <v>95681</v>
      </c>
      <c r="B1520" s="293">
        <v>0.68300000000000005</v>
      </c>
      <c r="C1520" s="279">
        <v>0.754</v>
      </c>
      <c r="D1520" s="280">
        <f t="shared" si="47"/>
        <v>0.10395314787701304</v>
      </c>
      <c r="E1520" s="279">
        <v>0.71799999999999997</v>
      </c>
      <c r="F1520" s="280">
        <f t="shared" si="46"/>
        <v>5.1244509516837455E-2</v>
      </c>
      <c r="G1520" s="281"/>
    </row>
    <row r="1521" spans="1:7" x14ac:dyDescent="0.2">
      <c r="A1521" s="297">
        <v>95682</v>
      </c>
      <c r="B1521" s="293">
        <v>0.68300000000000005</v>
      </c>
      <c r="C1521" s="279">
        <v>1.7190000000000001</v>
      </c>
      <c r="D1521" s="280">
        <f t="shared" si="47"/>
        <v>1.5168374816983894</v>
      </c>
      <c r="E1521" s="279">
        <v>1.127</v>
      </c>
      <c r="F1521" s="280">
        <f t="shared" si="46"/>
        <v>0.65007320644216682</v>
      </c>
      <c r="G1521" s="281"/>
    </row>
    <row r="1522" spans="1:7" x14ac:dyDescent="0.2">
      <c r="A1522" s="297">
        <v>95683</v>
      </c>
      <c r="B1522" s="293">
        <v>0.81499999999999995</v>
      </c>
      <c r="C1522" s="279">
        <v>0.76200000000000001</v>
      </c>
      <c r="D1522" s="280">
        <f t="shared" si="47"/>
        <v>-6.5030674846625725E-2</v>
      </c>
      <c r="E1522" s="279">
        <v>0.78900000000000003</v>
      </c>
      <c r="F1522" s="280">
        <f t="shared" si="46"/>
        <v>-3.1901840490797473E-2</v>
      </c>
      <c r="G1522" s="281"/>
    </row>
    <row r="1523" spans="1:7" x14ac:dyDescent="0.2">
      <c r="A1523" s="297">
        <v>95684</v>
      </c>
      <c r="B1523" s="293">
        <v>0.68300000000000005</v>
      </c>
      <c r="C1523" s="279">
        <v>2.9140000000000001</v>
      </c>
      <c r="D1523" s="280">
        <f t="shared" si="47"/>
        <v>3.2664714494875549</v>
      </c>
      <c r="E1523" s="279">
        <v>1.127</v>
      </c>
      <c r="F1523" s="280">
        <f t="shared" si="46"/>
        <v>0.65007320644216682</v>
      </c>
      <c r="G1523" s="281"/>
    </row>
    <row r="1524" spans="1:7" x14ac:dyDescent="0.2">
      <c r="A1524" s="297">
        <v>95685</v>
      </c>
      <c r="B1524" s="293">
        <v>0.68300000000000005</v>
      </c>
      <c r="C1524" s="279">
        <v>3.3570000000000002</v>
      </c>
      <c r="D1524" s="280">
        <f t="shared" si="47"/>
        <v>3.9150805270863831</v>
      </c>
      <c r="E1524" s="279">
        <v>1.127</v>
      </c>
      <c r="F1524" s="280">
        <f t="shared" si="46"/>
        <v>0.65007320644216682</v>
      </c>
      <c r="G1524" s="281"/>
    </row>
    <row r="1525" spans="1:7" x14ac:dyDescent="0.2">
      <c r="A1525" s="297">
        <v>95686</v>
      </c>
      <c r="B1525" s="293">
        <v>0.68300000000000005</v>
      </c>
      <c r="C1525" s="279">
        <v>0.70599999999999996</v>
      </c>
      <c r="D1525" s="280">
        <f t="shared" si="47"/>
        <v>3.3674963396778779E-2</v>
      </c>
      <c r="E1525" s="279">
        <v>0.69399999999999995</v>
      </c>
      <c r="F1525" s="280">
        <f t="shared" si="46"/>
        <v>1.6105417276720102E-2</v>
      </c>
      <c r="G1525" s="281"/>
    </row>
    <row r="1526" spans="1:7" x14ac:dyDescent="0.2">
      <c r="A1526" s="297">
        <v>95687</v>
      </c>
      <c r="B1526" s="293">
        <v>0.879</v>
      </c>
      <c r="C1526" s="279">
        <v>0.70899999999999996</v>
      </c>
      <c r="D1526" s="280">
        <f t="shared" si="47"/>
        <v>-0.19340159271899893</v>
      </c>
      <c r="E1526" s="279">
        <v>0.79400000000000004</v>
      </c>
      <c r="F1526" s="280">
        <f t="shared" si="46"/>
        <v>-9.6700796359499352E-2</v>
      </c>
      <c r="G1526" s="281"/>
    </row>
    <row r="1527" spans="1:7" x14ac:dyDescent="0.2">
      <c r="A1527" s="297">
        <v>95688</v>
      </c>
      <c r="B1527" s="293">
        <v>0.879</v>
      </c>
      <c r="C1527" s="279">
        <v>0.78600000000000003</v>
      </c>
      <c r="D1527" s="280">
        <f t="shared" si="47"/>
        <v>-0.10580204778156999</v>
      </c>
      <c r="E1527" s="279">
        <v>0.83199999999999996</v>
      </c>
      <c r="F1527" s="280">
        <f t="shared" si="46"/>
        <v>-5.3469852104664484E-2</v>
      </c>
      <c r="G1527" s="281"/>
    </row>
    <row r="1528" spans="1:7" x14ac:dyDescent="0.2">
      <c r="A1528" s="297">
        <v>95689</v>
      </c>
      <c r="B1528" s="293">
        <v>0.68300000000000005</v>
      </c>
      <c r="C1528" s="279">
        <v>3.1480000000000001</v>
      </c>
      <c r="D1528" s="280">
        <f t="shared" si="47"/>
        <v>3.6090775988286969</v>
      </c>
      <c r="E1528" s="279">
        <v>1.127</v>
      </c>
      <c r="F1528" s="280">
        <f t="shared" si="46"/>
        <v>0.65007320644216682</v>
      </c>
      <c r="G1528" s="281"/>
    </row>
    <row r="1529" spans="1:7" x14ac:dyDescent="0.2">
      <c r="A1529" s="298">
        <v>95690</v>
      </c>
      <c r="B1529" s="294">
        <v>0.79200000000000004</v>
      </c>
      <c r="C1529" s="287">
        <v>0.74099999999999999</v>
      </c>
      <c r="D1529" s="288">
        <f t="shared" si="47"/>
        <v>-6.4393939393939448E-2</v>
      </c>
      <c r="E1529" s="287">
        <v>0.76600000000000001</v>
      </c>
      <c r="F1529" s="288">
        <f t="shared" si="46"/>
        <v>-3.2828282828282873E-2</v>
      </c>
      <c r="G1529" s="281"/>
    </row>
    <row r="1530" spans="1:7" x14ac:dyDescent="0.2">
      <c r="A1530" s="299">
        <v>95691</v>
      </c>
      <c r="B1530" s="295">
        <v>0.90500000000000003</v>
      </c>
      <c r="C1530" s="289">
        <v>0.70299999999999996</v>
      </c>
      <c r="D1530" s="290">
        <f t="shared" si="47"/>
        <v>-0.22320441988950279</v>
      </c>
      <c r="E1530" s="289">
        <v>0.80400000000000005</v>
      </c>
      <c r="F1530" s="290">
        <f t="shared" si="46"/>
        <v>-0.11160220994475134</v>
      </c>
      <c r="G1530" s="281"/>
    </row>
    <row r="1531" spans="1:7" x14ac:dyDescent="0.2">
      <c r="A1531" s="297">
        <v>95692</v>
      </c>
      <c r="B1531" s="293">
        <v>0.68300000000000005</v>
      </c>
      <c r="C1531" s="279">
        <v>0.77400000000000002</v>
      </c>
      <c r="D1531" s="280">
        <f t="shared" si="47"/>
        <v>0.13323572474377743</v>
      </c>
      <c r="E1531" s="279">
        <v>0.72799999999999998</v>
      </c>
      <c r="F1531" s="280">
        <f t="shared" si="46"/>
        <v>6.5885797950219427E-2</v>
      </c>
      <c r="G1531" s="281"/>
    </row>
    <row r="1532" spans="1:7" x14ac:dyDescent="0.2">
      <c r="A1532" s="297">
        <v>95693</v>
      </c>
      <c r="B1532" s="293">
        <v>0.81499999999999995</v>
      </c>
      <c r="C1532" s="279">
        <v>0.81599999999999995</v>
      </c>
      <c r="D1532" s="280">
        <f t="shared" si="47"/>
        <v>1.2269938650306678E-3</v>
      </c>
      <c r="E1532" s="279">
        <v>0.81599999999999995</v>
      </c>
      <c r="F1532" s="280">
        <f t="shared" si="46"/>
        <v>1.2269938650306678E-3</v>
      </c>
      <c r="G1532" s="281"/>
    </row>
    <row r="1533" spans="1:7" x14ac:dyDescent="0.2">
      <c r="A1533" s="297">
        <v>95694</v>
      </c>
      <c r="B1533" s="293">
        <v>0.90500000000000003</v>
      </c>
      <c r="C1533" s="279">
        <v>0.94799999999999995</v>
      </c>
      <c r="D1533" s="280">
        <f t="shared" si="47"/>
        <v>4.7513812154696078E-2</v>
      </c>
      <c r="E1533" s="279">
        <v>0.92700000000000005</v>
      </c>
      <c r="F1533" s="280">
        <f t="shared" si="46"/>
        <v>2.4309392265193353E-2</v>
      </c>
      <c r="G1533" s="281"/>
    </row>
    <row r="1534" spans="1:7" x14ac:dyDescent="0.2">
      <c r="A1534" s="297">
        <v>95695</v>
      </c>
      <c r="B1534" s="293">
        <v>0.90500000000000003</v>
      </c>
      <c r="C1534" s="279">
        <v>0.60199999999999998</v>
      </c>
      <c r="D1534" s="280">
        <f t="shared" si="47"/>
        <v>-0.33480662983425413</v>
      </c>
      <c r="E1534" s="279">
        <v>0.753</v>
      </c>
      <c r="F1534" s="280">
        <f t="shared" si="46"/>
        <v>-0.16795580110497244</v>
      </c>
      <c r="G1534" s="281"/>
    </row>
    <row r="1535" spans="1:7" x14ac:dyDescent="0.2">
      <c r="A1535" s="297">
        <v>95698</v>
      </c>
      <c r="B1535" s="293">
        <v>0.90500000000000003</v>
      </c>
      <c r="C1535" s="279">
        <v>0.71399999999999997</v>
      </c>
      <c r="D1535" s="280">
        <f t="shared" si="47"/>
        <v>-0.21104972375690612</v>
      </c>
      <c r="E1535" s="279">
        <v>0.80900000000000005</v>
      </c>
      <c r="F1535" s="280">
        <f t="shared" si="46"/>
        <v>-0.10607734806629832</v>
      </c>
      <c r="G1535" s="281"/>
    </row>
    <row r="1536" spans="1:7" x14ac:dyDescent="0.2">
      <c r="A1536" s="297">
        <v>95699</v>
      </c>
      <c r="B1536" s="293">
        <v>0.68300000000000005</v>
      </c>
      <c r="C1536" s="279">
        <v>1.486</v>
      </c>
      <c r="D1536" s="280">
        <f t="shared" si="47"/>
        <v>1.1756954612005854</v>
      </c>
      <c r="E1536" s="279">
        <v>1.085</v>
      </c>
      <c r="F1536" s="280">
        <f t="shared" si="46"/>
        <v>0.58857979502196178</v>
      </c>
      <c r="G1536" s="281"/>
    </row>
    <row r="1537" spans="1:7" x14ac:dyDescent="0.2">
      <c r="A1537" s="297">
        <v>95701</v>
      </c>
      <c r="B1537" s="293">
        <v>0.68300000000000005</v>
      </c>
      <c r="C1537" s="279">
        <v>2.0920000000000001</v>
      </c>
      <c r="D1537" s="280">
        <f t="shared" si="47"/>
        <v>2.0629575402635432</v>
      </c>
      <c r="E1537" s="279">
        <v>1.127</v>
      </c>
      <c r="F1537" s="280">
        <f t="shared" si="46"/>
        <v>0.65007320644216682</v>
      </c>
      <c r="G1537" s="281"/>
    </row>
    <row r="1538" spans="1:7" x14ac:dyDescent="0.2">
      <c r="A1538" s="297">
        <v>95703</v>
      </c>
      <c r="B1538" s="293">
        <v>0.68300000000000005</v>
      </c>
      <c r="C1538" s="279">
        <v>2.99</v>
      </c>
      <c r="D1538" s="280">
        <f t="shared" si="47"/>
        <v>3.377745241581259</v>
      </c>
      <c r="E1538" s="279">
        <v>1.127</v>
      </c>
      <c r="F1538" s="280">
        <f t="shared" si="46"/>
        <v>0.65007320644216682</v>
      </c>
      <c r="G1538" s="281"/>
    </row>
    <row r="1539" spans="1:7" x14ac:dyDescent="0.2">
      <c r="A1539" s="297">
        <v>95709</v>
      </c>
      <c r="B1539" s="293">
        <v>0.68300000000000005</v>
      </c>
      <c r="C1539" s="279">
        <v>2.859</v>
      </c>
      <c r="D1539" s="280">
        <f t="shared" si="47"/>
        <v>3.1859443631039532</v>
      </c>
      <c r="E1539" s="279">
        <v>1.127</v>
      </c>
      <c r="F1539" s="280">
        <f t="shared" si="46"/>
        <v>0.65007320644216682</v>
      </c>
      <c r="G1539" s="281"/>
    </row>
    <row r="1540" spans="1:7" x14ac:dyDescent="0.2">
      <c r="A1540" s="297">
        <v>95713</v>
      </c>
      <c r="B1540" s="293">
        <v>0.68300000000000005</v>
      </c>
      <c r="C1540" s="279">
        <v>3.3980000000000001</v>
      </c>
      <c r="D1540" s="280">
        <f t="shared" si="47"/>
        <v>3.97510980966325</v>
      </c>
      <c r="E1540" s="279">
        <v>1.127</v>
      </c>
      <c r="F1540" s="280">
        <f t="shared" si="46"/>
        <v>0.65007320644216682</v>
      </c>
      <c r="G1540" s="281"/>
    </row>
    <row r="1541" spans="1:7" x14ac:dyDescent="0.2">
      <c r="A1541" s="297">
        <v>95714</v>
      </c>
      <c r="B1541" s="293">
        <v>0.68300000000000005</v>
      </c>
      <c r="C1541" s="279">
        <v>2.431</v>
      </c>
      <c r="D1541" s="280">
        <f t="shared" si="47"/>
        <v>2.5592972181551974</v>
      </c>
      <c r="E1541" s="279">
        <v>1.127</v>
      </c>
      <c r="F1541" s="280">
        <f t="shared" si="46"/>
        <v>0.65007320644216682</v>
      </c>
      <c r="G1541" s="281"/>
    </row>
    <row r="1542" spans="1:7" x14ac:dyDescent="0.2">
      <c r="A1542" s="297">
        <v>95715</v>
      </c>
      <c r="B1542" s="293">
        <v>0.68300000000000005</v>
      </c>
      <c r="C1542" s="279">
        <v>1.724</v>
      </c>
      <c r="D1542" s="280">
        <f t="shared" si="47"/>
        <v>1.5241581259150805</v>
      </c>
      <c r="E1542" s="279">
        <v>1.127</v>
      </c>
      <c r="F1542" s="280">
        <f t="shared" si="46"/>
        <v>0.65007320644216682</v>
      </c>
      <c r="G1542" s="281"/>
    </row>
    <row r="1543" spans="1:7" x14ac:dyDescent="0.2">
      <c r="A1543" s="297">
        <v>95717</v>
      </c>
      <c r="B1543" s="293">
        <v>0.68300000000000005</v>
      </c>
      <c r="C1543" s="279">
        <v>2.83</v>
      </c>
      <c r="D1543" s="280">
        <f t="shared" si="47"/>
        <v>3.1434846266471448</v>
      </c>
      <c r="E1543" s="279">
        <v>1.127</v>
      </c>
      <c r="F1543" s="280">
        <f t="shared" si="46"/>
        <v>0.65007320644216682</v>
      </c>
      <c r="G1543" s="281"/>
    </row>
    <row r="1544" spans="1:7" x14ac:dyDescent="0.2">
      <c r="A1544" s="297">
        <v>95720</v>
      </c>
      <c r="B1544" s="293">
        <v>0.68300000000000005</v>
      </c>
      <c r="C1544" s="279">
        <v>2.1829999999999998</v>
      </c>
      <c r="D1544" s="280">
        <f t="shared" si="47"/>
        <v>2.1961932650073202</v>
      </c>
      <c r="E1544" s="279">
        <v>1.127</v>
      </c>
      <c r="F1544" s="280">
        <f t="shared" si="46"/>
        <v>0.65007320644216682</v>
      </c>
      <c r="G1544" s="281"/>
    </row>
    <row r="1545" spans="1:7" x14ac:dyDescent="0.2">
      <c r="A1545" s="297">
        <v>95721</v>
      </c>
      <c r="B1545" s="293">
        <v>0.68300000000000005</v>
      </c>
      <c r="C1545" s="279">
        <v>1.5720000000000001</v>
      </c>
      <c r="D1545" s="280">
        <f t="shared" si="47"/>
        <v>1.3016105417276718</v>
      </c>
      <c r="E1545" s="279">
        <v>1.127</v>
      </c>
      <c r="F1545" s="280">
        <f t="shared" si="46"/>
        <v>0.65007320644216682</v>
      </c>
      <c r="G1545" s="281"/>
    </row>
    <row r="1546" spans="1:7" x14ac:dyDescent="0.2">
      <c r="A1546" s="297">
        <v>95722</v>
      </c>
      <c r="B1546" s="293">
        <v>0.68300000000000005</v>
      </c>
      <c r="C1546" s="279">
        <v>2.5249999999999999</v>
      </c>
      <c r="D1546" s="280">
        <f t="shared" si="47"/>
        <v>2.6969253294289892</v>
      </c>
      <c r="E1546" s="279">
        <v>1.127</v>
      </c>
      <c r="F1546" s="280">
        <f t="shared" si="46"/>
        <v>0.65007320644216682</v>
      </c>
      <c r="G1546" s="281"/>
    </row>
    <row r="1547" spans="1:7" x14ac:dyDescent="0.2">
      <c r="A1547" s="297">
        <v>95724</v>
      </c>
      <c r="B1547" s="293">
        <v>0.79</v>
      </c>
      <c r="C1547" s="279">
        <v>1.256</v>
      </c>
      <c r="D1547" s="280">
        <f t="shared" si="47"/>
        <v>0.58987341772151902</v>
      </c>
      <c r="E1547" s="279">
        <v>1.0229999999999999</v>
      </c>
      <c r="F1547" s="280">
        <f t="shared" ref="F1547:F1610" si="48">E1547/B1547-1</f>
        <v>0.29493670886075929</v>
      </c>
      <c r="G1547" s="281"/>
    </row>
    <row r="1548" spans="1:7" x14ac:dyDescent="0.2">
      <c r="A1548" s="297">
        <v>95726</v>
      </c>
      <c r="B1548" s="293">
        <v>0.68300000000000005</v>
      </c>
      <c r="C1548" s="279">
        <v>2.6040000000000001</v>
      </c>
      <c r="D1548" s="280">
        <f t="shared" ref="D1548:D1611" si="49">C1548/B1548-1</f>
        <v>2.8125915080527086</v>
      </c>
      <c r="E1548" s="279">
        <v>1.127</v>
      </c>
      <c r="F1548" s="280">
        <f t="shared" si="48"/>
        <v>0.65007320644216682</v>
      </c>
      <c r="G1548" s="281"/>
    </row>
    <row r="1549" spans="1:7" x14ac:dyDescent="0.2">
      <c r="A1549" s="297">
        <v>95728</v>
      </c>
      <c r="B1549" s="293">
        <v>0.85699999999999998</v>
      </c>
      <c r="C1549" s="279">
        <v>1.147</v>
      </c>
      <c r="D1549" s="280">
        <f t="shared" si="49"/>
        <v>0.33838973162193708</v>
      </c>
      <c r="E1549" s="279">
        <v>1.002</v>
      </c>
      <c r="F1549" s="280">
        <f t="shared" si="48"/>
        <v>0.16919486581096854</v>
      </c>
      <c r="G1549" s="281"/>
    </row>
    <row r="1550" spans="1:7" x14ac:dyDescent="0.2">
      <c r="A1550" s="297">
        <v>95735</v>
      </c>
      <c r="B1550" s="293">
        <v>0.68300000000000005</v>
      </c>
      <c r="C1550" s="279">
        <v>1.8260000000000001</v>
      </c>
      <c r="D1550" s="280">
        <f t="shared" si="49"/>
        <v>1.6734992679355782</v>
      </c>
      <c r="E1550" s="279">
        <v>1.127</v>
      </c>
      <c r="F1550" s="280">
        <f t="shared" si="48"/>
        <v>0.65007320644216682</v>
      </c>
      <c r="G1550" s="281"/>
    </row>
    <row r="1551" spans="1:7" x14ac:dyDescent="0.2">
      <c r="A1551" s="297">
        <v>95742</v>
      </c>
      <c r="B1551" s="293">
        <v>0.81499999999999995</v>
      </c>
      <c r="C1551" s="279">
        <v>0.77500000000000002</v>
      </c>
      <c r="D1551" s="280">
        <f t="shared" si="49"/>
        <v>-4.9079754601226933E-2</v>
      </c>
      <c r="E1551" s="279">
        <v>0.79500000000000004</v>
      </c>
      <c r="F1551" s="280">
        <f t="shared" si="48"/>
        <v>-2.4539877300613355E-2</v>
      </c>
      <c r="G1551" s="281"/>
    </row>
    <row r="1552" spans="1:7" x14ac:dyDescent="0.2">
      <c r="A1552" s="297">
        <v>95746</v>
      </c>
      <c r="B1552" s="293">
        <v>0.68300000000000005</v>
      </c>
      <c r="C1552" s="279">
        <v>0.90400000000000003</v>
      </c>
      <c r="D1552" s="280">
        <f t="shared" si="49"/>
        <v>0.32357247437774528</v>
      </c>
      <c r="E1552" s="279">
        <v>0.79300000000000004</v>
      </c>
      <c r="F1552" s="280">
        <f t="shared" si="48"/>
        <v>0.16105417276720346</v>
      </c>
      <c r="G1552" s="281"/>
    </row>
    <row r="1553" spans="1:7" x14ac:dyDescent="0.2">
      <c r="A1553" s="297">
        <v>95747</v>
      </c>
      <c r="B1553" s="293">
        <v>0.68300000000000005</v>
      </c>
      <c r="C1553" s="279">
        <v>0.68300000000000005</v>
      </c>
      <c r="D1553" s="280">
        <f t="shared" si="49"/>
        <v>0</v>
      </c>
      <c r="E1553" s="279">
        <v>0.68300000000000005</v>
      </c>
      <c r="F1553" s="280">
        <f t="shared" si="48"/>
        <v>0</v>
      </c>
      <c r="G1553" s="281"/>
    </row>
    <row r="1554" spans="1:7" x14ac:dyDescent="0.2">
      <c r="A1554" s="297">
        <v>95757</v>
      </c>
      <c r="B1554" s="293">
        <v>0.81499999999999995</v>
      </c>
      <c r="C1554" s="279">
        <v>0.71099999999999997</v>
      </c>
      <c r="D1554" s="280">
        <f t="shared" si="49"/>
        <v>-0.12760736196319022</v>
      </c>
      <c r="E1554" s="279">
        <v>0.76300000000000001</v>
      </c>
      <c r="F1554" s="280">
        <f t="shared" si="48"/>
        <v>-6.3803680981595057E-2</v>
      </c>
      <c r="G1554" s="281"/>
    </row>
    <row r="1555" spans="1:7" x14ac:dyDescent="0.2">
      <c r="A1555" s="297">
        <v>95758</v>
      </c>
      <c r="B1555" s="293">
        <v>0.81499999999999995</v>
      </c>
      <c r="C1555" s="279">
        <v>0.70499999999999996</v>
      </c>
      <c r="D1555" s="280">
        <f t="shared" si="49"/>
        <v>-0.13496932515337423</v>
      </c>
      <c r="E1555" s="279">
        <v>0.76</v>
      </c>
      <c r="F1555" s="280">
        <f t="shared" si="48"/>
        <v>-6.748466257668706E-2</v>
      </c>
      <c r="G1555" s="281"/>
    </row>
    <row r="1556" spans="1:7" x14ac:dyDescent="0.2">
      <c r="A1556" s="297">
        <v>95762</v>
      </c>
      <c r="B1556" s="293">
        <v>0.68300000000000005</v>
      </c>
      <c r="C1556" s="279">
        <v>1.0940000000000001</v>
      </c>
      <c r="D1556" s="280">
        <f t="shared" si="49"/>
        <v>0.60175695461200585</v>
      </c>
      <c r="E1556" s="279">
        <v>0.88900000000000001</v>
      </c>
      <c r="F1556" s="280">
        <f t="shared" si="48"/>
        <v>0.30161054172767199</v>
      </c>
      <c r="G1556" s="281"/>
    </row>
    <row r="1557" spans="1:7" x14ac:dyDescent="0.2">
      <c r="A1557" s="297">
        <v>95765</v>
      </c>
      <c r="B1557" s="293">
        <v>0.68300000000000005</v>
      </c>
      <c r="C1557" s="279">
        <v>0.65200000000000002</v>
      </c>
      <c r="D1557" s="280">
        <f t="shared" si="49"/>
        <v>-4.5387994143484711E-2</v>
      </c>
      <c r="E1557" s="279">
        <v>0.66700000000000004</v>
      </c>
      <c r="F1557" s="280">
        <f t="shared" si="48"/>
        <v>-2.3426061493411421E-2</v>
      </c>
      <c r="G1557" s="281"/>
    </row>
    <row r="1558" spans="1:7" x14ac:dyDescent="0.2">
      <c r="A1558" s="297">
        <v>95776</v>
      </c>
      <c r="B1558" s="293">
        <v>0.90500000000000003</v>
      </c>
      <c r="C1558" s="279">
        <v>0.61099999999999999</v>
      </c>
      <c r="D1558" s="280">
        <f t="shared" si="49"/>
        <v>-0.32486187845303871</v>
      </c>
      <c r="E1558" s="279">
        <v>0.75800000000000001</v>
      </c>
      <c r="F1558" s="280">
        <f t="shared" si="48"/>
        <v>-0.1624309392265193</v>
      </c>
      <c r="G1558" s="281"/>
    </row>
    <row r="1559" spans="1:7" x14ac:dyDescent="0.2">
      <c r="A1559" s="297">
        <v>95811</v>
      </c>
      <c r="B1559" s="293">
        <v>0.81499999999999995</v>
      </c>
      <c r="C1559" s="279">
        <v>0.746</v>
      </c>
      <c r="D1559" s="280">
        <f t="shared" si="49"/>
        <v>-8.466257668711652E-2</v>
      </c>
      <c r="E1559" s="279">
        <v>0.78100000000000003</v>
      </c>
      <c r="F1559" s="280">
        <f t="shared" si="48"/>
        <v>-4.1717791411042815E-2</v>
      </c>
      <c r="G1559" s="281"/>
    </row>
    <row r="1560" spans="1:7" x14ac:dyDescent="0.2">
      <c r="A1560" s="297">
        <v>95814</v>
      </c>
      <c r="B1560" s="293">
        <v>0.81499999999999995</v>
      </c>
      <c r="C1560" s="279">
        <v>0.73199999999999998</v>
      </c>
      <c r="D1560" s="280">
        <f t="shared" si="49"/>
        <v>-0.10184049079754598</v>
      </c>
      <c r="E1560" s="279">
        <v>0.77300000000000002</v>
      </c>
      <c r="F1560" s="280">
        <f t="shared" si="48"/>
        <v>-5.1533742331288268E-2</v>
      </c>
      <c r="G1560" s="281"/>
    </row>
    <row r="1561" spans="1:7" x14ac:dyDescent="0.2">
      <c r="A1561" s="297">
        <v>95815</v>
      </c>
      <c r="B1561" s="293">
        <v>0.81499999999999995</v>
      </c>
      <c r="C1561" s="279">
        <v>0.751</v>
      </c>
      <c r="D1561" s="280">
        <f t="shared" si="49"/>
        <v>-7.8527607361963181E-2</v>
      </c>
      <c r="E1561" s="279">
        <v>0.78300000000000003</v>
      </c>
      <c r="F1561" s="280">
        <f t="shared" si="48"/>
        <v>-3.9263803680981479E-2</v>
      </c>
      <c r="G1561" s="281"/>
    </row>
    <row r="1562" spans="1:7" x14ac:dyDescent="0.2">
      <c r="A1562" s="297">
        <v>95816</v>
      </c>
      <c r="B1562" s="293">
        <v>0.81499999999999995</v>
      </c>
      <c r="C1562" s="279">
        <v>0.73599999999999999</v>
      </c>
      <c r="D1562" s="280">
        <f t="shared" si="49"/>
        <v>-9.6932515337423308E-2</v>
      </c>
      <c r="E1562" s="279">
        <v>0.77600000000000002</v>
      </c>
      <c r="F1562" s="280">
        <f t="shared" si="48"/>
        <v>-4.7852760736196265E-2</v>
      </c>
      <c r="G1562" s="281"/>
    </row>
    <row r="1563" spans="1:7" x14ac:dyDescent="0.2">
      <c r="A1563" s="297">
        <v>95817</v>
      </c>
      <c r="B1563" s="293">
        <v>0.81499999999999995</v>
      </c>
      <c r="C1563" s="279">
        <v>0.70899999999999996</v>
      </c>
      <c r="D1563" s="280">
        <f t="shared" si="49"/>
        <v>-0.13006134969325156</v>
      </c>
      <c r="E1563" s="279">
        <v>0.76200000000000001</v>
      </c>
      <c r="F1563" s="280">
        <f t="shared" si="48"/>
        <v>-6.5030674846625725E-2</v>
      </c>
      <c r="G1563" s="281"/>
    </row>
    <row r="1564" spans="1:7" x14ac:dyDescent="0.2">
      <c r="A1564" s="297">
        <v>95818</v>
      </c>
      <c r="B1564" s="293">
        <v>0.81499999999999995</v>
      </c>
      <c r="C1564" s="279">
        <v>0.71599999999999997</v>
      </c>
      <c r="D1564" s="280">
        <f t="shared" si="49"/>
        <v>-0.12147239263803677</v>
      </c>
      <c r="E1564" s="279">
        <v>0.76500000000000001</v>
      </c>
      <c r="F1564" s="280">
        <f t="shared" si="48"/>
        <v>-6.134969325153361E-2</v>
      </c>
      <c r="G1564" s="281"/>
    </row>
    <row r="1565" spans="1:7" x14ac:dyDescent="0.2">
      <c r="A1565" s="297">
        <v>95819</v>
      </c>
      <c r="B1565" s="293">
        <v>0.81499999999999995</v>
      </c>
      <c r="C1565" s="279">
        <v>0.72</v>
      </c>
      <c r="D1565" s="280">
        <f t="shared" si="49"/>
        <v>-0.1165644171779141</v>
      </c>
      <c r="E1565" s="279">
        <v>0.76700000000000002</v>
      </c>
      <c r="F1565" s="280">
        <f t="shared" si="48"/>
        <v>-5.8895705521472275E-2</v>
      </c>
      <c r="G1565" s="281"/>
    </row>
    <row r="1566" spans="1:7" x14ac:dyDescent="0.2">
      <c r="A1566" s="297">
        <v>95820</v>
      </c>
      <c r="B1566" s="293">
        <v>0.81499999999999995</v>
      </c>
      <c r="C1566" s="279">
        <v>0.69899999999999995</v>
      </c>
      <c r="D1566" s="280">
        <f t="shared" si="49"/>
        <v>-0.14233128834355824</v>
      </c>
      <c r="E1566" s="279">
        <v>0.75700000000000001</v>
      </c>
      <c r="F1566" s="280">
        <f t="shared" si="48"/>
        <v>-7.1165644171779063E-2</v>
      </c>
      <c r="G1566" s="281"/>
    </row>
    <row r="1567" spans="1:7" x14ac:dyDescent="0.2">
      <c r="A1567" s="297">
        <v>95821</v>
      </c>
      <c r="B1567" s="293">
        <v>0.81499999999999995</v>
      </c>
      <c r="C1567" s="279">
        <v>0.77200000000000002</v>
      </c>
      <c r="D1567" s="280">
        <f t="shared" si="49"/>
        <v>-5.2760736196318936E-2</v>
      </c>
      <c r="E1567" s="279">
        <v>0.79300000000000004</v>
      </c>
      <c r="F1567" s="280">
        <f t="shared" si="48"/>
        <v>-2.6993865030674691E-2</v>
      </c>
      <c r="G1567" s="281"/>
    </row>
    <row r="1568" spans="1:7" x14ac:dyDescent="0.2">
      <c r="A1568" s="297">
        <v>95822</v>
      </c>
      <c r="B1568" s="293">
        <v>0.81499999999999995</v>
      </c>
      <c r="C1568" s="279">
        <v>0.69199999999999995</v>
      </c>
      <c r="D1568" s="280">
        <f t="shared" si="49"/>
        <v>-0.15092024539877302</v>
      </c>
      <c r="E1568" s="279">
        <v>0.753</v>
      </c>
      <c r="F1568" s="280">
        <f t="shared" si="48"/>
        <v>-7.6073619631901734E-2</v>
      </c>
      <c r="G1568" s="281"/>
    </row>
    <row r="1569" spans="1:7" x14ac:dyDescent="0.2">
      <c r="A1569" s="297">
        <v>95823</v>
      </c>
      <c r="B1569" s="293">
        <v>0.81499999999999995</v>
      </c>
      <c r="C1569" s="279">
        <v>0.71</v>
      </c>
      <c r="D1569" s="280">
        <f t="shared" si="49"/>
        <v>-0.12883435582822089</v>
      </c>
      <c r="E1569" s="279">
        <v>0.76200000000000001</v>
      </c>
      <c r="F1569" s="280">
        <f t="shared" si="48"/>
        <v>-6.5030674846625725E-2</v>
      </c>
      <c r="G1569" s="281"/>
    </row>
    <row r="1570" spans="1:7" x14ac:dyDescent="0.2">
      <c r="A1570" s="297">
        <v>95824</v>
      </c>
      <c r="B1570" s="293">
        <v>0.81499999999999995</v>
      </c>
      <c r="C1570" s="279">
        <v>0.69599999999999995</v>
      </c>
      <c r="D1570" s="280">
        <f t="shared" si="49"/>
        <v>-0.14601226993865035</v>
      </c>
      <c r="E1570" s="279">
        <v>0.75600000000000001</v>
      </c>
      <c r="F1570" s="280">
        <f t="shared" si="48"/>
        <v>-7.2392638036809731E-2</v>
      </c>
      <c r="G1570" s="281"/>
    </row>
    <row r="1571" spans="1:7" x14ac:dyDescent="0.2">
      <c r="A1571" s="297">
        <v>95825</v>
      </c>
      <c r="B1571" s="293">
        <v>0.81499999999999995</v>
      </c>
      <c r="C1571" s="279">
        <v>0.74199999999999999</v>
      </c>
      <c r="D1571" s="280">
        <f t="shared" si="49"/>
        <v>-8.9570552147239191E-2</v>
      </c>
      <c r="E1571" s="279">
        <v>0.77800000000000002</v>
      </c>
      <c r="F1571" s="280">
        <f t="shared" si="48"/>
        <v>-4.5398773006134929E-2</v>
      </c>
      <c r="G1571" s="281"/>
    </row>
    <row r="1572" spans="1:7" x14ac:dyDescent="0.2">
      <c r="A1572" s="297">
        <v>95826</v>
      </c>
      <c r="B1572" s="293">
        <v>0.81499999999999995</v>
      </c>
      <c r="C1572" s="279">
        <v>0.72</v>
      </c>
      <c r="D1572" s="280">
        <f t="shared" si="49"/>
        <v>-0.1165644171779141</v>
      </c>
      <c r="E1572" s="279">
        <v>0.76800000000000002</v>
      </c>
      <c r="F1572" s="280">
        <f t="shared" si="48"/>
        <v>-5.7668711656441607E-2</v>
      </c>
      <c r="G1572" s="281"/>
    </row>
    <row r="1573" spans="1:7" x14ac:dyDescent="0.2">
      <c r="A1573" s="297">
        <v>95827</v>
      </c>
      <c r="B1573" s="293">
        <v>0.81499999999999995</v>
      </c>
      <c r="C1573" s="279">
        <v>0.72299999999999998</v>
      </c>
      <c r="D1573" s="280">
        <f t="shared" si="49"/>
        <v>-0.1128834355828221</v>
      </c>
      <c r="E1573" s="279">
        <v>0.76900000000000002</v>
      </c>
      <c r="F1573" s="280">
        <f t="shared" si="48"/>
        <v>-5.6441717791410939E-2</v>
      </c>
      <c r="G1573" s="281"/>
    </row>
    <row r="1574" spans="1:7" x14ac:dyDescent="0.2">
      <c r="A1574" s="297">
        <v>95828</v>
      </c>
      <c r="B1574" s="293">
        <v>0.81499999999999995</v>
      </c>
      <c r="C1574" s="279">
        <v>0.72499999999999998</v>
      </c>
      <c r="D1574" s="280">
        <f t="shared" si="49"/>
        <v>-0.11042944785276065</v>
      </c>
      <c r="E1574" s="279">
        <v>0.77</v>
      </c>
      <c r="F1574" s="280">
        <f t="shared" si="48"/>
        <v>-5.5214723926380271E-2</v>
      </c>
      <c r="G1574" s="281"/>
    </row>
    <row r="1575" spans="1:7" x14ac:dyDescent="0.2">
      <c r="A1575" s="297">
        <v>95829</v>
      </c>
      <c r="B1575" s="293">
        <v>0.81499999999999995</v>
      </c>
      <c r="C1575" s="279">
        <v>0.73099999999999998</v>
      </c>
      <c r="D1575" s="280">
        <f t="shared" si="49"/>
        <v>-0.10306748466257665</v>
      </c>
      <c r="E1575" s="279">
        <v>0.77300000000000002</v>
      </c>
      <c r="F1575" s="280">
        <f t="shared" si="48"/>
        <v>-5.1533742331288268E-2</v>
      </c>
      <c r="G1575" s="281"/>
    </row>
    <row r="1576" spans="1:7" x14ac:dyDescent="0.2">
      <c r="A1576" s="297">
        <v>95830</v>
      </c>
      <c r="B1576" s="293">
        <v>0.81499999999999995</v>
      </c>
      <c r="C1576" s="279">
        <v>0.76600000000000001</v>
      </c>
      <c r="D1576" s="280">
        <f t="shared" si="49"/>
        <v>-6.0122699386502942E-2</v>
      </c>
      <c r="E1576" s="279">
        <v>0.79</v>
      </c>
      <c r="F1576" s="280">
        <f t="shared" si="48"/>
        <v>-3.0674846625766805E-2</v>
      </c>
      <c r="G1576" s="281"/>
    </row>
    <row r="1577" spans="1:7" x14ac:dyDescent="0.2">
      <c r="A1577" s="297">
        <v>95831</v>
      </c>
      <c r="B1577" s="293">
        <v>0.81499999999999995</v>
      </c>
      <c r="C1577" s="279">
        <v>0.68899999999999995</v>
      </c>
      <c r="D1577" s="280">
        <f t="shared" si="49"/>
        <v>-0.15460122699386503</v>
      </c>
      <c r="E1577" s="279">
        <v>0.752</v>
      </c>
      <c r="F1577" s="280">
        <f t="shared" si="48"/>
        <v>-7.7300613496932402E-2</v>
      </c>
      <c r="G1577" s="281"/>
    </row>
    <row r="1578" spans="1:7" x14ac:dyDescent="0.2">
      <c r="A1578" s="298">
        <v>95832</v>
      </c>
      <c r="B1578" s="294">
        <v>0.81499999999999995</v>
      </c>
      <c r="C1578" s="287">
        <v>0.70599999999999996</v>
      </c>
      <c r="D1578" s="288">
        <f t="shared" si="49"/>
        <v>-0.13374233128834356</v>
      </c>
      <c r="E1578" s="287">
        <v>0.76</v>
      </c>
      <c r="F1578" s="288">
        <f t="shared" si="48"/>
        <v>-6.748466257668706E-2</v>
      </c>
      <c r="G1578" s="281"/>
    </row>
    <row r="1579" spans="1:7" x14ac:dyDescent="0.2">
      <c r="A1579" s="299">
        <v>95833</v>
      </c>
      <c r="B1579" s="295">
        <v>0.81499999999999995</v>
      </c>
      <c r="C1579" s="289">
        <v>0.747</v>
      </c>
      <c r="D1579" s="290">
        <f t="shared" si="49"/>
        <v>-8.3435582822085852E-2</v>
      </c>
      <c r="E1579" s="289">
        <v>0.78100000000000003</v>
      </c>
      <c r="F1579" s="290">
        <f t="shared" si="48"/>
        <v>-4.1717791411042815E-2</v>
      </c>
      <c r="G1579" s="281"/>
    </row>
    <row r="1580" spans="1:7" x14ac:dyDescent="0.2">
      <c r="A1580" s="297">
        <v>95834</v>
      </c>
      <c r="B1580" s="293">
        <v>0.81499999999999995</v>
      </c>
      <c r="C1580" s="279">
        <v>0.76</v>
      </c>
      <c r="D1580" s="280">
        <f t="shared" si="49"/>
        <v>-6.748466257668706E-2</v>
      </c>
      <c r="E1580" s="279">
        <v>0.78700000000000003</v>
      </c>
      <c r="F1580" s="280">
        <f t="shared" si="48"/>
        <v>-3.4355828220858808E-2</v>
      </c>
      <c r="G1580" s="281"/>
    </row>
    <row r="1581" spans="1:7" x14ac:dyDescent="0.2">
      <c r="A1581" s="297">
        <v>95835</v>
      </c>
      <c r="B1581" s="293">
        <v>0.81499999999999995</v>
      </c>
      <c r="C1581" s="279">
        <v>0.77900000000000003</v>
      </c>
      <c r="D1581" s="280">
        <f t="shared" si="49"/>
        <v>-4.417177914110415E-2</v>
      </c>
      <c r="E1581" s="279">
        <v>0.79700000000000004</v>
      </c>
      <c r="F1581" s="280">
        <f t="shared" si="48"/>
        <v>-2.208588957055202E-2</v>
      </c>
      <c r="G1581" s="281"/>
    </row>
    <row r="1582" spans="1:7" x14ac:dyDescent="0.2">
      <c r="A1582" s="297">
        <v>95836</v>
      </c>
      <c r="B1582" s="293">
        <v>0.81499999999999995</v>
      </c>
      <c r="C1582" s="279">
        <v>0.81499999999999995</v>
      </c>
      <c r="D1582" s="280">
        <f t="shared" si="49"/>
        <v>0</v>
      </c>
      <c r="E1582" s="279">
        <v>0.81499999999999995</v>
      </c>
      <c r="F1582" s="280">
        <f t="shared" si="48"/>
        <v>0</v>
      </c>
      <c r="G1582" s="281"/>
    </row>
    <row r="1583" spans="1:7" x14ac:dyDescent="0.2">
      <c r="A1583" s="297">
        <v>95837</v>
      </c>
      <c r="B1583" s="293">
        <v>0.81499999999999995</v>
      </c>
      <c r="C1583" s="279">
        <v>0.71499999999999997</v>
      </c>
      <c r="D1583" s="280">
        <f t="shared" si="49"/>
        <v>-0.12269938650306744</v>
      </c>
      <c r="E1583" s="279">
        <v>0.76500000000000001</v>
      </c>
      <c r="F1583" s="280">
        <f t="shared" si="48"/>
        <v>-6.134969325153361E-2</v>
      </c>
      <c r="G1583" s="281"/>
    </row>
    <row r="1584" spans="1:7" x14ac:dyDescent="0.2">
      <c r="A1584" s="297">
        <v>95838</v>
      </c>
      <c r="B1584" s="293">
        <v>0.81499999999999995</v>
      </c>
      <c r="C1584" s="279">
        <v>0.79300000000000004</v>
      </c>
      <c r="D1584" s="280">
        <f t="shared" si="49"/>
        <v>-2.6993865030674691E-2</v>
      </c>
      <c r="E1584" s="279">
        <v>0.80400000000000005</v>
      </c>
      <c r="F1584" s="280">
        <f t="shared" si="48"/>
        <v>-1.3496932515337345E-2</v>
      </c>
      <c r="G1584" s="281"/>
    </row>
    <row r="1585" spans="1:7" x14ac:dyDescent="0.2">
      <c r="A1585" s="297">
        <v>95841</v>
      </c>
      <c r="B1585" s="293">
        <v>0.81499999999999995</v>
      </c>
      <c r="C1585" s="279">
        <v>0.82299999999999995</v>
      </c>
      <c r="D1585" s="280">
        <f t="shared" si="49"/>
        <v>9.8159509202453421E-3</v>
      </c>
      <c r="E1585" s="279">
        <v>0.81899999999999995</v>
      </c>
      <c r="F1585" s="280">
        <f t="shared" si="48"/>
        <v>4.9079754601226711E-3</v>
      </c>
      <c r="G1585" s="281"/>
    </row>
    <row r="1586" spans="1:7" x14ac:dyDescent="0.2">
      <c r="A1586" s="297">
        <v>95842</v>
      </c>
      <c r="B1586" s="293">
        <v>0.81499999999999995</v>
      </c>
      <c r="C1586" s="279">
        <v>0.80600000000000005</v>
      </c>
      <c r="D1586" s="280">
        <f t="shared" si="49"/>
        <v>-1.1042944785275899E-2</v>
      </c>
      <c r="E1586" s="279">
        <v>0.81100000000000005</v>
      </c>
      <c r="F1586" s="280">
        <f t="shared" si="48"/>
        <v>-4.90797546012256E-3</v>
      </c>
      <c r="G1586" s="281"/>
    </row>
    <row r="1587" spans="1:7" x14ac:dyDescent="0.2">
      <c r="A1587" s="297">
        <v>95843</v>
      </c>
      <c r="B1587" s="293">
        <v>0.81499999999999995</v>
      </c>
      <c r="C1587" s="279">
        <v>0.72899999999999998</v>
      </c>
      <c r="D1587" s="280">
        <f t="shared" si="49"/>
        <v>-0.10552147239263798</v>
      </c>
      <c r="E1587" s="279">
        <v>0.77200000000000002</v>
      </c>
      <c r="F1587" s="280">
        <f t="shared" si="48"/>
        <v>-5.2760736196318936E-2</v>
      </c>
      <c r="G1587" s="281"/>
    </row>
    <row r="1588" spans="1:7" x14ac:dyDescent="0.2">
      <c r="A1588" s="297">
        <v>95864</v>
      </c>
      <c r="B1588" s="293">
        <v>0.81499999999999995</v>
      </c>
      <c r="C1588" s="279">
        <v>0.72899999999999998</v>
      </c>
      <c r="D1588" s="280">
        <f t="shared" si="49"/>
        <v>-0.10552147239263798</v>
      </c>
      <c r="E1588" s="279">
        <v>0.77200000000000002</v>
      </c>
      <c r="F1588" s="280">
        <f t="shared" si="48"/>
        <v>-5.2760736196318936E-2</v>
      </c>
      <c r="G1588" s="281"/>
    </row>
    <row r="1589" spans="1:7" x14ac:dyDescent="0.2">
      <c r="A1589" s="297">
        <v>95901</v>
      </c>
      <c r="B1589" s="293">
        <v>0.68300000000000005</v>
      </c>
      <c r="C1589" s="279">
        <v>0.99199999999999999</v>
      </c>
      <c r="D1589" s="280">
        <f t="shared" si="49"/>
        <v>0.45241581259150787</v>
      </c>
      <c r="E1589" s="279">
        <v>0.83799999999999997</v>
      </c>
      <c r="F1589" s="280">
        <f t="shared" si="48"/>
        <v>0.22693997071742289</v>
      </c>
      <c r="G1589" s="281"/>
    </row>
    <row r="1590" spans="1:7" x14ac:dyDescent="0.2">
      <c r="A1590" s="297">
        <v>95903</v>
      </c>
      <c r="B1590" s="293">
        <v>0.68300000000000005</v>
      </c>
      <c r="C1590" s="279">
        <v>0.86399999999999999</v>
      </c>
      <c r="D1590" s="280">
        <f t="shared" si="49"/>
        <v>0.2650073206442165</v>
      </c>
      <c r="E1590" s="279">
        <v>0.77400000000000002</v>
      </c>
      <c r="F1590" s="280">
        <f t="shared" si="48"/>
        <v>0.13323572474377743</v>
      </c>
      <c r="G1590" s="281"/>
    </row>
    <row r="1591" spans="1:7" x14ac:dyDescent="0.2">
      <c r="A1591" s="297">
        <v>95910</v>
      </c>
      <c r="B1591" s="293">
        <v>0.85699999999999998</v>
      </c>
      <c r="C1591" s="279">
        <v>1.464</v>
      </c>
      <c r="D1591" s="280">
        <f t="shared" si="49"/>
        <v>0.70828471411901983</v>
      </c>
      <c r="E1591" s="279">
        <v>1.161</v>
      </c>
      <c r="F1591" s="280">
        <f t="shared" si="48"/>
        <v>0.35472578763127194</v>
      </c>
      <c r="G1591" s="281"/>
    </row>
    <row r="1592" spans="1:7" x14ac:dyDescent="0.2">
      <c r="A1592" s="297">
        <v>95912</v>
      </c>
      <c r="B1592" s="293">
        <v>0.68300000000000005</v>
      </c>
      <c r="C1592" s="279">
        <v>0.82899999999999996</v>
      </c>
      <c r="D1592" s="280">
        <f t="shared" si="49"/>
        <v>0.21376281112737905</v>
      </c>
      <c r="E1592" s="279">
        <v>0.75600000000000001</v>
      </c>
      <c r="F1592" s="280">
        <f t="shared" si="48"/>
        <v>0.10688140556368952</v>
      </c>
      <c r="G1592" s="281"/>
    </row>
    <row r="1593" spans="1:7" x14ac:dyDescent="0.2">
      <c r="A1593" s="297">
        <v>95914</v>
      </c>
      <c r="B1593" s="293">
        <v>0.68300000000000005</v>
      </c>
      <c r="C1593" s="279">
        <v>4.0469999999999997</v>
      </c>
      <c r="D1593" s="280">
        <f t="shared" si="49"/>
        <v>4.92532942898975</v>
      </c>
      <c r="E1593" s="279">
        <v>1.127</v>
      </c>
      <c r="F1593" s="280">
        <f t="shared" si="48"/>
        <v>0.65007320644216682</v>
      </c>
      <c r="G1593" s="281"/>
    </row>
    <row r="1594" spans="1:7" x14ac:dyDescent="0.2">
      <c r="A1594" s="297">
        <v>95915</v>
      </c>
      <c r="B1594" s="293">
        <v>0.85699999999999998</v>
      </c>
      <c r="C1594" s="279">
        <v>4.1870000000000003</v>
      </c>
      <c r="D1594" s="280">
        <f t="shared" si="49"/>
        <v>3.885647607934656</v>
      </c>
      <c r="E1594" s="279">
        <v>1.4139999999999999</v>
      </c>
      <c r="F1594" s="280">
        <f t="shared" si="48"/>
        <v>0.6499416569428238</v>
      </c>
      <c r="G1594" s="281"/>
    </row>
    <row r="1595" spans="1:7" x14ac:dyDescent="0.2">
      <c r="A1595" s="297">
        <v>95916</v>
      </c>
      <c r="B1595" s="293">
        <v>0.68300000000000005</v>
      </c>
      <c r="C1595" s="279">
        <v>4.7450000000000001</v>
      </c>
      <c r="D1595" s="280">
        <f t="shared" si="49"/>
        <v>5.9472913616398237</v>
      </c>
      <c r="E1595" s="279">
        <v>1.127</v>
      </c>
      <c r="F1595" s="280">
        <f t="shared" si="48"/>
        <v>0.65007320644216682</v>
      </c>
      <c r="G1595" s="281"/>
    </row>
    <row r="1596" spans="1:7" x14ac:dyDescent="0.2">
      <c r="A1596" s="297">
        <v>95917</v>
      </c>
      <c r="B1596" s="293">
        <v>0.68300000000000005</v>
      </c>
      <c r="C1596" s="279">
        <v>1.125</v>
      </c>
      <c r="D1596" s="280">
        <f t="shared" si="49"/>
        <v>0.64714494875549033</v>
      </c>
      <c r="E1596" s="279">
        <v>0.90400000000000003</v>
      </c>
      <c r="F1596" s="280">
        <f t="shared" si="48"/>
        <v>0.32357247437774528</v>
      </c>
      <c r="G1596" s="281"/>
    </row>
    <row r="1597" spans="1:7" x14ac:dyDescent="0.2">
      <c r="A1597" s="297">
        <v>95918</v>
      </c>
      <c r="B1597" s="293">
        <v>0.68300000000000005</v>
      </c>
      <c r="C1597" s="279">
        <v>2.5779999999999998</v>
      </c>
      <c r="D1597" s="280">
        <f t="shared" si="49"/>
        <v>2.7745241581259146</v>
      </c>
      <c r="E1597" s="279">
        <v>1.127</v>
      </c>
      <c r="F1597" s="280">
        <f t="shared" si="48"/>
        <v>0.65007320644216682</v>
      </c>
      <c r="G1597" s="281"/>
    </row>
    <row r="1598" spans="1:7" x14ac:dyDescent="0.2">
      <c r="A1598" s="297">
        <v>95919</v>
      </c>
      <c r="B1598" s="293">
        <v>0.68300000000000005</v>
      </c>
      <c r="C1598" s="279">
        <v>5.0940000000000003</v>
      </c>
      <c r="D1598" s="280">
        <f t="shared" si="49"/>
        <v>6.4582723279648606</v>
      </c>
      <c r="E1598" s="279">
        <v>1.127</v>
      </c>
      <c r="F1598" s="280">
        <f t="shared" si="48"/>
        <v>0.65007320644216682</v>
      </c>
      <c r="G1598" s="281"/>
    </row>
    <row r="1599" spans="1:7" x14ac:dyDescent="0.2">
      <c r="A1599" s="297">
        <v>95920</v>
      </c>
      <c r="B1599" s="293">
        <v>0.68300000000000005</v>
      </c>
      <c r="C1599" s="279">
        <v>0.88200000000000001</v>
      </c>
      <c r="D1599" s="280">
        <f t="shared" si="49"/>
        <v>0.29136163982430441</v>
      </c>
      <c r="E1599" s="279">
        <v>0.78200000000000003</v>
      </c>
      <c r="F1599" s="280">
        <f t="shared" si="48"/>
        <v>0.14494875549048314</v>
      </c>
      <c r="G1599" s="281"/>
    </row>
    <row r="1600" spans="1:7" x14ac:dyDescent="0.2">
      <c r="A1600" s="297">
        <v>95922</v>
      </c>
      <c r="B1600" s="293">
        <v>0.77</v>
      </c>
      <c r="C1600" s="279">
        <v>3.339</v>
      </c>
      <c r="D1600" s="280">
        <f t="shared" si="49"/>
        <v>3.336363636363636</v>
      </c>
      <c r="E1600" s="279">
        <v>1.2709999999999999</v>
      </c>
      <c r="F1600" s="280">
        <f t="shared" si="48"/>
        <v>0.65064935064935048</v>
      </c>
      <c r="G1600" s="281"/>
    </row>
    <row r="1601" spans="1:7" x14ac:dyDescent="0.2">
      <c r="A1601" s="297">
        <v>95923</v>
      </c>
      <c r="B1601" s="293">
        <v>0.85699999999999998</v>
      </c>
      <c r="C1601" s="279">
        <v>1.3779999999999999</v>
      </c>
      <c r="D1601" s="280">
        <f t="shared" si="49"/>
        <v>0.60793465577596262</v>
      </c>
      <c r="E1601" s="279">
        <v>1.1180000000000001</v>
      </c>
      <c r="F1601" s="280">
        <f t="shared" si="48"/>
        <v>0.30455075845974333</v>
      </c>
      <c r="G1601" s="281"/>
    </row>
    <row r="1602" spans="1:7" x14ac:dyDescent="0.2">
      <c r="A1602" s="297">
        <v>95925</v>
      </c>
      <c r="B1602" s="293">
        <v>0.68300000000000005</v>
      </c>
      <c r="C1602" s="279">
        <v>4.7789999999999999</v>
      </c>
      <c r="D1602" s="280">
        <f t="shared" si="49"/>
        <v>5.9970717423133229</v>
      </c>
      <c r="E1602" s="279">
        <v>1.127</v>
      </c>
      <c r="F1602" s="280">
        <f t="shared" si="48"/>
        <v>0.65007320644216682</v>
      </c>
      <c r="G1602" s="281"/>
    </row>
    <row r="1603" spans="1:7" x14ac:dyDescent="0.2">
      <c r="A1603" s="297">
        <v>95926</v>
      </c>
      <c r="B1603" s="293">
        <v>0.68300000000000005</v>
      </c>
      <c r="C1603" s="279">
        <v>0.75900000000000001</v>
      </c>
      <c r="D1603" s="280">
        <f t="shared" si="49"/>
        <v>0.11127379209370414</v>
      </c>
      <c r="E1603" s="279">
        <v>0.72099999999999997</v>
      </c>
      <c r="F1603" s="280">
        <f t="shared" si="48"/>
        <v>5.5636896046852069E-2</v>
      </c>
      <c r="G1603" s="281"/>
    </row>
    <row r="1604" spans="1:7" x14ac:dyDescent="0.2">
      <c r="A1604" s="297">
        <v>95928</v>
      </c>
      <c r="B1604" s="293">
        <v>0.68300000000000005</v>
      </c>
      <c r="C1604" s="279">
        <v>1.177</v>
      </c>
      <c r="D1604" s="280">
        <f t="shared" si="49"/>
        <v>0.72327964860907756</v>
      </c>
      <c r="E1604" s="279">
        <v>0.93</v>
      </c>
      <c r="F1604" s="280">
        <f t="shared" si="48"/>
        <v>0.36163982430453867</v>
      </c>
      <c r="G1604" s="281"/>
    </row>
    <row r="1605" spans="1:7" x14ac:dyDescent="0.2">
      <c r="A1605" s="297">
        <v>95929</v>
      </c>
      <c r="B1605" s="293">
        <v>0.68300000000000005</v>
      </c>
      <c r="C1605" s="279">
        <v>2.2440000000000002</v>
      </c>
      <c r="D1605" s="280">
        <f t="shared" si="49"/>
        <v>2.2855051244509519</v>
      </c>
      <c r="E1605" s="279">
        <v>1.127</v>
      </c>
      <c r="F1605" s="280">
        <f t="shared" si="48"/>
        <v>0.65007320644216682</v>
      </c>
      <c r="G1605" s="281"/>
    </row>
    <row r="1606" spans="1:7" x14ac:dyDescent="0.2">
      <c r="A1606" s="297">
        <v>95930</v>
      </c>
      <c r="B1606" s="293">
        <v>0.68300000000000005</v>
      </c>
      <c r="C1606" s="279">
        <v>3.3620000000000001</v>
      </c>
      <c r="D1606" s="280">
        <f t="shared" si="49"/>
        <v>3.9224011713030746</v>
      </c>
      <c r="E1606" s="279">
        <v>1.127</v>
      </c>
      <c r="F1606" s="280">
        <f t="shared" si="48"/>
        <v>0.65007320644216682</v>
      </c>
      <c r="G1606" s="281"/>
    </row>
    <row r="1607" spans="1:7" x14ac:dyDescent="0.2">
      <c r="A1607" s="297">
        <v>95932</v>
      </c>
      <c r="B1607" s="293">
        <v>0.68300000000000005</v>
      </c>
      <c r="C1607" s="279">
        <v>0.77300000000000002</v>
      </c>
      <c r="D1607" s="280">
        <f t="shared" si="49"/>
        <v>0.13177159590043908</v>
      </c>
      <c r="E1607" s="279">
        <v>0.72799999999999998</v>
      </c>
      <c r="F1607" s="280">
        <f t="shared" si="48"/>
        <v>6.5885797950219427E-2</v>
      </c>
      <c r="G1607" s="281"/>
    </row>
    <row r="1608" spans="1:7" x14ac:dyDescent="0.2">
      <c r="A1608" s="297">
        <v>95934</v>
      </c>
      <c r="B1608" s="293">
        <v>0.85699999999999998</v>
      </c>
      <c r="C1608" s="279">
        <v>1.7030000000000001</v>
      </c>
      <c r="D1608" s="280">
        <f t="shared" si="49"/>
        <v>0.98716452742123706</v>
      </c>
      <c r="E1608" s="279">
        <v>1.28</v>
      </c>
      <c r="F1608" s="280">
        <f t="shared" si="48"/>
        <v>0.49358226371061842</v>
      </c>
      <c r="G1608" s="281"/>
    </row>
    <row r="1609" spans="1:7" x14ac:dyDescent="0.2">
      <c r="A1609" s="297">
        <v>95935</v>
      </c>
      <c r="B1609" s="293">
        <v>0.68300000000000005</v>
      </c>
      <c r="C1609" s="279">
        <v>4.7489999999999997</v>
      </c>
      <c r="D1609" s="280">
        <f t="shared" si="49"/>
        <v>5.9531478770131763</v>
      </c>
      <c r="E1609" s="279">
        <v>1.127</v>
      </c>
      <c r="F1609" s="280">
        <f t="shared" si="48"/>
        <v>0.65007320644216682</v>
      </c>
      <c r="G1609" s="281"/>
    </row>
    <row r="1610" spans="1:7" x14ac:dyDescent="0.2">
      <c r="A1610" s="297">
        <v>95936</v>
      </c>
      <c r="B1610" s="293">
        <v>0.85699999999999998</v>
      </c>
      <c r="C1610" s="279">
        <v>1.4990000000000001</v>
      </c>
      <c r="D1610" s="280">
        <f t="shared" si="49"/>
        <v>0.74912485414235719</v>
      </c>
      <c r="E1610" s="279">
        <v>1.1779999999999999</v>
      </c>
      <c r="F1610" s="280">
        <f t="shared" si="48"/>
        <v>0.37456242707117848</v>
      </c>
      <c r="G1610" s="281"/>
    </row>
    <row r="1611" spans="1:7" x14ac:dyDescent="0.2">
      <c r="A1611" s="297">
        <v>95937</v>
      </c>
      <c r="B1611" s="293">
        <v>0.90500000000000003</v>
      </c>
      <c r="C1611" s="279">
        <v>0.80700000000000005</v>
      </c>
      <c r="D1611" s="280">
        <f t="shared" si="49"/>
        <v>-0.10828729281767957</v>
      </c>
      <c r="E1611" s="279">
        <v>0.85599999999999998</v>
      </c>
      <c r="F1611" s="280">
        <f t="shared" ref="F1611:F1674" si="50">E1611/B1611-1</f>
        <v>-5.4143646408839841E-2</v>
      </c>
      <c r="G1611" s="281"/>
    </row>
    <row r="1612" spans="1:7" x14ac:dyDescent="0.2">
      <c r="A1612" s="297">
        <v>95938</v>
      </c>
      <c r="B1612" s="293">
        <v>0.68300000000000005</v>
      </c>
      <c r="C1612" s="279">
        <v>0.96599999999999997</v>
      </c>
      <c r="D1612" s="280">
        <f t="shared" ref="D1612:D1675" si="51">C1612/B1612-1</f>
        <v>0.41434846266471426</v>
      </c>
      <c r="E1612" s="279">
        <v>0.82499999999999996</v>
      </c>
      <c r="F1612" s="280">
        <f t="shared" si="50"/>
        <v>0.2079062957540263</v>
      </c>
      <c r="G1612" s="281"/>
    </row>
    <row r="1613" spans="1:7" x14ac:dyDescent="0.2">
      <c r="A1613" s="297">
        <v>95939</v>
      </c>
      <c r="B1613" s="293">
        <v>0.68300000000000005</v>
      </c>
      <c r="C1613" s="279">
        <v>2.823</v>
      </c>
      <c r="D1613" s="280">
        <f t="shared" si="51"/>
        <v>3.133235724743777</v>
      </c>
      <c r="E1613" s="279">
        <v>1.127</v>
      </c>
      <c r="F1613" s="280">
        <f t="shared" si="50"/>
        <v>0.65007320644216682</v>
      </c>
      <c r="G1613" s="281"/>
    </row>
    <row r="1614" spans="1:7" x14ac:dyDescent="0.2">
      <c r="A1614" s="297">
        <v>95941</v>
      </c>
      <c r="B1614" s="293">
        <v>0.68300000000000005</v>
      </c>
      <c r="C1614" s="279">
        <v>4.2679999999999998</v>
      </c>
      <c r="D1614" s="280">
        <f t="shared" si="51"/>
        <v>5.2489019033674955</v>
      </c>
      <c r="E1614" s="279">
        <v>1.127</v>
      </c>
      <c r="F1614" s="280">
        <f t="shared" si="50"/>
        <v>0.65007320644216682</v>
      </c>
      <c r="G1614" s="281"/>
    </row>
    <row r="1615" spans="1:7" x14ac:dyDescent="0.2">
      <c r="A1615" s="297">
        <v>95942</v>
      </c>
      <c r="B1615" s="293">
        <v>0.68300000000000005</v>
      </c>
      <c r="C1615" s="279">
        <v>3.802</v>
      </c>
      <c r="D1615" s="280">
        <f t="shared" si="51"/>
        <v>4.5666178623718885</v>
      </c>
      <c r="E1615" s="279">
        <v>1.127</v>
      </c>
      <c r="F1615" s="280">
        <f t="shared" si="50"/>
        <v>0.65007320644216682</v>
      </c>
      <c r="G1615" s="281"/>
    </row>
    <row r="1616" spans="1:7" x14ac:dyDescent="0.2">
      <c r="A1616" s="297">
        <v>95943</v>
      </c>
      <c r="B1616" s="293">
        <v>0.68300000000000005</v>
      </c>
      <c r="C1616" s="279">
        <v>0.78400000000000003</v>
      </c>
      <c r="D1616" s="280">
        <f t="shared" si="51"/>
        <v>0.14787701317715962</v>
      </c>
      <c r="E1616" s="279">
        <v>0.73399999999999999</v>
      </c>
      <c r="F1616" s="280">
        <f t="shared" si="50"/>
        <v>7.4670571010248876E-2</v>
      </c>
      <c r="G1616" s="281"/>
    </row>
    <row r="1617" spans="1:7" x14ac:dyDescent="0.2">
      <c r="A1617" s="297">
        <v>95944</v>
      </c>
      <c r="B1617" s="293">
        <v>0.85699999999999998</v>
      </c>
      <c r="C1617" s="279">
        <v>1.595</v>
      </c>
      <c r="D1617" s="280">
        <f t="shared" si="51"/>
        <v>0.86114352392065352</v>
      </c>
      <c r="E1617" s="279">
        <v>1.226</v>
      </c>
      <c r="F1617" s="280">
        <f t="shared" si="50"/>
        <v>0.43057176196032665</v>
      </c>
      <c r="G1617" s="281"/>
    </row>
    <row r="1618" spans="1:7" x14ac:dyDescent="0.2">
      <c r="A1618" s="297">
        <v>95945</v>
      </c>
      <c r="B1618" s="293">
        <v>0.85699999999999998</v>
      </c>
      <c r="C1618" s="279">
        <v>2.3359999999999999</v>
      </c>
      <c r="D1618" s="280">
        <f t="shared" si="51"/>
        <v>1.7257876312718787</v>
      </c>
      <c r="E1618" s="279">
        <v>1.4139999999999999</v>
      </c>
      <c r="F1618" s="280">
        <f t="shared" si="50"/>
        <v>0.6499416569428238</v>
      </c>
      <c r="G1618" s="281"/>
    </row>
    <row r="1619" spans="1:7" x14ac:dyDescent="0.2">
      <c r="A1619" s="297">
        <v>95946</v>
      </c>
      <c r="B1619" s="293">
        <v>0.85699999999999998</v>
      </c>
      <c r="C1619" s="279">
        <v>2.8</v>
      </c>
      <c r="D1619" s="280">
        <f t="shared" si="51"/>
        <v>2.2672112018669779</v>
      </c>
      <c r="E1619" s="279">
        <v>1.4139999999999999</v>
      </c>
      <c r="F1619" s="280">
        <f t="shared" si="50"/>
        <v>0.6499416569428238</v>
      </c>
      <c r="G1619" s="281"/>
    </row>
    <row r="1620" spans="1:7" x14ac:dyDescent="0.2">
      <c r="A1620" s="297">
        <v>95947</v>
      </c>
      <c r="B1620" s="293">
        <v>0.85699999999999998</v>
      </c>
      <c r="C1620" s="279">
        <v>1.742</v>
      </c>
      <c r="D1620" s="280">
        <f t="shared" si="51"/>
        <v>1.0326721120186697</v>
      </c>
      <c r="E1620" s="279">
        <v>1.3</v>
      </c>
      <c r="F1620" s="280">
        <f t="shared" si="50"/>
        <v>0.51691948658109688</v>
      </c>
      <c r="G1620" s="281"/>
    </row>
    <row r="1621" spans="1:7" x14ac:dyDescent="0.2">
      <c r="A1621" s="297">
        <v>95948</v>
      </c>
      <c r="B1621" s="293">
        <v>0.68300000000000005</v>
      </c>
      <c r="C1621" s="279">
        <v>0.89</v>
      </c>
      <c r="D1621" s="280">
        <f t="shared" si="51"/>
        <v>0.30307467057101012</v>
      </c>
      <c r="E1621" s="279">
        <v>0.78700000000000003</v>
      </c>
      <c r="F1621" s="280">
        <f t="shared" si="50"/>
        <v>0.15226939970717424</v>
      </c>
      <c r="G1621" s="281"/>
    </row>
    <row r="1622" spans="1:7" x14ac:dyDescent="0.2">
      <c r="A1622" s="297">
        <v>95949</v>
      </c>
      <c r="B1622" s="293">
        <v>0.85699999999999998</v>
      </c>
      <c r="C1622" s="279">
        <v>3.1539999999999999</v>
      </c>
      <c r="D1622" s="280">
        <f t="shared" si="51"/>
        <v>2.6802800466744459</v>
      </c>
      <c r="E1622" s="279">
        <v>1.4139999999999999</v>
      </c>
      <c r="F1622" s="280">
        <f t="shared" si="50"/>
        <v>0.6499416569428238</v>
      </c>
      <c r="G1622" s="281"/>
    </row>
    <row r="1623" spans="1:7" x14ac:dyDescent="0.2">
      <c r="A1623" s="297">
        <v>95950</v>
      </c>
      <c r="B1623" s="293">
        <v>0.68300000000000005</v>
      </c>
      <c r="C1623" s="279">
        <v>0.8</v>
      </c>
      <c r="D1623" s="280">
        <f t="shared" si="51"/>
        <v>0.17130307467057104</v>
      </c>
      <c r="E1623" s="279">
        <v>0.74199999999999999</v>
      </c>
      <c r="F1623" s="280">
        <f t="shared" si="50"/>
        <v>8.6383601756954587E-2</v>
      </c>
      <c r="G1623" s="281"/>
    </row>
    <row r="1624" spans="1:7" x14ac:dyDescent="0.2">
      <c r="A1624" s="297">
        <v>95951</v>
      </c>
      <c r="B1624" s="293">
        <v>0.68300000000000005</v>
      </c>
      <c r="C1624" s="279">
        <v>0.748</v>
      </c>
      <c r="D1624" s="280">
        <f t="shared" si="51"/>
        <v>9.5168374816983814E-2</v>
      </c>
      <c r="E1624" s="279">
        <v>0.71499999999999997</v>
      </c>
      <c r="F1624" s="280">
        <f t="shared" si="50"/>
        <v>4.685212298682262E-2</v>
      </c>
      <c r="G1624" s="281"/>
    </row>
    <row r="1625" spans="1:7" x14ac:dyDescent="0.2">
      <c r="A1625" s="297">
        <v>95953</v>
      </c>
      <c r="B1625" s="293">
        <v>0.68300000000000005</v>
      </c>
      <c r="C1625" s="279">
        <v>0.84199999999999997</v>
      </c>
      <c r="D1625" s="280">
        <f t="shared" si="51"/>
        <v>0.23279648609077586</v>
      </c>
      <c r="E1625" s="279">
        <v>0.76200000000000001</v>
      </c>
      <c r="F1625" s="280">
        <f t="shared" si="50"/>
        <v>0.11566617862371875</v>
      </c>
      <c r="G1625" s="281"/>
    </row>
    <row r="1626" spans="1:7" x14ac:dyDescent="0.2">
      <c r="A1626" s="297">
        <v>95954</v>
      </c>
      <c r="B1626" s="293">
        <v>0.68300000000000005</v>
      </c>
      <c r="C1626" s="279">
        <v>4.3440000000000003</v>
      </c>
      <c r="D1626" s="280">
        <f t="shared" si="51"/>
        <v>5.3601756954612005</v>
      </c>
      <c r="E1626" s="279">
        <v>1.127</v>
      </c>
      <c r="F1626" s="280">
        <f t="shared" si="50"/>
        <v>0.65007320644216682</v>
      </c>
      <c r="G1626" s="281"/>
    </row>
    <row r="1627" spans="1:7" x14ac:dyDescent="0.2">
      <c r="A1627" s="298">
        <v>95955</v>
      </c>
      <c r="B1627" s="294">
        <v>0.68300000000000005</v>
      </c>
      <c r="C1627" s="287">
        <v>0.90700000000000003</v>
      </c>
      <c r="D1627" s="288">
        <f t="shared" si="51"/>
        <v>0.32796486090775989</v>
      </c>
      <c r="E1627" s="287">
        <v>0.79500000000000004</v>
      </c>
      <c r="F1627" s="288">
        <f t="shared" si="50"/>
        <v>0.16398243045387995</v>
      </c>
      <c r="G1627" s="281"/>
    </row>
    <row r="1628" spans="1:7" x14ac:dyDescent="0.2">
      <c r="A1628" s="299">
        <v>95956</v>
      </c>
      <c r="B1628" s="295">
        <v>0.85699999999999998</v>
      </c>
      <c r="C1628" s="289">
        <v>1.843</v>
      </c>
      <c r="D1628" s="290">
        <f t="shared" si="51"/>
        <v>1.1505250875145858</v>
      </c>
      <c r="E1628" s="289">
        <v>1.35</v>
      </c>
      <c r="F1628" s="290">
        <f t="shared" si="50"/>
        <v>0.57526254375729291</v>
      </c>
      <c r="G1628" s="281"/>
    </row>
    <row r="1629" spans="1:7" x14ac:dyDescent="0.2">
      <c r="A1629" s="297">
        <v>95957</v>
      </c>
      <c r="B1629" s="293">
        <v>0.68300000000000005</v>
      </c>
      <c r="C1629" s="279">
        <v>0.78900000000000003</v>
      </c>
      <c r="D1629" s="280">
        <f t="shared" si="51"/>
        <v>0.15519765739385072</v>
      </c>
      <c r="E1629" s="279">
        <v>0.73599999999999999</v>
      </c>
      <c r="F1629" s="280">
        <f t="shared" si="50"/>
        <v>7.7598828696925137E-2</v>
      </c>
      <c r="G1629" s="281"/>
    </row>
    <row r="1630" spans="1:7" x14ac:dyDescent="0.2">
      <c r="A1630" s="297">
        <v>95959</v>
      </c>
      <c r="B1630" s="293">
        <v>0.85699999999999998</v>
      </c>
      <c r="C1630" s="279">
        <v>2.4169999999999998</v>
      </c>
      <c r="D1630" s="280">
        <f t="shared" si="51"/>
        <v>1.8203033838973162</v>
      </c>
      <c r="E1630" s="279">
        <v>1.4139999999999999</v>
      </c>
      <c r="F1630" s="280">
        <f t="shared" si="50"/>
        <v>0.6499416569428238</v>
      </c>
      <c r="G1630" s="281"/>
    </row>
    <row r="1631" spans="1:7" x14ac:dyDescent="0.2">
      <c r="A1631" s="297">
        <v>95960</v>
      </c>
      <c r="B1631" s="293">
        <v>0.79900000000000004</v>
      </c>
      <c r="C1631" s="279">
        <v>3.2160000000000002</v>
      </c>
      <c r="D1631" s="280">
        <f t="shared" si="51"/>
        <v>3.0250312891113893</v>
      </c>
      <c r="E1631" s="279">
        <v>1.3180000000000001</v>
      </c>
      <c r="F1631" s="280">
        <f t="shared" si="50"/>
        <v>0.64956195244055071</v>
      </c>
      <c r="G1631" s="281"/>
    </row>
    <row r="1632" spans="1:7" x14ac:dyDescent="0.2">
      <c r="A1632" s="297">
        <v>95961</v>
      </c>
      <c r="B1632" s="293">
        <v>0.68300000000000005</v>
      </c>
      <c r="C1632" s="279">
        <v>0.73</v>
      </c>
      <c r="D1632" s="280">
        <f t="shared" si="51"/>
        <v>6.881405563689591E-2</v>
      </c>
      <c r="E1632" s="279">
        <v>0.70699999999999996</v>
      </c>
      <c r="F1632" s="280">
        <f t="shared" si="50"/>
        <v>3.5139092240116909E-2</v>
      </c>
      <c r="G1632" s="281"/>
    </row>
    <row r="1633" spans="1:7" x14ac:dyDescent="0.2">
      <c r="A1633" s="297">
        <v>95962</v>
      </c>
      <c r="B1633" s="293">
        <v>0.68300000000000005</v>
      </c>
      <c r="C1633" s="279">
        <v>3.6560000000000001</v>
      </c>
      <c r="D1633" s="280">
        <f t="shared" si="51"/>
        <v>4.352855051244509</v>
      </c>
      <c r="E1633" s="279">
        <v>1.127</v>
      </c>
      <c r="F1633" s="280">
        <f t="shared" si="50"/>
        <v>0.65007320644216682</v>
      </c>
      <c r="G1633" s="281"/>
    </row>
    <row r="1634" spans="1:7" x14ac:dyDescent="0.2">
      <c r="A1634" s="297">
        <v>95963</v>
      </c>
      <c r="B1634" s="293">
        <v>0.77</v>
      </c>
      <c r="C1634" s="279">
        <v>0.78100000000000003</v>
      </c>
      <c r="D1634" s="280">
        <f t="shared" si="51"/>
        <v>1.4285714285714235E-2</v>
      </c>
      <c r="E1634" s="279">
        <v>0.77600000000000002</v>
      </c>
      <c r="F1634" s="280">
        <f t="shared" si="50"/>
        <v>7.7922077922079058E-3</v>
      </c>
      <c r="G1634" s="281"/>
    </row>
    <row r="1635" spans="1:7" x14ac:dyDescent="0.2">
      <c r="A1635" s="297">
        <v>95965</v>
      </c>
      <c r="B1635" s="293">
        <v>0.68300000000000005</v>
      </c>
      <c r="C1635" s="279">
        <v>1.6970000000000001</v>
      </c>
      <c r="D1635" s="280">
        <f t="shared" si="51"/>
        <v>1.4846266471449487</v>
      </c>
      <c r="E1635" s="279">
        <v>1.127</v>
      </c>
      <c r="F1635" s="280">
        <f t="shared" si="50"/>
        <v>0.65007320644216682</v>
      </c>
      <c r="G1635" s="281"/>
    </row>
    <row r="1636" spans="1:7" x14ac:dyDescent="0.2">
      <c r="A1636" s="297">
        <v>95966</v>
      </c>
      <c r="B1636" s="293">
        <v>0.68300000000000005</v>
      </c>
      <c r="C1636" s="279">
        <v>2.9489999999999998</v>
      </c>
      <c r="D1636" s="280">
        <f t="shared" si="51"/>
        <v>3.3177159590043921</v>
      </c>
      <c r="E1636" s="279">
        <v>1.127</v>
      </c>
      <c r="F1636" s="280">
        <f t="shared" si="50"/>
        <v>0.65007320644216682</v>
      </c>
      <c r="G1636" s="281"/>
    </row>
    <row r="1637" spans="1:7" x14ac:dyDescent="0.2">
      <c r="A1637" s="297">
        <v>95968</v>
      </c>
      <c r="B1637" s="293">
        <v>0.68300000000000005</v>
      </c>
      <c r="C1637" s="279">
        <v>1.573</v>
      </c>
      <c r="D1637" s="280">
        <f t="shared" si="51"/>
        <v>1.3030746705710099</v>
      </c>
      <c r="E1637" s="279">
        <v>1.127</v>
      </c>
      <c r="F1637" s="280">
        <f t="shared" si="50"/>
        <v>0.65007320644216682</v>
      </c>
      <c r="G1637" s="281"/>
    </row>
    <row r="1638" spans="1:7" x14ac:dyDescent="0.2">
      <c r="A1638" s="297">
        <v>95969</v>
      </c>
      <c r="B1638" s="293">
        <v>0.68300000000000005</v>
      </c>
      <c r="C1638" s="279">
        <v>4.508</v>
      </c>
      <c r="D1638" s="280">
        <f t="shared" si="51"/>
        <v>5.6002928257686673</v>
      </c>
      <c r="E1638" s="279">
        <v>1.127</v>
      </c>
      <c r="F1638" s="280">
        <f t="shared" si="50"/>
        <v>0.65007320644216682</v>
      </c>
      <c r="G1638" s="281"/>
    </row>
    <row r="1639" spans="1:7" x14ac:dyDescent="0.2">
      <c r="A1639" s="297">
        <v>95970</v>
      </c>
      <c r="B1639" s="293">
        <v>0.68300000000000005</v>
      </c>
      <c r="C1639" s="279">
        <v>0.83</v>
      </c>
      <c r="D1639" s="280">
        <f t="shared" si="51"/>
        <v>0.21522693997071718</v>
      </c>
      <c r="E1639" s="279">
        <v>0.75700000000000001</v>
      </c>
      <c r="F1639" s="280">
        <f t="shared" si="50"/>
        <v>0.10834553440702765</v>
      </c>
      <c r="G1639" s="281"/>
    </row>
    <row r="1640" spans="1:7" x14ac:dyDescent="0.2">
      <c r="A1640" s="297">
        <v>95971</v>
      </c>
      <c r="B1640" s="293">
        <v>0.85699999999999998</v>
      </c>
      <c r="C1640" s="279">
        <v>1.524</v>
      </c>
      <c r="D1640" s="280">
        <f t="shared" si="51"/>
        <v>0.77829638273045521</v>
      </c>
      <c r="E1640" s="279">
        <v>1.19</v>
      </c>
      <c r="F1640" s="280">
        <f t="shared" si="50"/>
        <v>0.38856476079346547</v>
      </c>
      <c r="G1640" s="281"/>
    </row>
    <row r="1641" spans="1:7" x14ac:dyDescent="0.2">
      <c r="A1641" s="297">
        <v>95972</v>
      </c>
      <c r="B1641" s="293">
        <v>0.68300000000000005</v>
      </c>
      <c r="C1641" s="279">
        <v>5.0510000000000002</v>
      </c>
      <c r="D1641" s="280">
        <f t="shared" si="51"/>
        <v>6.3953147877013174</v>
      </c>
      <c r="E1641" s="279">
        <v>1.127</v>
      </c>
      <c r="F1641" s="280">
        <f t="shared" si="50"/>
        <v>0.65007320644216682</v>
      </c>
      <c r="G1641" s="281"/>
    </row>
    <row r="1642" spans="1:7" x14ac:dyDescent="0.2">
      <c r="A1642" s="297">
        <v>95973</v>
      </c>
      <c r="B1642" s="293">
        <v>0.68300000000000005</v>
      </c>
      <c r="C1642" s="279">
        <v>0.98699999999999999</v>
      </c>
      <c r="D1642" s="280">
        <f t="shared" si="51"/>
        <v>0.44509516837481677</v>
      </c>
      <c r="E1642" s="279">
        <v>0.83499999999999996</v>
      </c>
      <c r="F1642" s="280">
        <f t="shared" si="50"/>
        <v>0.22254758418740828</v>
      </c>
      <c r="G1642" s="281"/>
    </row>
    <row r="1643" spans="1:7" x14ac:dyDescent="0.2">
      <c r="A1643" s="297">
        <v>95974</v>
      </c>
      <c r="B1643" s="293">
        <v>0.68300000000000005</v>
      </c>
      <c r="C1643" s="279">
        <v>0.83799999999999997</v>
      </c>
      <c r="D1643" s="280">
        <f t="shared" si="51"/>
        <v>0.22693997071742289</v>
      </c>
      <c r="E1643" s="279">
        <v>0.76</v>
      </c>
      <c r="F1643" s="280">
        <f t="shared" si="50"/>
        <v>0.11273792093704249</v>
      </c>
      <c r="G1643" s="281"/>
    </row>
    <row r="1644" spans="1:7" x14ac:dyDescent="0.2">
      <c r="A1644" s="297">
        <v>95975</v>
      </c>
      <c r="B1644" s="293">
        <v>0.85699999999999998</v>
      </c>
      <c r="C1644" s="279">
        <v>3.8039999999999998</v>
      </c>
      <c r="D1644" s="280">
        <f t="shared" si="51"/>
        <v>3.4387397899649939</v>
      </c>
      <c r="E1644" s="279">
        <v>1.4139999999999999</v>
      </c>
      <c r="F1644" s="280">
        <f t="shared" si="50"/>
        <v>0.6499416569428238</v>
      </c>
      <c r="G1644" s="281"/>
    </row>
    <row r="1645" spans="1:7" x14ac:dyDescent="0.2">
      <c r="A1645" s="297">
        <v>95977</v>
      </c>
      <c r="B1645" s="293">
        <v>0.77</v>
      </c>
      <c r="C1645" s="279">
        <v>3.1059999999999999</v>
      </c>
      <c r="D1645" s="280">
        <f t="shared" si="51"/>
        <v>3.0337662337662339</v>
      </c>
      <c r="E1645" s="279">
        <v>1.2709999999999999</v>
      </c>
      <c r="F1645" s="280">
        <f t="shared" si="50"/>
        <v>0.65064935064935048</v>
      </c>
      <c r="G1645" s="281"/>
    </row>
    <row r="1646" spans="1:7" x14ac:dyDescent="0.2">
      <c r="A1646" s="297">
        <v>95979</v>
      </c>
      <c r="B1646" s="293">
        <v>0.68300000000000005</v>
      </c>
      <c r="C1646" s="279">
        <v>3.3210000000000002</v>
      </c>
      <c r="D1646" s="280">
        <f t="shared" si="51"/>
        <v>3.8623718887262077</v>
      </c>
      <c r="E1646" s="279">
        <v>1.127</v>
      </c>
      <c r="F1646" s="280">
        <f t="shared" si="50"/>
        <v>0.65007320644216682</v>
      </c>
      <c r="G1646" s="281"/>
    </row>
    <row r="1647" spans="1:7" x14ac:dyDescent="0.2">
      <c r="A1647" s="297">
        <v>95980</v>
      </c>
      <c r="B1647" s="293">
        <v>0.85699999999999998</v>
      </c>
      <c r="C1647" s="279">
        <v>6.4779999999999998</v>
      </c>
      <c r="D1647" s="280">
        <f t="shared" si="51"/>
        <v>6.5589264877479581</v>
      </c>
      <c r="E1647" s="279">
        <v>1.4139999999999999</v>
      </c>
      <c r="F1647" s="280">
        <f t="shared" si="50"/>
        <v>0.6499416569428238</v>
      </c>
      <c r="G1647" s="281"/>
    </row>
    <row r="1648" spans="1:7" x14ac:dyDescent="0.2">
      <c r="A1648" s="297">
        <v>95981</v>
      </c>
      <c r="B1648" s="293">
        <v>0.77</v>
      </c>
      <c r="C1648" s="279">
        <v>1.8560000000000001</v>
      </c>
      <c r="D1648" s="280">
        <f t="shared" si="51"/>
        <v>1.4103896103896103</v>
      </c>
      <c r="E1648" s="279">
        <v>1.2709999999999999</v>
      </c>
      <c r="F1648" s="280">
        <f t="shared" si="50"/>
        <v>0.65064935064935048</v>
      </c>
      <c r="G1648" s="281"/>
    </row>
    <row r="1649" spans="1:7" x14ac:dyDescent="0.2">
      <c r="A1649" s="297">
        <v>95982</v>
      </c>
      <c r="B1649" s="293">
        <v>0.68300000000000005</v>
      </c>
      <c r="C1649" s="279">
        <v>0.80100000000000005</v>
      </c>
      <c r="D1649" s="280">
        <f t="shared" si="51"/>
        <v>0.17276720351390917</v>
      </c>
      <c r="E1649" s="279">
        <v>0.74199999999999999</v>
      </c>
      <c r="F1649" s="280">
        <f t="shared" si="50"/>
        <v>8.6383601756954587E-2</v>
      </c>
      <c r="G1649" s="281"/>
    </row>
    <row r="1650" spans="1:7" x14ac:dyDescent="0.2">
      <c r="A1650" s="297">
        <v>95983</v>
      </c>
      <c r="B1650" s="293">
        <v>0.85699999999999998</v>
      </c>
      <c r="C1650" s="279">
        <v>1.706</v>
      </c>
      <c r="D1650" s="280">
        <f t="shared" si="51"/>
        <v>0.99066511085180853</v>
      </c>
      <c r="E1650" s="279">
        <v>1.2809999999999999</v>
      </c>
      <c r="F1650" s="280">
        <f t="shared" si="50"/>
        <v>0.49474912485414224</v>
      </c>
      <c r="G1650" s="281"/>
    </row>
    <row r="1651" spans="1:7" x14ac:dyDescent="0.2">
      <c r="A1651" s="297">
        <v>95984</v>
      </c>
      <c r="B1651" s="293">
        <v>0.85699999999999998</v>
      </c>
      <c r="C1651" s="279">
        <v>2.2549999999999999</v>
      </c>
      <c r="D1651" s="280">
        <f t="shared" si="51"/>
        <v>1.6312718786464409</v>
      </c>
      <c r="E1651" s="279">
        <v>1.4139999999999999</v>
      </c>
      <c r="F1651" s="280">
        <f t="shared" si="50"/>
        <v>0.6499416569428238</v>
      </c>
      <c r="G1651" s="281"/>
    </row>
    <row r="1652" spans="1:7" x14ac:dyDescent="0.2">
      <c r="A1652" s="297">
        <v>95987</v>
      </c>
      <c r="B1652" s="293">
        <v>0.68300000000000005</v>
      </c>
      <c r="C1652" s="279">
        <v>0.81699999999999995</v>
      </c>
      <c r="D1652" s="280">
        <f t="shared" si="51"/>
        <v>0.19619326500732037</v>
      </c>
      <c r="E1652" s="279">
        <v>0.75</v>
      </c>
      <c r="F1652" s="280">
        <f t="shared" si="50"/>
        <v>9.8096632503660297E-2</v>
      </c>
      <c r="G1652" s="281"/>
    </row>
    <row r="1653" spans="1:7" x14ac:dyDescent="0.2">
      <c r="A1653" s="297">
        <v>95988</v>
      </c>
      <c r="B1653" s="293">
        <v>0.68300000000000005</v>
      </c>
      <c r="C1653" s="279">
        <v>0.73699999999999999</v>
      </c>
      <c r="D1653" s="280">
        <f t="shared" si="51"/>
        <v>7.906295754026349E-2</v>
      </c>
      <c r="E1653" s="279">
        <v>0.71</v>
      </c>
      <c r="F1653" s="280">
        <f t="shared" si="50"/>
        <v>3.9531478770131745E-2</v>
      </c>
      <c r="G1653" s="281"/>
    </row>
    <row r="1654" spans="1:7" x14ac:dyDescent="0.2">
      <c r="A1654" s="297">
        <v>95991</v>
      </c>
      <c r="B1654" s="293">
        <v>0.68300000000000005</v>
      </c>
      <c r="C1654" s="279">
        <v>0.77300000000000002</v>
      </c>
      <c r="D1654" s="280">
        <f t="shared" si="51"/>
        <v>0.13177159590043908</v>
      </c>
      <c r="E1654" s="279">
        <v>0.72799999999999998</v>
      </c>
      <c r="F1654" s="280">
        <f t="shared" si="50"/>
        <v>6.5885797950219427E-2</v>
      </c>
      <c r="G1654" s="281"/>
    </row>
    <row r="1655" spans="1:7" x14ac:dyDescent="0.2">
      <c r="A1655" s="297">
        <v>95993</v>
      </c>
      <c r="B1655" s="293">
        <v>0.68300000000000005</v>
      </c>
      <c r="C1655" s="279">
        <v>0.78300000000000003</v>
      </c>
      <c r="D1655" s="280">
        <f t="shared" si="51"/>
        <v>0.14641288433382127</v>
      </c>
      <c r="E1655" s="279">
        <v>0.73299999999999998</v>
      </c>
      <c r="F1655" s="280">
        <f t="shared" si="50"/>
        <v>7.3206442166910524E-2</v>
      </c>
      <c r="G1655" s="281"/>
    </row>
    <row r="1656" spans="1:7" x14ac:dyDescent="0.2">
      <c r="A1656" s="297">
        <v>96001</v>
      </c>
      <c r="B1656" s="293">
        <v>0.85699999999999998</v>
      </c>
      <c r="C1656" s="279">
        <v>1.851</v>
      </c>
      <c r="D1656" s="280">
        <f t="shared" si="51"/>
        <v>1.1598599766627773</v>
      </c>
      <c r="E1656" s="279">
        <v>1.3540000000000001</v>
      </c>
      <c r="F1656" s="280">
        <f t="shared" si="50"/>
        <v>0.57992998833138865</v>
      </c>
      <c r="G1656" s="281"/>
    </row>
    <row r="1657" spans="1:7" x14ac:dyDescent="0.2">
      <c r="A1657" s="297">
        <v>96002</v>
      </c>
      <c r="B1657" s="293">
        <v>0.85699999999999998</v>
      </c>
      <c r="C1657" s="279">
        <v>1.081</v>
      </c>
      <c r="D1657" s="280">
        <f t="shared" si="51"/>
        <v>0.26137689614935811</v>
      </c>
      <c r="E1657" s="279">
        <v>0.96899999999999997</v>
      </c>
      <c r="F1657" s="280">
        <f t="shared" si="50"/>
        <v>0.13068844807467905</v>
      </c>
      <c r="G1657" s="281"/>
    </row>
    <row r="1658" spans="1:7" x14ac:dyDescent="0.2">
      <c r="A1658" s="297">
        <v>96003</v>
      </c>
      <c r="B1658" s="293">
        <v>0.85699999999999998</v>
      </c>
      <c r="C1658" s="279">
        <v>1.5840000000000001</v>
      </c>
      <c r="D1658" s="280">
        <f t="shared" si="51"/>
        <v>0.84830805134189036</v>
      </c>
      <c r="E1658" s="279">
        <v>1.2210000000000001</v>
      </c>
      <c r="F1658" s="280">
        <f t="shared" si="50"/>
        <v>0.42473745624270731</v>
      </c>
      <c r="G1658" s="281"/>
    </row>
    <row r="1659" spans="1:7" x14ac:dyDescent="0.2">
      <c r="A1659" s="297">
        <v>96006</v>
      </c>
      <c r="B1659" s="293">
        <v>0.85699999999999998</v>
      </c>
      <c r="C1659" s="279">
        <v>1.6830000000000001</v>
      </c>
      <c r="D1659" s="280">
        <f t="shared" si="51"/>
        <v>0.9638273045507586</v>
      </c>
      <c r="E1659" s="279">
        <v>1.27</v>
      </c>
      <c r="F1659" s="280">
        <f t="shared" si="50"/>
        <v>0.4819136522753793</v>
      </c>
      <c r="G1659" s="281"/>
    </row>
    <row r="1660" spans="1:7" x14ac:dyDescent="0.2">
      <c r="A1660" s="297">
        <v>96007</v>
      </c>
      <c r="B1660" s="293">
        <v>0.85699999999999998</v>
      </c>
      <c r="C1660" s="279">
        <v>1.4770000000000001</v>
      </c>
      <c r="D1660" s="280">
        <f t="shared" si="51"/>
        <v>0.72345390898483086</v>
      </c>
      <c r="E1660" s="279">
        <v>1.167</v>
      </c>
      <c r="F1660" s="280">
        <f t="shared" si="50"/>
        <v>0.36172695449241554</v>
      </c>
      <c r="G1660" s="281"/>
    </row>
    <row r="1661" spans="1:7" x14ac:dyDescent="0.2">
      <c r="A1661" s="297">
        <v>96008</v>
      </c>
      <c r="B1661" s="293">
        <v>0.85699999999999998</v>
      </c>
      <c r="C1661" s="279">
        <v>2.7250000000000001</v>
      </c>
      <c r="D1661" s="280">
        <f t="shared" si="51"/>
        <v>2.1796966161026838</v>
      </c>
      <c r="E1661" s="279">
        <v>1.4139999999999999</v>
      </c>
      <c r="F1661" s="280">
        <f t="shared" si="50"/>
        <v>0.6499416569428238</v>
      </c>
      <c r="G1661" s="281"/>
    </row>
    <row r="1662" spans="1:7" x14ac:dyDescent="0.2">
      <c r="A1662" s="297">
        <v>96010</v>
      </c>
      <c r="B1662" s="293">
        <v>0.85699999999999998</v>
      </c>
      <c r="C1662" s="279">
        <v>2.3239999999999998</v>
      </c>
      <c r="D1662" s="280">
        <f t="shared" si="51"/>
        <v>1.7117852975495915</v>
      </c>
      <c r="E1662" s="279">
        <v>1.4139999999999999</v>
      </c>
      <c r="F1662" s="280">
        <f t="shared" si="50"/>
        <v>0.6499416569428238</v>
      </c>
      <c r="G1662" s="281"/>
    </row>
    <row r="1663" spans="1:7" x14ac:dyDescent="0.2">
      <c r="A1663" s="297">
        <v>96013</v>
      </c>
      <c r="B1663" s="293">
        <v>0.85699999999999998</v>
      </c>
      <c r="C1663" s="279">
        <v>1.653</v>
      </c>
      <c r="D1663" s="280">
        <f t="shared" si="51"/>
        <v>0.9288214702450408</v>
      </c>
      <c r="E1663" s="279">
        <v>1.2549999999999999</v>
      </c>
      <c r="F1663" s="280">
        <f t="shared" si="50"/>
        <v>0.4644107351225204</v>
      </c>
      <c r="G1663" s="281"/>
    </row>
    <row r="1664" spans="1:7" x14ac:dyDescent="0.2">
      <c r="A1664" s="297">
        <v>96014</v>
      </c>
      <c r="B1664" s="293">
        <v>0.85699999999999998</v>
      </c>
      <c r="C1664" s="279">
        <v>1.7609999999999999</v>
      </c>
      <c r="D1664" s="280">
        <f t="shared" si="51"/>
        <v>1.0548424737456243</v>
      </c>
      <c r="E1664" s="279">
        <v>1.3089999999999999</v>
      </c>
      <c r="F1664" s="280">
        <f t="shared" si="50"/>
        <v>0.52742123687281217</v>
      </c>
      <c r="G1664" s="281"/>
    </row>
    <row r="1665" spans="1:7" x14ac:dyDescent="0.2">
      <c r="A1665" s="297">
        <v>96015</v>
      </c>
      <c r="B1665" s="293">
        <v>0.85699999999999998</v>
      </c>
      <c r="C1665" s="279">
        <v>1.893</v>
      </c>
      <c r="D1665" s="280">
        <f t="shared" si="51"/>
        <v>1.2088681446907819</v>
      </c>
      <c r="E1665" s="279">
        <v>1.375</v>
      </c>
      <c r="F1665" s="280">
        <f t="shared" si="50"/>
        <v>0.60443407234539093</v>
      </c>
      <c r="G1665" s="281"/>
    </row>
    <row r="1666" spans="1:7" x14ac:dyDescent="0.2">
      <c r="A1666" s="297">
        <v>96016</v>
      </c>
      <c r="B1666" s="293">
        <v>0.85699999999999998</v>
      </c>
      <c r="C1666" s="279">
        <v>1.829</v>
      </c>
      <c r="D1666" s="280">
        <f t="shared" si="51"/>
        <v>1.134189031505251</v>
      </c>
      <c r="E1666" s="279">
        <v>1.343</v>
      </c>
      <c r="F1666" s="280">
        <f t="shared" si="50"/>
        <v>0.56709451575262548</v>
      </c>
      <c r="G1666" s="281"/>
    </row>
    <row r="1667" spans="1:7" x14ac:dyDescent="0.2">
      <c r="A1667" s="297">
        <v>96017</v>
      </c>
      <c r="B1667" s="293">
        <v>0.85699999999999998</v>
      </c>
      <c r="C1667" s="279">
        <v>2.4790000000000001</v>
      </c>
      <c r="D1667" s="280">
        <f t="shared" si="51"/>
        <v>1.8926487747957994</v>
      </c>
      <c r="E1667" s="279">
        <v>1.4139999999999999</v>
      </c>
      <c r="F1667" s="280">
        <f t="shared" si="50"/>
        <v>0.6499416569428238</v>
      </c>
      <c r="G1667" s="281"/>
    </row>
    <row r="1668" spans="1:7" x14ac:dyDescent="0.2">
      <c r="A1668" s="297">
        <v>96019</v>
      </c>
      <c r="B1668" s="293">
        <v>0.85699999999999998</v>
      </c>
      <c r="C1668" s="279">
        <v>1.556</v>
      </c>
      <c r="D1668" s="280">
        <f t="shared" si="51"/>
        <v>0.81563593932322065</v>
      </c>
      <c r="E1668" s="279">
        <v>1.206</v>
      </c>
      <c r="F1668" s="280">
        <f t="shared" si="50"/>
        <v>0.40723453908984819</v>
      </c>
      <c r="G1668" s="281"/>
    </row>
    <row r="1669" spans="1:7" x14ac:dyDescent="0.2">
      <c r="A1669" s="297">
        <v>96020</v>
      </c>
      <c r="B1669" s="293">
        <v>0.85699999999999998</v>
      </c>
      <c r="C1669" s="279">
        <v>1.204</v>
      </c>
      <c r="D1669" s="280">
        <f t="shared" si="51"/>
        <v>0.40490081680280054</v>
      </c>
      <c r="E1669" s="279">
        <v>1.03</v>
      </c>
      <c r="F1669" s="280">
        <f t="shared" si="50"/>
        <v>0.20186697782963825</v>
      </c>
      <c r="G1669" s="281"/>
    </row>
    <row r="1670" spans="1:7" x14ac:dyDescent="0.2">
      <c r="A1670" s="297">
        <v>96021</v>
      </c>
      <c r="B1670" s="293">
        <v>0.85699999999999998</v>
      </c>
      <c r="C1670" s="279">
        <v>0.89700000000000002</v>
      </c>
      <c r="D1670" s="280">
        <f t="shared" si="51"/>
        <v>4.6674445740956916E-2</v>
      </c>
      <c r="E1670" s="279">
        <v>0.877</v>
      </c>
      <c r="F1670" s="280">
        <f t="shared" si="50"/>
        <v>2.3337222870478458E-2</v>
      </c>
      <c r="G1670" s="281"/>
    </row>
    <row r="1671" spans="1:7" x14ac:dyDescent="0.2">
      <c r="A1671" s="297">
        <v>96022</v>
      </c>
      <c r="B1671" s="293">
        <v>0.85699999999999998</v>
      </c>
      <c r="C1671" s="279">
        <v>1.4770000000000001</v>
      </c>
      <c r="D1671" s="280">
        <f t="shared" si="51"/>
        <v>0.72345390898483086</v>
      </c>
      <c r="E1671" s="279">
        <v>1.167</v>
      </c>
      <c r="F1671" s="280">
        <f t="shared" si="50"/>
        <v>0.36172695449241554</v>
      </c>
      <c r="G1671" s="281"/>
    </row>
    <row r="1672" spans="1:7" x14ac:dyDescent="0.2">
      <c r="A1672" s="297">
        <v>96023</v>
      </c>
      <c r="B1672" s="293">
        <v>0.85699999999999998</v>
      </c>
      <c r="C1672" s="279">
        <v>1.298</v>
      </c>
      <c r="D1672" s="280">
        <f t="shared" si="51"/>
        <v>0.51458576429404901</v>
      </c>
      <c r="E1672" s="279">
        <v>1.077</v>
      </c>
      <c r="F1672" s="280">
        <f t="shared" si="50"/>
        <v>0.25670945157526259</v>
      </c>
      <c r="G1672" s="281"/>
    </row>
    <row r="1673" spans="1:7" x14ac:dyDescent="0.2">
      <c r="A1673" s="297">
        <v>96024</v>
      </c>
      <c r="B1673" s="293">
        <v>0.85699999999999998</v>
      </c>
      <c r="C1673" s="279">
        <v>3.032</v>
      </c>
      <c r="D1673" s="280">
        <f t="shared" si="51"/>
        <v>2.5379229871645275</v>
      </c>
      <c r="E1673" s="279">
        <v>1.4139999999999999</v>
      </c>
      <c r="F1673" s="280">
        <f t="shared" si="50"/>
        <v>0.6499416569428238</v>
      </c>
      <c r="G1673" s="281"/>
    </row>
    <row r="1674" spans="1:7" x14ac:dyDescent="0.2">
      <c r="A1674" s="297">
        <v>96025</v>
      </c>
      <c r="B1674" s="293">
        <v>0.85699999999999998</v>
      </c>
      <c r="C1674" s="279">
        <v>1.323</v>
      </c>
      <c r="D1674" s="280">
        <f t="shared" si="51"/>
        <v>0.54375729288214703</v>
      </c>
      <c r="E1674" s="279">
        <v>1.0900000000000001</v>
      </c>
      <c r="F1674" s="280">
        <f t="shared" si="50"/>
        <v>0.27187864644107362</v>
      </c>
      <c r="G1674" s="281"/>
    </row>
    <row r="1675" spans="1:7" x14ac:dyDescent="0.2">
      <c r="A1675" s="297">
        <v>96027</v>
      </c>
      <c r="B1675" s="293">
        <v>0.85699999999999998</v>
      </c>
      <c r="C1675" s="279">
        <v>1.3460000000000001</v>
      </c>
      <c r="D1675" s="280">
        <f t="shared" si="51"/>
        <v>0.5705950991831974</v>
      </c>
      <c r="E1675" s="279">
        <v>1.101</v>
      </c>
      <c r="F1675" s="280">
        <f t="shared" ref="F1675:F1738" si="52">E1675/B1675-1</f>
        <v>0.28471411901983656</v>
      </c>
      <c r="G1675" s="281"/>
    </row>
    <row r="1676" spans="1:7" x14ac:dyDescent="0.2">
      <c r="A1676" s="298">
        <v>96028</v>
      </c>
      <c r="B1676" s="294">
        <v>0.85699999999999998</v>
      </c>
      <c r="C1676" s="287">
        <v>1.4079999999999999</v>
      </c>
      <c r="D1676" s="288">
        <f t="shared" ref="D1676:D1739" si="53">C1676/B1676-1</f>
        <v>0.64294049008168019</v>
      </c>
      <c r="E1676" s="287">
        <v>1.1319999999999999</v>
      </c>
      <c r="F1676" s="288">
        <f t="shared" si="52"/>
        <v>0.32088681446907819</v>
      </c>
      <c r="G1676" s="281"/>
    </row>
    <row r="1677" spans="1:7" x14ac:dyDescent="0.2">
      <c r="A1677" s="299">
        <v>96029</v>
      </c>
      <c r="B1677" s="295">
        <v>0.85699999999999998</v>
      </c>
      <c r="C1677" s="289">
        <v>0.94799999999999995</v>
      </c>
      <c r="D1677" s="290">
        <f t="shared" si="53"/>
        <v>0.10618436406067677</v>
      </c>
      <c r="E1677" s="289">
        <v>0.90200000000000002</v>
      </c>
      <c r="F1677" s="290">
        <f t="shared" si="52"/>
        <v>5.2508751458576475E-2</v>
      </c>
      <c r="G1677" s="281"/>
    </row>
    <row r="1678" spans="1:7" x14ac:dyDescent="0.2">
      <c r="A1678" s="297">
        <v>96031</v>
      </c>
      <c r="B1678" s="293">
        <v>0.85699999999999998</v>
      </c>
      <c r="C1678" s="279">
        <v>1.823</v>
      </c>
      <c r="D1678" s="280">
        <f t="shared" si="53"/>
        <v>1.1271878646441071</v>
      </c>
      <c r="E1678" s="279">
        <v>1.34</v>
      </c>
      <c r="F1678" s="280">
        <f t="shared" si="52"/>
        <v>0.56359393232205379</v>
      </c>
      <c r="G1678" s="281"/>
    </row>
    <row r="1679" spans="1:7" x14ac:dyDescent="0.2">
      <c r="A1679" s="297">
        <v>96032</v>
      </c>
      <c r="B1679" s="293">
        <v>0.85699999999999998</v>
      </c>
      <c r="C1679" s="279">
        <v>1.6120000000000001</v>
      </c>
      <c r="D1679" s="280">
        <f t="shared" si="53"/>
        <v>0.88098016336056029</v>
      </c>
      <c r="E1679" s="279">
        <v>1.2350000000000001</v>
      </c>
      <c r="F1679" s="280">
        <f t="shared" si="52"/>
        <v>0.44107351225204217</v>
      </c>
      <c r="G1679" s="281"/>
    </row>
    <row r="1680" spans="1:7" x14ac:dyDescent="0.2">
      <c r="A1680" s="297">
        <v>96033</v>
      </c>
      <c r="B1680" s="293">
        <v>0.85699999999999998</v>
      </c>
      <c r="C1680" s="279">
        <v>4.5880000000000001</v>
      </c>
      <c r="D1680" s="280">
        <f t="shared" si="53"/>
        <v>4.3535589264877483</v>
      </c>
      <c r="E1680" s="279">
        <v>1.4139999999999999</v>
      </c>
      <c r="F1680" s="280">
        <f t="shared" si="52"/>
        <v>0.6499416569428238</v>
      </c>
      <c r="G1680" s="281"/>
    </row>
    <row r="1681" spans="1:7" x14ac:dyDescent="0.2">
      <c r="A1681" s="297">
        <v>96034</v>
      </c>
      <c r="B1681" s="293">
        <v>0.85699999999999998</v>
      </c>
      <c r="C1681" s="279">
        <v>2.0390000000000001</v>
      </c>
      <c r="D1681" s="280">
        <f t="shared" si="53"/>
        <v>1.3792298716452742</v>
      </c>
      <c r="E1681" s="279">
        <v>1.4139999999999999</v>
      </c>
      <c r="F1681" s="280">
        <f t="shared" si="52"/>
        <v>0.6499416569428238</v>
      </c>
      <c r="G1681" s="281"/>
    </row>
    <row r="1682" spans="1:7" x14ac:dyDescent="0.2">
      <c r="A1682" s="297">
        <v>96035</v>
      </c>
      <c r="B1682" s="293">
        <v>0.85699999999999998</v>
      </c>
      <c r="C1682" s="279">
        <v>0.98799999999999999</v>
      </c>
      <c r="D1682" s="280">
        <f t="shared" si="53"/>
        <v>0.15285880980163369</v>
      </c>
      <c r="E1682" s="279">
        <v>0.92200000000000004</v>
      </c>
      <c r="F1682" s="280">
        <f t="shared" si="52"/>
        <v>7.5845974329054933E-2</v>
      </c>
      <c r="G1682" s="281"/>
    </row>
    <row r="1683" spans="1:7" x14ac:dyDescent="0.2">
      <c r="A1683" s="297">
        <v>96038</v>
      </c>
      <c r="B1683" s="293">
        <v>0.85699999999999998</v>
      </c>
      <c r="C1683" s="279">
        <v>1.0960000000000001</v>
      </c>
      <c r="D1683" s="280">
        <f t="shared" si="53"/>
        <v>0.27887981330221723</v>
      </c>
      <c r="E1683" s="279">
        <v>0.97599999999999998</v>
      </c>
      <c r="F1683" s="280">
        <f t="shared" si="52"/>
        <v>0.13885647607934648</v>
      </c>
      <c r="G1683" s="281"/>
    </row>
    <row r="1684" spans="1:7" x14ac:dyDescent="0.2">
      <c r="A1684" s="297">
        <v>96039</v>
      </c>
      <c r="B1684" s="293">
        <v>0.85699999999999998</v>
      </c>
      <c r="C1684" s="279">
        <v>1.8979999999999999</v>
      </c>
      <c r="D1684" s="280">
        <f t="shared" si="53"/>
        <v>1.2147024504084012</v>
      </c>
      <c r="E1684" s="279">
        <v>1.377</v>
      </c>
      <c r="F1684" s="280">
        <f t="shared" si="52"/>
        <v>0.60676779463243879</v>
      </c>
      <c r="G1684" s="281"/>
    </row>
    <row r="1685" spans="1:7" x14ac:dyDescent="0.2">
      <c r="A1685" s="297">
        <v>96040</v>
      </c>
      <c r="B1685" s="293">
        <v>0.85699999999999998</v>
      </c>
      <c r="C1685" s="279">
        <v>2.0649999999999999</v>
      </c>
      <c r="D1685" s="280">
        <f t="shared" si="53"/>
        <v>1.4095682613768963</v>
      </c>
      <c r="E1685" s="279">
        <v>1.4139999999999999</v>
      </c>
      <c r="F1685" s="280">
        <f t="shared" si="52"/>
        <v>0.6499416569428238</v>
      </c>
      <c r="G1685" s="281"/>
    </row>
    <row r="1686" spans="1:7" x14ac:dyDescent="0.2">
      <c r="A1686" s="297">
        <v>96041</v>
      </c>
      <c r="B1686" s="293">
        <v>0.85699999999999998</v>
      </c>
      <c r="C1686" s="279">
        <v>1.3779999999999999</v>
      </c>
      <c r="D1686" s="280">
        <f t="shared" si="53"/>
        <v>0.60793465577596262</v>
      </c>
      <c r="E1686" s="279">
        <v>1.1180000000000001</v>
      </c>
      <c r="F1686" s="280">
        <f t="shared" si="52"/>
        <v>0.30455075845974333</v>
      </c>
      <c r="G1686" s="281"/>
    </row>
    <row r="1687" spans="1:7" x14ac:dyDescent="0.2">
      <c r="A1687" s="297">
        <v>96044</v>
      </c>
      <c r="B1687" s="293">
        <v>0.85699999999999998</v>
      </c>
      <c r="C1687" s="279">
        <v>1.42</v>
      </c>
      <c r="D1687" s="280">
        <f t="shared" si="53"/>
        <v>0.65694282380396718</v>
      </c>
      <c r="E1687" s="279">
        <v>1.139</v>
      </c>
      <c r="F1687" s="280">
        <f t="shared" si="52"/>
        <v>0.32905484247374561</v>
      </c>
      <c r="G1687" s="281"/>
    </row>
    <row r="1688" spans="1:7" x14ac:dyDescent="0.2">
      <c r="A1688" s="297">
        <v>96046</v>
      </c>
      <c r="B1688" s="293">
        <v>0.85699999999999998</v>
      </c>
      <c r="C1688" s="279">
        <v>1.839</v>
      </c>
      <c r="D1688" s="280">
        <f t="shared" si="53"/>
        <v>1.1458576429404901</v>
      </c>
      <c r="E1688" s="279">
        <v>1.3480000000000001</v>
      </c>
      <c r="F1688" s="280">
        <f t="shared" si="52"/>
        <v>0.57292882147024526</v>
      </c>
      <c r="G1688" s="281"/>
    </row>
    <row r="1689" spans="1:7" x14ac:dyDescent="0.2">
      <c r="A1689" s="297">
        <v>96047</v>
      </c>
      <c r="B1689" s="293">
        <v>0.85699999999999998</v>
      </c>
      <c r="C1689" s="279">
        <v>2.629</v>
      </c>
      <c r="D1689" s="280">
        <f t="shared" si="53"/>
        <v>2.0676779463243875</v>
      </c>
      <c r="E1689" s="279">
        <v>1.4139999999999999</v>
      </c>
      <c r="F1689" s="280">
        <f t="shared" si="52"/>
        <v>0.6499416569428238</v>
      </c>
      <c r="G1689" s="281"/>
    </row>
    <row r="1690" spans="1:7" x14ac:dyDescent="0.2">
      <c r="A1690" s="297">
        <v>96048</v>
      </c>
      <c r="B1690" s="293">
        <v>0.85699999999999998</v>
      </c>
      <c r="C1690" s="279">
        <v>2.3820000000000001</v>
      </c>
      <c r="D1690" s="280">
        <f t="shared" si="53"/>
        <v>1.779463243873979</v>
      </c>
      <c r="E1690" s="279">
        <v>1.4139999999999999</v>
      </c>
      <c r="F1690" s="280">
        <f t="shared" si="52"/>
        <v>0.6499416569428238</v>
      </c>
      <c r="G1690" s="281"/>
    </row>
    <row r="1691" spans="1:7" x14ac:dyDescent="0.2">
      <c r="A1691" s="297">
        <v>96050</v>
      </c>
      <c r="B1691" s="293">
        <v>0.85699999999999998</v>
      </c>
      <c r="C1691" s="279">
        <v>3.3180000000000001</v>
      </c>
      <c r="D1691" s="280">
        <f t="shared" si="53"/>
        <v>2.8716452742123688</v>
      </c>
      <c r="E1691" s="279">
        <v>1.4139999999999999</v>
      </c>
      <c r="F1691" s="280">
        <f t="shared" si="52"/>
        <v>0.6499416569428238</v>
      </c>
      <c r="G1691" s="281"/>
    </row>
    <row r="1692" spans="1:7" x14ac:dyDescent="0.2">
      <c r="A1692" s="297">
        <v>96051</v>
      </c>
      <c r="B1692" s="293">
        <v>0.85699999999999998</v>
      </c>
      <c r="C1692" s="279">
        <v>2.41</v>
      </c>
      <c r="D1692" s="280">
        <f t="shared" si="53"/>
        <v>1.8121353558926492</v>
      </c>
      <c r="E1692" s="279">
        <v>1.4139999999999999</v>
      </c>
      <c r="F1692" s="280">
        <f t="shared" si="52"/>
        <v>0.6499416569428238</v>
      </c>
      <c r="G1692" s="281"/>
    </row>
    <row r="1693" spans="1:7" x14ac:dyDescent="0.2">
      <c r="A1693" s="297">
        <v>96052</v>
      </c>
      <c r="B1693" s="293">
        <v>0.85699999999999998</v>
      </c>
      <c r="C1693" s="279">
        <v>2.274</v>
      </c>
      <c r="D1693" s="280">
        <f t="shared" si="53"/>
        <v>1.6534422403733955</v>
      </c>
      <c r="E1693" s="279">
        <v>1.4139999999999999</v>
      </c>
      <c r="F1693" s="280">
        <f t="shared" si="52"/>
        <v>0.6499416569428238</v>
      </c>
      <c r="G1693" s="281"/>
    </row>
    <row r="1694" spans="1:7" x14ac:dyDescent="0.2">
      <c r="A1694" s="297">
        <v>96054</v>
      </c>
      <c r="B1694" s="293">
        <v>0.85699999999999998</v>
      </c>
      <c r="C1694" s="279">
        <v>1.115</v>
      </c>
      <c r="D1694" s="280">
        <f t="shared" si="53"/>
        <v>0.30105017502917164</v>
      </c>
      <c r="E1694" s="279">
        <v>0.98599999999999999</v>
      </c>
      <c r="F1694" s="280">
        <f t="shared" si="52"/>
        <v>0.15052508751458582</v>
      </c>
      <c r="G1694" s="281"/>
    </row>
    <row r="1695" spans="1:7" x14ac:dyDescent="0.2">
      <c r="A1695" s="297">
        <v>96055</v>
      </c>
      <c r="B1695" s="293">
        <v>0.85699999999999998</v>
      </c>
      <c r="C1695" s="279">
        <v>0.93100000000000005</v>
      </c>
      <c r="D1695" s="280">
        <f t="shared" si="53"/>
        <v>8.6347724620770228E-2</v>
      </c>
      <c r="E1695" s="279">
        <v>0.89400000000000002</v>
      </c>
      <c r="F1695" s="280">
        <f t="shared" si="52"/>
        <v>4.3173862310385003E-2</v>
      </c>
      <c r="G1695" s="281"/>
    </row>
    <row r="1696" spans="1:7" x14ac:dyDescent="0.2">
      <c r="A1696" s="297">
        <v>96056</v>
      </c>
      <c r="B1696" s="293">
        <v>0.85699999999999998</v>
      </c>
      <c r="C1696" s="279">
        <v>1.9179999999999999</v>
      </c>
      <c r="D1696" s="280">
        <f t="shared" si="53"/>
        <v>1.2380396732788799</v>
      </c>
      <c r="E1696" s="279">
        <v>1.3879999999999999</v>
      </c>
      <c r="F1696" s="280">
        <f t="shared" si="52"/>
        <v>0.61960326721120174</v>
      </c>
      <c r="G1696" s="281"/>
    </row>
    <row r="1697" spans="1:7" x14ac:dyDescent="0.2">
      <c r="A1697" s="297">
        <v>96057</v>
      </c>
      <c r="B1697" s="293">
        <v>0.85699999999999998</v>
      </c>
      <c r="C1697" s="279">
        <v>1.208</v>
      </c>
      <c r="D1697" s="280">
        <f t="shared" si="53"/>
        <v>0.40956826137689606</v>
      </c>
      <c r="E1697" s="279">
        <v>1.0329999999999999</v>
      </c>
      <c r="F1697" s="280">
        <f t="shared" si="52"/>
        <v>0.20536756126020994</v>
      </c>
      <c r="G1697" s="281"/>
    </row>
    <row r="1698" spans="1:7" x14ac:dyDescent="0.2">
      <c r="A1698" s="297">
        <v>96058</v>
      </c>
      <c r="B1698" s="293">
        <v>0.85699999999999998</v>
      </c>
      <c r="C1698" s="279">
        <v>1.5129999999999999</v>
      </c>
      <c r="D1698" s="280">
        <f t="shared" si="53"/>
        <v>0.76546091015169182</v>
      </c>
      <c r="E1698" s="279">
        <v>1.1850000000000001</v>
      </c>
      <c r="F1698" s="280">
        <f t="shared" si="52"/>
        <v>0.38273045507584613</v>
      </c>
      <c r="G1698" s="281"/>
    </row>
    <row r="1699" spans="1:7" x14ac:dyDescent="0.2">
      <c r="A1699" s="297">
        <v>96059</v>
      </c>
      <c r="B1699" s="293">
        <v>0.85699999999999998</v>
      </c>
      <c r="C1699" s="279">
        <v>2.94</v>
      </c>
      <c r="D1699" s="280">
        <f t="shared" si="53"/>
        <v>2.4305717619603269</v>
      </c>
      <c r="E1699" s="279">
        <v>1.4139999999999999</v>
      </c>
      <c r="F1699" s="280">
        <f t="shared" si="52"/>
        <v>0.6499416569428238</v>
      </c>
      <c r="G1699" s="281"/>
    </row>
    <row r="1700" spans="1:7" x14ac:dyDescent="0.2">
      <c r="A1700" s="297">
        <v>96061</v>
      </c>
      <c r="B1700" s="293">
        <v>0.85699999999999998</v>
      </c>
      <c r="C1700" s="279">
        <v>1.4750000000000001</v>
      </c>
      <c r="D1700" s="280">
        <f t="shared" si="53"/>
        <v>0.72112018669778299</v>
      </c>
      <c r="E1700" s="279">
        <v>1.1659999999999999</v>
      </c>
      <c r="F1700" s="280">
        <f t="shared" si="52"/>
        <v>0.3605600933488915</v>
      </c>
      <c r="G1700" s="281"/>
    </row>
    <row r="1701" spans="1:7" x14ac:dyDescent="0.2">
      <c r="A1701" s="297">
        <v>96062</v>
      </c>
      <c r="B1701" s="293">
        <v>0.85699999999999998</v>
      </c>
      <c r="C1701" s="279">
        <v>1.8919999999999999</v>
      </c>
      <c r="D1701" s="280">
        <f t="shared" si="53"/>
        <v>1.2077012835472578</v>
      </c>
      <c r="E1701" s="279">
        <v>1.3740000000000001</v>
      </c>
      <c r="F1701" s="280">
        <f t="shared" si="52"/>
        <v>0.6032672112018671</v>
      </c>
      <c r="G1701" s="281"/>
    </row>
    <row r="1702" spans="1:7" x14ac:dyDescent="0.2">
      <c r="A1702" s="297">
        <v>96063</v>
      </c>
      <c r="B1702" s="293">
        <v>0.85699999999999998</v>
      </c>
      <c r="C1702" s="279">
        <v>1.27</v>
      </c>
      <c r="D1702" s="280">
        <f t="shared" si="53"/>
        <v>0.4819136522753793</v>
      </c>
      <c r="E1702" s="279">
        <v>1.0629999999999999</v>
      </c>
      <c r="F1702" s="280">
        <f t="shared" si="52"/>
        <v>0.24037339556592752</v>
      </c>
      <c r="G1702" s="281"/>
    </row>
    <row r="1703" spans="1:7" x14ac:dyDescent="0.2">
      <c r="A1703" s="297">
        <v>96064</v>
      </c>
      <c r="B1703" s="293">
        <v>0.85699999999999998</v>
      </c>
      <c r="C1703" s="279">
        <v>1.2689999999999999</v>
      </c>
      <c r="D1703" s="280">
        <f t="shared" si="53"/>
        <v>0.48074679113185526</v>
      </c>
      <c r="E1703" s="279">
        <v>1.0629999999999999</v>
      </c>
      <c r="F1703" s="280">
        <f t="shared" si="52"/>
        <v>0.24037339556592752</v>
      </c>
      <c r="G1703" s="281"/>
    </row>
    <row r="1704" spans="1:7" x14ac:dyDescent="0.2">
      <c r="A1704" s="297">
        <v>96065</v>
      </c>
      <c r="B1704" s="293">
        <v>0.85699999999999998</v>
      </c>
      <c r="C1704" s="279">
        <v>3.9169999999999998</v>
      </c>
      <c r="D1704" s="280">
        <f t="shared" si="53"/>
        <v>3.5705950991831967</v>
      </c>
      <c r="E1704" s="279">
        <v>1.4139999999999999</v>
      </c>
      <c r="F1704" s="280">
        <f t="shared" si="52"/>
        <v>0.6499416569428238</v>
      </c>
      <c r="G1704" s="281"/>
    </row>
    <row r="1705" spans="1:7" x14ac:dyDescent="0.2">
      <c r="A1705" s="297">
        <v>96067</v>
      </c>
      <c r="B1705" s="293">
        <v>0.85699999999999998</v>
      </c>
      <c r="C1705" s="279">
        <v>1.4870000000000001</v>
      </c>
      <c r="D1705" s="280">
        <f t="shared" si="53"/>
        <v>0.7351225204200702</v>
      </c>
      <c r="E1705" s="279">
        <v>1.1719999999999999</v>
      </c>
      <c r="F1705" s="280">
        <f t="shared" si="52"/>
        <v>0.36756126021003488</v>
      </c>
      <c r="G1705" s="281"/>
    </row>
    <row r="1706" spans="1:7" x14ac:dyDescent="0.2">
      <c r="A1706" s="297">
        <v>96069</v>
      </c>
      <c r="B1706" s="293">
        <v>0.85699999999999998</v>
      </c>
      <c r="C1706" s="279">
        <v>2.496</v>
      </c>
      <c r="D1706" s="280">
        <f t="shared" si="53"/>
        <v>1.9124854142357059</v>
      </c>
      <c r="E1706" s="279">
        <v>1.4139999999999999</v>
      </c>
      <c r="F1706" s="280">
        <f t="shared" si="52"/>
        <v>0.6499416569428238</v>
      </c>
      <c r="G1706" s="281"/>
    </row>
    <row r="1707" spans="1:7" x14ac:dyDescent="0.2">
      <c r="A1707" s="297">
        <v>96071</v>
      </c>
      <c r="B1707" s="293">
        <v>0.85699999999999998</v>
      </c>
      <c r="C1707" s="279">
        <v>1.528</v>
      </c>
      <c r="D1707" s="280">
        <f t="shared" si="53"/>
        <v>0.78296382730455072</v>
      </c>
      <c r="E1707" s="279">
        <v>1.1930000000000001</v>
      </c>
      <c r="F1707" s="280">
        <f t="shared" si="52"/>
        <v>0.39206534422403738</v>
      </c>
      <c r="G1707" s="281"/>
    </row>
    <row r="1708" spans="1:7" x14ac:dyDescent="0.2">
      <c r="A1708" s="297">
        <v>96073</v>
      </c>
      <c r="B1708" s="293">
        <v>0.85699999999999998</v>
      </c>
      <c r="C1708" s="279">
        <v>2.0059999999999998</v>
      </c>
      <c r="D1708" s="280">
        <f t="shared" si="53"/>
        <v>1.3407234539089847</v>
      </c>
      <c r="E1708" s="279">
        <v>1.4139999999999999</v>
      </c>
      <c r="F1708" s="280">
        <f t="shared" si="52"/>
        <v>0.6499416569428238</v>
      </c>
      <c r="G1708" s="281"/>
    </row>
    <row r="1709" spans="1:7" x14ac:dyDescent="0.2">
      <c r="A1709" s="297">
        <v>96074</v>
      </c>
      <c r="B1709" s="293">
        <v>0.85699999999999998</v>
      </c>
      <c r="C1709" s="279">
        <v>3.0249999999999999</v>
      </c>
      <c r="D1709" s="280">
        <f t="shared" si="53"/>
        <v>2.52975495915986</v>
      </c>
      <c r="E1709" s="279">
        <v>1.4139999999999999</v>
      </c>
      <c r="F1709" s="280">
        <f t="shared" si="52"/>
        <v>0.6499416569428238</v>
      </c>
      <c r="G1709" s="281"/>
    </row>
    <row r="1710" spans="1:7" x14ac:dyDescent="0.2">
      <c r="A1710" s="297">
        <v>96075</v>
      </c>
      <c r="B1710" s="293">
        <v>0.85699999999999998</v>
      </c>
      <c r="C1710" s="279">
        <v>4.8330000000000002</v>
      </c>
      <c r="D1710" s="280">
        <f t="shared" si="53"/>
        <v>4.6394399066511092</v>
      </c>
      <c r="E1710" s="279">
        <v>1.4139999999999999</v>
      </c>
      <c r="F1710" s="280">
        <f t="shared" si="52"/>
        <v>0.6499416569428238</v>
      </c>
      <c r="G1710" s="281"/>
    </row>
    <row r="1711" spans="1:7" x14ac:dyDescent="0.2">
      <c r="A1711" s="297">
        <v>96076</v>
      </c>
      <c r="B1711" s="293">
        <v>0.85699999999999998</v>
      </c>
      <c r="C1711" s="279">
        <v>2.3330000000000002</v>
      </c>
      <c r="D1711" s="280">
        <f t="shared" si="53"/>
        <v>1.722287047841307</v>
      </c>
      <c r="E1711" s="279">
        <v>1.4139999999999999</v>
      </c>
      <c r="F1711" s="280">
        <f t="shared" si="52"/>
        <v>0.6499416569428238</v>
      </c>
      <c r="G1711" s="281"/>
    </row>
    <row r="1712" spans="1:7" x14ac:dyDescent="0.2">
      <c r="A1712" s="297">
        <v>96080</v>
      </c>
      <c r="B1712" s="293">
        <v>0.85699999999999998</v>
      </c>
      <c r="C1712" s="279">
        <v>1.0640000000000001</v>
      </c>
      <c r="D1712" s="280">
        <f t="shared" si="53"/>
        <v>0.24154025670945156</v>
      </c>
      <c r="E1712" s="279">
        <v>0.96099999999999997</v>
      </c>
      <c r="F1712" s="280">
        <f t="shared" si="52"/>
        <v>0.1213535589264878</v>
      </c>
      <c r="G1712" s="281"/>
    </row>
    <row r="1713" spans="1:7" x14ac:dyDescent="0.2">
      <c r="A1713" s="297">
        <v>96084</v>
      </c>
      <c r="B1713" s="293">
        <v>0.85699999999999998</v>
      </c>
      <c r="C1713" s="279">
        <v>2.4969999999999999</v>
      </c>
      <c r="D1713" s="280">
        <f t="shared" si="53"/>
        <v>1.91365227537923</v>
      </c>
      <c r="E1713" s="279">
        <v>1.4139999999999999</v>
      </c>
      <c r="F1713" s="280">
        <f t="shared" si="52"/>
        <v>0.6499416569428238</v>
      </c>
      <c r="G1713" s="281"/>
    </row>
    <row r="1714" spans="1:7" x14ac:dyDescent="0.2">
      <c r="A1714" s="297">
        <v>96085</v>
      </c>
      <c r="B1714" s="293">
        <v>0.85699999999999998</v>
      </c>
      <c r="C1714" s="279">
        <v>1.8029999999999999</v>
      </c>
      <c r="D1714" s="280">
        <f t="shared" si="53"/>
        <v>1.1038506417736289</v>
      </c>
      <c r="E1714" s="279">
        <v>1.33</v>
      </c>
      <c r="F1714" s="280">
        <f t="shared" si="52"/>
        <v>0.55192532088681467</v>
      </c>
      <c r="G1714" s="281"/>
    </row>
    <row r="1715" spans="1:7" x14ac:dyDescent="0.2">
      <c r="A1715" s="297">
        <v>96086</v>
      </c>
      <c r="B1715" s="293">
        <v>0.85699999999999998</v>
      </c>
      <c r="C1715" s="279">
        <v>4.0110000000000001</v>
      </c>
      <c r="D1715" s="280">
        <f t="shared" si="53"/>
        <v>3.6802800466744463</v>
      </c>
      <c r="E1715" s="279">
        <v>1.4139999999999999</v>
      </c>
      <c r="F1715" s="280">
        <f t="shared" si="52"/>
        <v>0.6499416569428238</v>
      </c>
      <c r="G1715" s="281"/>
    </row>
    <row r="1716" spans="1:7" x14ac:dyDescent="0.2">
      <c r="A1716" s="297">
        <v>96087</v>
      </c>
      <c r="B1716" s="293">
        <v>0.85699999999999998</v>
      </c>
      <c r="C1716" s="279">
        <v>3.984</v>
      </c>
      <c r="D1716" s="280">
        <f t="shared" si="53"/>
        <v>3.6487747957992998</v>
      </c>
      <c r="E1716" s="279">
        <v>1.4139999999999999</v>
      </c>
      <c r="F1716" s="280">
        <f t="shared" si="52"/>
        <v>0.6499416569428238</v>
      </c>
      <c r="G1716" s="281"/>
    </row>
    <row r="1717" spans="1:7" x14ac:dyDescent="0.2">
      <c r="A1717" s="297">
        <v>96088</v>
      </c>
      <c r="B1717" s="293">
        <v>0.85699999999999998</v>
      </c>
      <c r="C1717" s="279">
        <v>2.5910000000000002</v>
      </c>
      <c r="D1717" s="280">
        <f t="shared" si="53"/>
        <v>2.0233372228704787</v>
      </c>
      <c r="E1717" s="279">
        <v>1.4139999999999999</v>
      </c>
      <c r="F1717" s="280">
        <f t="shared" si="52"/>
        <v>0.6499416569428238</v>
      </c>
      <c r="G1717" s="281"/>
    </row>
    <row r="1718" spans="1:7" x14ac:dyDescent="0.2">
      <c r="A1718" s="297">
        <v>96090</v>
      </c>
      <c r="B1718" s="293">
        <v>0.85699999999999998</v>
      </c>
      <c r="C1718" s="279">
        <v>0.82399999999999995</v>
      </c>
      <c r="D1718" s="280">
        <f t="shared" si="53"/>
        <v>-3.8506417736289378E-2</v>
      </c>
      <c r="E1718" s="279">
        <v>0.84099999999999997</v>
      </c>
      <c r="F1718" s="280">
        <f t="shared" si="52"/>
        <v>-1.8669778296382722E-2</v>
      </c>
      <c r="G1718" s="281"/>
    </row>
    <row r="1719" spans="1:7" x14ac:dyDescent="0.2">
      <c r="A1719" s="297">
        <v>96091</v>
      </c>
      <c r="B1719" s="293">
        <v>0.85699999999999998</v>
      </c>
      <c r="C1719" s="279">
        <v>1.405</v>
      </c>
      <c r="D1719" s="280">
        <f t="shared" si="53"/>
        <v>0.6394399066511085</v>
      </c>
      <c r="E1719" s="279">
        <v>1.131</v>
      </c>
      <c r="F1719" s="280">
        <f t="shared" si="52"/>
        <v>0.31971995332555436</v>
      </c>
      <c r="G1719" s="281"/>
    </row>
    <row r="1720" spans="1:7" x14ac:dyDescent="0.2">
      <c r="A1720" s="297">
        <v>96092</v>
      </c>
      <c r="B1720" s="293">
        <v>0.85699999999999998</v>
      </c>
      <c r="C1720" s="279">
        <v>0.84899999999999998</v>
      </c>
      <c r="D1720" s="280">
        <f t="shared" si="53"/>
        <v>-9.334889148191361E-3</v>
      </c>
      <c r="E1720" s="279">
        <v>0.85299999999999998</v>
      </c>
      <c r="F1720" s="280">
        <f t="shared" si="52"/>
        <v>-4.667444574095736E-3</v>
      </c>
      <c r="G1720" s="281"/>
    </row>
    <row r="1721" spans="1:7" x14ac:dyDescent="0.2">
      <c r="A1721" s="297">
        <v>96093</v>
      </c>
      <c r="B1721" s="293">
        <v>0.85699999999999998</v>
      </c>
      <c r="C1721" s="279">
        <v>1.7270000000000001</v>
      </c>
      <c r="D1721" s="280">
        <f t="shared" si="53"/>
        <v>1.0151691948658113</v>
      </c>
      <c r="E1721" s="279">
        <v>1.292</v>
      </c>
      <c r="F1721" s="280">
        <f t="shared" si="52"/>
        <v>0.50758459743290563</v>
      </c>
      <c r="G1721" s="281"/>
    </row>
    <row r="1722" spans="1:7" x14ac:dyDescent="0.2">
      <c r="A1722" s="297">
        <v>96094</v>
      </c>
      <c r="B1722" s="293">
        <v>0.85699999999999998</v>
      </c>
      <c r="C1722" s="279">
        <v>1.7869999999999999</v>
      </c>
      <c r="D1722" s="280">
        <f t="shared" si="53"/>
        <v>1.085180863477246</v>
      </c>
      <c r="E1722" s="279">
        <v>1.3220000000000001</v>
      </c>
      <c r="F1722" s="280">
        <f t="shared" si="52"/>
        <v>0.5425904317386232</v>
      </c>
      <c r="G1722" s="281"/>
    </row>
    <row r="1723" spans="1:7" x14ac:dyDescent="0.2">
      <c r="A1723" s="297">
        <v>96096</v>
      </c>
      <c r="B1723" s="293">
        <v>0.85699999999999998</v>
      </c>
      <c r="C1723" s="279">
        <v>2.5609999999999999</v>
      </c>
      <c r="D1723" s="280">
        <f t="shared" si="53"/>
        <v>1.9883313885647609</v>
      </c>
      <c r="E1723" s="279">
        <v>1.4139999999999999</v>
      </c>
      <c r="F1723" s="280">
        <f t="shared" si="52"/>
        <v>0.6499416569428238</v>
      </c>
      <c r="G1723" s="281"/>
    </row>
    <row r="1724" spans="1:7" x14ac:dyDescent="0.2">
      <c r="A1724" s="297">
        <v>96097</v>
      </c>
      <c r="B1724" s="293">
        <v>0.85699999999999998</v>
      </c>
      <c r="C1724" s="279">
        <v>1.462</v>
      </c>
      <c r="D1724" s="280">
        <f t="shared" si="53"/>
        <v>0.70595099183197196</v>
      </c>
      <c r="E1724" s="279">
        <v>1.159</v>
      </c>
      <c r="F1724" s="280">
        <f t="shared" si="52"/>
        <v>0.35239206534422407</v>
      </c>
      <c r="G1724" s="281"/>
    </row>
    <row r="1725" spans="1:7" x14ac:dyDescent="0.2">
      <c r="A1725" s="298">
        <v>96101</v>
      </c>
      <c r="B1725" s="294">
        <v>0.85699999999999998</v>
      </c>
      <c r="C1725" s="287">
        <v>1.762</v>
      </c>
      <c r="D1725" s="288">
        <f t="shared" si="53"/>
        <v>1.0560093348891484</v>
      </c>
      <c r="E1725" s="287">
        <v>1.31</v>
      </c>
      <c r="F1725" s="288">
        <f t="shared" si="52"/>
        <v>0.52858809801633622</v>
      </c>
      <c r="G1725" s="281"/>
    </row>
    <row r="1726" spans="1:7" x14ac:dyDescent="0.2">
      <c r="A1726" s="299">
        <v>96103</v>
      </c>
      <c r="B1726" s="295">
        <v>0.85699999999999998</v>
      </c>
      <c r="C1726" s="289">
        <v>1.0509999999999999</v>
      </c>
      <c r="D1726" s="290">
        <f t="shared" si="53"/>
        <v>0.22637106184364053</v>
      </c>
      <c r="E1726" s="289">
        <v>0.95399999999999996</v>
      </c>
      <c r="F1726" s="290">
        <f t="shared" si="52"/>
        <v>0.11318553092182038</v>
      </c>
      <c r="G1726" s="281"/>
    </row>
    <row r="1727" spans="1:7" x14ac:dyDescent="0.2">
      <c r="A1727" s="297">
        <v>96104</v>
      </c>
      <c r="B1727" s="293">
        <v>0.85699999999999998</v>
      </c>
      <c r="C1727" s="279">
        <v>1.2090000000000001</v>
      </c>
      <c r="D1727" s="280">
        <f t="shared" si="53"/>
        <v>0.4107351225204201</v>
      </c>
      <c r="E1727" s="279">
        <v>1.0329999999999999</v>
      </c>
      <c r="F1727" s="280">
        <f t="shared" si="52"/>
        <v>0.20536756126020994</v>
      </c>
      <c r="G1727" s="281"/>
    </row>
    <row r="1728" spans="1:7" x14ac:dyDescent="0.2">
      <c r="A1728" s="297">
        <v>96105</v>
      </c>
      <c r="B1728" s="293">
        <v>0.85699999999999998</v>
      </c>
      <c r="C1728" s="279">
        <v>2.5489999999999999</v>
      </c>
      <c r="D1728" s="280">
        <f t="shared" si="53"/>
        <v>1.9743290548424737</v>
      </c>
      <c r="E1728" s="279">
        <v>1.4139999999999999</v>
      </c>
      <c r="F1728" s="280">
        <f t="shared" si="52"/>
        <v>0.6499416569428238</v>
      </c>
      <c r="G1728" s="281"/>
    </row>
    <row r="1729" spans="1:7" x14ac:dyDescent="0.2">
      <c r="A1729" s="297">
        <v>96106</v>
      </c>
      <c r="B1729" s="293">
        <v>0.85699999999999998</v>
      </c>
      <c r="C1729" s="279">
        <v>1.06</v>
      </c>
      <c r="D1729" s="280">
        <f t="shared" si="53"/>
        <v>0.23687281213535605</v>
      </c>
      <c r="E1729" s="279">
        <v>0.95799999999999996</v>
      </c>
      <c r="F1729" s="280">
        <f t="shared" si="52"/>
        <v>0.11785297549591589</v>
      </c>
      <c r="G1729" s="281"/>
    </row>
    <row r="1730" spans="1:7" x14ac:dyDescent="0.2">
      <c r="A1730" s="297">
        <v>96107</v>
      </c>
      <c r="B1730" s="293">
        <v>0.64800000000000002</v>
      </c>
      <c r="C1730" s="279">
        <v>2.7210000000000001</v>
      </c>
      <c r="D1730" s="280">
        <f t="shared" si="53"/>
        <v>3.1990740740740744</v>
      </c>
      <c r="E1730" s="279">
        <v>1.069</v>
      </c>
      <c r="F1730" s="280">
        <f t="shared" si="52"/>
        <v>0.64969135802469125</v>
      </c>
      <c r="G1730" s="281"/>
    </row>
    <row r="1731" spans="1:7" x14ac:dyDescent="0.2">
      <c r="A1731" s="297">
        <v>96108</v>
      </c>
      <c r="B1731" s="293">
        <v>0.85699999999999998</v>
      </c>
      <c r="C1731" s="279">
        <v>1.496</v>
      </c>
      <c r="D1731" s="280">
        <f t="shared" si="53"/>
        <v>0.74562427071178528</v>
      </c>
      <c r="E1731" s="279">
        <v>1.177</v>
      </c>
      <c r="F1731" s="280">
        <f t="shared" si="52"/>
        <v>0.37339556592765466</v>
      </c>
      <c r="G1731" s="281"/>
    </row>
    <row r="1732" spans="1:7" x14ac:dyDescent="0.2">
      <c r="A1732" s="297">
        <v>96109</v>
      </c>
      <c r="B1732" s="293">
        <v>0.85699999999999998</v>
      </c>
      <c r="C1732" s="279">
        <v>2.2719999999999998</v>
      </c>
      <c r="D1732" s="280">
        <f t="shared" si="53"/>
        <v>1.6511085180863474</v>
      </c>
      <c r="E1732" s="279">
        <v>1.4139999999999999</v>
      </c>
      <c r="F1732" s="280">
        <f t="shared" si="52"/>
        <v>0.6499416569428238</v>
      </c>
      <c r="G1732" s="281"/>
    </row>
    <row r="1733" spans="1:7" x14ac:dyDescent="0.2">
      <c r="A1733" s="297">
        <v>96111</v>
      </c>
      <c r="B1733" s="293">
        <v>0.85699999999999998</v>
      </c>
      <c r="C1733" s="279">
        <v>1.9730000000000001</v>
      </c>
      <c r="D1733" s="280">
        <f t="shared" si="53"/>
        <v>1.3022170361726957</v>
      </c>
      <c r="E1733" s="279">
        <v>1.4139999999999999</v>
      </c>
      <c r="F1733" s="280">
        <f t="shared" si="52"/>
        <v>0.6499416569428238</v>
      </c>
      <c r="G1733" s="281"/>
    </row>
    <row r="1734" spans="1:7" x14ac:dyDescent="0.2">
      <c r="A1734" s="297">
        <v>96112</v>
      </c>
      <c r="B1734" s="293">
        <v>0.85699999999999998</v>
      </c>
      <c r="C1734" s="279">
        <v>2.23</v>
      </c>
      <c r="D1734" s="280">
        <f t="shared" si="53"/>
        <v>1.6021003500583433</v>
      </c>
      <c r="E1734" s="279">
        <v>1.4139999999999999</v>
      </c>
      <c r="F1734" s="280">
        <f t="shared" si="52"/>
        <v>0.6499416569428238</v>
      </c>
      <c r="G1734" s="281"/>
    </row>
    <row r="1735" spans="1:7" x14ac:dyDescent="0.2">
      <c r="A1735" s="297">
        <v>96113</v>
      </c>
      <c r="B1735" s="293">
        <v>0.85699999999999998</v>
      </c>
      <c r="C1735" s="279">
        <v>2.5179999999999998</v>
      </c>
      <c r="D1735" s="280">
        <f t="shared" si="53"/>
        <v>1.9381563593932318</v>
      </c>
      <c r="E1735" s="279">
        <v>1.4139999999999999</v>
      </c>
      <c r="F1735" s="280">
        <f t="shared" si="52"/>
        <v>0.6499416569428238</v>
      </c>
      <c r="G1735" s="281"/>
    </row>
    <row r="1736" spans="1:7" x14ac:dyDescent="0.2">
      <c r="A1736" s="297">
        <v>96114</v>
      </c>
      <c r="B1736" s="293">
        <v>0.85699999999999998</v>
      </c>
      <c r="C1736" s="279">
        <v>2.2690000000000001</v>
      </c>
      <c r="D1736" s="280">
        <f t="shared" si="53"/>
        <v>1.6476079346557762</v>
      </c>
      <c r="E1736" s="279">
        <v>1.4139999999999999</v>
      </c>
      <c r="F1736" s="280">
        <f t="shared" si="52"/>
        <v>0.6499416569428238</v>
      </c>
      <c r="G1736" s="281"/>
    </row>
    <row r="1737" spans="1:7" x14ac:dyDescent="0.2">
      <c r="A1737" s="297">
        <v>96115</v>
      </c>
      <c r="B1737" s="293">
        <v>0.85699999999999998</v>
      </c>
      <c r="C1737" s="279">
        <v>1.1319999999999999</v>
      </c>
      <c r="D1737" s="280">
        <f t="shared" si="53"/>
        <v>0.32088681446907819</v>
      </c>
      <c r="E1737" s="279">
        <v>0.99399999999999999</v>
      </c>
      <c r="F1737" s="280">
        <f t="shared" si="52"/>
        <v>0.15985997666277707</v>
      </c>
      <c r="G1737" s="281"/>
    </row>
    <row r="1738" spans="1:7" x14ac:dyDescent="0.2">
      <c r="A1738" s="297">
        <v>96116</v>
      </c>
      <c r="B1738" s="293">
        <v>0.85699999999999998</v>
      </c>
      <c r="C1738" s="279">
        <v>3.1619999999999999</v>
      </c>
      <c r="D1738" s="280">
        <f t="shared" si="53"/>
        <v>2.6896149358226369</v>
      </c>
      <c r="E1738" s="279">
        <v>1.4139999999999999</v>
      </c>
      <c r="F1738" s="280">
        <f t="shared" si="52"/>
        <v>0.6499416569428238</v>
      </c>
      <c r="G1738" s="281"/>
    </row>
    <row r="1739" spans="1:7" x14ac:dyDescent="0.2">
      <c r="A1739" s="297">
        <v>96117</v>
      </c>
      <c r="B1739" s="293">
        <v>0.85699999999999998</v>
      </c>
      <c r="C1739" s="279">
        <v>1.9350000000000001</v>
      </c>
      <c r="D1739" s="280">
        <f t="shared" si="53"/>
        <v>1.2578763127187864</v>
      </c>
      <c r="E1739" s="279">
        <v>1.3959999999999999</v>
      </c>
      <c r="F1739" s="280">
        <f t="shared" ref="F1739:F1769" si="54">E1739/B1739-1</f>
        <v>0.62893815635939321</v>
      </c>
      <c r="G1739" s="281"/>
    </row>
    <row r="1740" spans="1:7" x14ac:dyDescent="0.2">
      <c r="A1740" s="297">
        <v>96118</v>
      </c>
      <c r="B1740" s="293">
        <v>0.85699999999999998</v>
      </c>
      <c r="C1740" s="279">
        <v>2.0169999999999999</v>
      </c>
      <c r="D1740" s="280">
        <f t="shared" ref="D1740:D1769" si="55">C1740/B1740-1</f>
        <v>1.3535589264877479</v>
      </c>
      <c r="E1740" s="279">
        <v>1.4139999999999999</v>
      </c>
      <c r="F1740" s="280">
        <f t="shared" si="54"/>
        <v>0.6499416569428238</v>
      </c>
      <c r="G1740" s="281"/>
    </row>
    <row r="1741" spans="1:7" x14ac:dyDescent="0.2">
      <c r="A1741" s="297">
        <v>96119</v>
      </c>
      <c r="B1741" s="293">
        <v>0.85699999999999998</v>
      </c>
      <c r="C1741" s="279">
        <v>2.9140000000000001</v>
      </c>
      <c r="D1741" s="280">
        <f t="shared" si="55"/>
        <v>2.4002333722287048</v>
      </c>
      <c r="E1741" s="279">
        <v>1.4139999999999999</v>
      </c>
      <c r="F1741" s="280">
        <f t="shared" si="54"/>
        <v>0.6499416569428238</v>
      </c>
      <c r="G1741" s="281"/>
    </row>
    <row r="1742" spans="1:7" x14ac:dyDescent="0.2">
      <c r="A1742" s="297">
        <v>96120</v>
      </c>
      <c r="B1742" s="293">
        <v>0.68300000000000005</v>
      </c>
      <c r="C1742" s="279">
        <v>2.1419999999999999</v>
      </c>
      <c r="D1742" s="280">
        <f t="shared" si="55"/>
        <v>2.1361639824304537</v>
      </c>
      <c r="E1742" s="279">
        <v>1.127</v>
      </c>
      <c r="F1742" s="280">
        <f t="shared" si="54"/>
        <v>0.65007320644216682</v>
      </c>
      <c r="G1742" s="281"/>
    </row>
    <row r="1743" spans="1:7" x14ac:dyDescent="0.2">
      <c r="A1743" s="297">
        <v>96121</v>
      </c>
      <c r="B1743" s="293">
        <v>0.85699999999999998</v>
      </c>
      <c r="C1743" s="279">
        <v>2.4609999999999999</v>
      </c>
      <c r="D1743" s="280">
        <f t="shared" si="55"/>
        <v>1.8716452742123688</v>
      </c>
      <c r="E1743" s="279">
        <v>1.4139999999999999</v>
      </c>
      <c r="F1743" s="280">
        <f t="shared" si="54"/>
        <v>0.6499416569428238</v>
      </c>
      <c r="G1743" s="281"/>
    </row>
    <row r="1744" spans="1:7" x14ac:dyDescent="0.2">
      <c r="A1744" s="297">
        <v>96122</v>
      </c>
      <c r="B1744" s="293">
        <v>0.85699999999999998</v>
      </c>
      <c r="C1744" s="279">
        <v>1.423</v>
      </c>
      <c r="D1744" s="280">
        <f t="shared" si="55"/>
        <v>0.66044340723453909</v>
      </c>
      <c r="E1744" s="279">
        <v>1.1399999999999999</v>
      </c>
      <c r="F1744" s="280">
        <f t="shared" si="54"/>
        <v>0.33022170361726944</v>
      </c>
      <c r="G1744" s="281"/>
    </row>
    <row r="1745" spans="1:7" x14ac:dyDescent="0.2">
      <c r="A1745" s="297">
        <v>96123</v>
      </c>
      <c r="B1745" s="293">
        <v>0.85699999999999998</v>
      </c>
      <c r="C1745" s="279">
        <v>2.7109999999999999</v>
      </c>
      <c r="D1745" s="280">
        <f t="shared" si="55"/>
        <v>2.163360560093349</v>
      </c>
      <c r="E1745" s="279">
        <v>1.4139999999999999</v>
      </c>
      <c r="F1745" s="280">
        <f t="shared" si="54"/>
        <v>0.6499416569428238</v>
      </c>
      <c r="G1745" s="281"/>
    </row>
    <row r="1746" spans="1:7" x14ac:dyDescent="0.2">
      <c r="A1746" s="297">
        <v>96124</v>
      </c>
      <c r="B1746" s="293">
        <v>0.85699999999999998</v>
      </c>
      <c r="C1746" s="279">
        <v>1.528</v>
      </c>
      <c r="D1746" s="280">
        <f t="shared" si="55"/>
        <v>0.78296382730455072</v>
      </c>
      <c r="E1746" s="279">
        <v>1.1919999999999999</v>
      </c>
      <c r="F1746" s="280">
        <f t="shared" si="54"/>
        <v>0.39089848308051334</v>
      </c>
      <c r="G1746" s="281"/>
    </row>
    <row r="1747" spans="1:7" x14ac:dyDescent="0.2">
      <c r="A1747" s="297">
        <v>96125</v>
      </c>
      <c r="B1747" s="293">
        <v>0.85699999999999998</v>
      </c>
      <c r="C1747" s="279">
        <v>1.4850000000000001</v>
      </c>
      <c r="D1747" s="280">
        <f t="shared" si="55"/>
        <v>0.73278879813302233</v>
      </c>
      <c r="E1747" s="279">
        <v>1.171</v>
      </c>
      <c r="F1747" s="280">
        <f t="shared" si="54"/>
        <v>0.36639439906651106</v>
      </c>
      <c r="G1747" s="281"/>
    </row>
    <row r="1748" spans="1:7" x14ac:dyDescent="0.2">
      <c r="A1748" s="297">
        <v>96126</v>
      </c>
      <c r="B1748" s="293">
        <v>0.85699999999999998</v>
      </c>
      <c r="C1748" s="279">
        <v>1.9570000000000001</v>
      </c>
      <c r="D1748" s="280">
        <f t="shared" si="55"/>
        <v>1.2835472578763127</v>
      </c>
      <c r="E1748" s="279">
        <v>1.407</v>
      </c>
      <c r="F1748" s="280">
        <f t="shared" si="54"/>
        <v>0.64177362893815637</v>
      </c>
      <c r="G1748" s="281"/>
    </row>
    <row r="1749" spans="1:7" x14ac:dyDescent="0.2">
      <c r="A1749" s="297">
        <v>96128</v>
      </c>
      <c r="B1749" s="293">
        <v>0.85699999999999998</v>
      </c>
      <c r="C1749" s="279">
        <v>1.272</v>
      </c>
      <c r="D1749" s="280">
        <f t="shared" si="55"/>
        <v>0.48424737456242717</v>
      </c>
      <c r="E1749" s="279">
        <v>1.0649999999999999</v>
      </c>
      <c r="F1749" s="280">
        <f t="shared" si="54"/>
        <v>0.24270711785297538</v>
      </c>
      <c r="G1749" s="281"/>
    </row>
    <row r="1750" spans="1:7" x14ac:dyDescent="0.2">
      <c r="A1750" s="297">
        <v>96129</v>
      </c>
      <c r="B1750" s="293">
        <v>0.85699999999999998</v>
      </c>
      <c r="C1750" s="279">
        <v>1.5509999999999999</v>
      </c>
      <c r="D1750" s="280">
        <f t="shared" si="55"/>
        <v>0.80980163360560087</v>
      </c>
      <c r="E1750" s="279">
        <v>1.204</v>
      </c>
      <c r="F1750" s="280">
        <f t="shared" si="54"/>
        <v>0.40490081680280054</v>
      </c>
      <c r="G1750" s="281"/>
    </row>
    <row r="1751" spans="1:7" x14ac:dyDescent="0.2">
      <c r="A1751" s="297">
        <v>96130</v>
      </c>
      <c r="B1751" s="293">
        <v>0.85699999999999998</v>
      </c>
      <c r="C1751" s="279">
        <v>1.5489999999999999</v>
      </c>
      <c r="D1751" s="280">
        <f t="shared" si="55"/>
        <v>0.807467911318553</v>
      </c>
      <c r="E1751" s="279">
        <v>1.2030000000000001</v>
      </c>
      <c r="F1751" s="280">
        <f t="shared" si="54"/>
        <v>0.40373395565927672</v>
      </c>
      <c r="G1751" s="281"/>
    </row>
    <row r="1752" spans="1:7" x14ac:dyDescent="0.2">
      <c r="A1752" s="297">
        <v>96132</v>
      </c>
      <c r="B1752" s="293">
        <v>0.85699999999999998</v>
      </c>
      <c r="C1752" s="279">
        <v>2.2200000000000002</v>
      </c>
      <c r="D1752" s="280">
        <f t="shared" si="55"/>
        <v>1.5904317386231042</v>
      </c>
      <c r="E1752" s="279">
        <v>1.4139999999999999</v>
      </c>
      <c r="F1752" s="280">
        <f t="shared" si="54"/>
        <v>0.6499416569428238</v>
      </c>
      <c r="G1752" s="281"/>
    </row>
    <row r="1753" spans="1:7" x14ac:dyDescent="0.2">
      <c r="A1753" s="297">
        <v>96133</v>
      </c>
      <c r="B1753" s="293">
        <v>0.64800000000000002</v>
      </c>
      <c r="C1753" s="279">
        <v>2.3959999999999999</v>
      </c>
      <c r="D1753" s="280">
        <f t="shared" si="55"/>
        <v>2.6975308641975304</v>
      </c>
      <c r="E1753" s="279">
        <v>1.069</v>
      </c>
      <c r="F1753" s="280">
        <f t="shared" si="54"/>
        <v>0.64969135802469125</v>
      </c>
      <c r="G1753" s="281"/>
    </row>
    <row r="1754" spans="1:7" x14ac:dyDescent="0.2">
      <c r="A1754" s="297">
        <v>96134</v>
      </c>
      <c r="B1754" s="293">
        <v>0.85699999999999998</v>
      </c>
      <c r="C1754" s="279">
        <v>1.0649999999999999</v>
      </c>
      <c r="D1754" s="280">
        <f t="shared" si="55"/>
        <v>0.24270711785297538</v>
      </c>
      <c r="E1754" s="279">
        <v>0.96099999999999997</v>
      </c>
      <c r="F1754" s="280">
        <f t="shared" si="54"/>
        <v>0.1213535589264878</v>
      </c>
      <c r="G1754" s="281"/>
    </row>
    <row r="1755" spans="1:7" x14ac:dyDescent="0.2">
      <c r="A1755" s="297">
        <v>96135</v>
      </c>
      <c r="B1755" s="293">
        <v>0.85699999999999998</v>
      </c>
      <c r="C1755" s="279">
        <v>1.653</v>
      </c>
      <c r="D1755" s="280">
        <f t="shared" si="55"/>
        <v>0.9288214702450408</v>
      </c>
      <c r="E1755" s="279">
        <v>1.2549999999999999</v>
      </c>
      <c r="F1755" s="280">
        <f t="shared" si="54"/>
        <v>0.4644107351225204</v>
      </c>
      <c r="G1755" s="281"/>
    </row>
    <row r="1756" spans="1:7" x14ac:dyDescent="0.2">
      <c r="A1756" s="297">
        <v>96136</v>
      </c>
      <c r="B1756" s="293">
        <v>0.85699999999999998</v>
      </c>
      <c r="C1756" s="279">
        <v>2.2280000000000002</v>
      </c>
      <c r="D1756" s="280">
        <f t="shared" si="55"/>
        <v>1.5997666277712956</v>
      </c>
      <c r="E1756" s="279">
        <v>1.4139999999999999</v>
      </c>
      <c r="F1756" s="280">
        <f t="shared" si="54"/>
        <v>0.6499416569428238</v>
      </c>
      <c r="G1756" s="281"/>
    </row>
    <row r="1757" spans="1:7" x14ac:dyDescent="0.2">
      <c r="A1757" s="297">
        <v>96137</v>
      </c>
      <c r="B1757" s="293">
        <v>0.85699999999999998</v>
      </c>
      <c r="C1757" s="279">
        <v>1.0489999999999999</v>
      </c>
      <c r="D1757" s="280">
        <f t="shared" si="55"/>
        <v>0.22403733955659266</v>
      </c>
      <c r="E1757" s="279">
        <v>0.95299999999999996</v>
      </c>
      <c r="F1757" s="280">
        <f t="shared" si="54"/>
        <v>0.11201866977829633</v>
      </c>
      <c r="G1757" s="281"/>
    </row>
    <row r="1758" spans="1:7" x14ac:dyDescent="0.2">
      <c r="A1758" s="297">
        <v>96140</v>
      </c>
      <c r="B1758" s="293">
        <v>0.68300000000000005</v>
      </c>
      <c r="C1758" s="279">
        <v>1.0469999999999999</v>
      </c>
      <c r="D1758" s="280">
        <f t="shared" si="55"/>
        <v>0.53294289897510949</v>
      </c>
      <c r="E1758" s="279">
        <v>0.86499999999999999</v>
      </c>
      <c r="F1758" s="280">
        <f t="shared" si="54"/>
        <v>0.26647144948755486</v>
      </c>
      <c r="G1758" s="281"/>
    </row>
    <row r="1759" spans="1:7" x14ac:dyDescent="0.2">
      <c r="A1759" s="297">
        <v>96141</v>
      </c>
      <c r="B1759" s="293">
        <v>0.68300000000000005</v>
      </c>
      <c r="C1759" s="279">
        <v>1.1539999999999999</v>
      </c>
      <c r="D1759" s="280">
        <f t="shared" si="55"/>
        <v>0.68960468521229834</v>
      </c>
      <c r="E1759" s="279">
        <v>0.91900000000000004</v>
      </c>
      <c r="F1759" s="280">
        <f t="shared" si="54"/>
        <v>0.34553440702781835</v>
      </c>
      <c r="G1759" s="281"/>
    </row>
    <row r="1760" spans="1:7" x14ac:dyDescent="0.2">
      <c r="A1760" s="297">
        <v>96142</v>
      </c>
      <c r="B1760" s="293">
        <v>0.68300000000000005</v>
      </c>
      <c r="C1760" s="279">
        <v>1.599</v>
      </c>
      <c r="D1760" s="280">
        <f t="shared" si="55"/>
        <v>1.3411420204978035</v>
      </c>
      <c r="E1760" s="279">
        <v>1.127</v>
      </c>
      <c r="F1760" s="280">
        <f t="shared" si="54"/>
        <v>0.65007320644216682</v>
      </c>
      <c r="G1760" s="281"/>
    </row>
    <row r="1761" spans="1:7" x14ac:dyDescent="0.2">
      <c r="A1761" s="297">
        <v>96143</v>
      </c>
      <c r="B1761" s="293">
        <v>0.68300000000000005</v>
      </c>
      <c r="C1761" s="279">
        <v>1.5029999999999999</v>
      </c>
      <c r="D1761" s="280">
        <f t="shared" si="55"/>
        <v>1.200585651537335</v>
      </c>
      <c r="E1761" s="279">
        <v>1.093</v>
      </c>
      <c r="F1761" s="280">
        <f t="shared" si="54"/>
        <v>0.60029282576866749</v>
      </c>
      <c r="G1761" s="281"/>
    </row>
    <row r="1762" spans="1:7" x14ac:dyDescent="0.2">
      <c r="A1762" s="297">
        <v>96145</v>
      </c>
      <c r="B1762" s="293">
        <v>0.68300000000000005</v>
      </c>
      <c r="C1762" s="279">
        <v>1.014</v>
      </c>
      <c r="D1762" s="280">
        <f t="shared" si="55"/>
        <v>0.48462664714494874</v>
      </c>
      <c r="E1762" s="279">
        <v>0.84799999999999998</v>
      </c>
      <c r="F1762" s="280">
        <f t="shared" si="54"/>
        <v>0.24158125915080508</v>
      </c>
      <c r="G1762" s="281"/>
    </row>
    <row r="1763" spans="1:7" x14ac:dyDescent="0.2">
      <c r="A1763" s="297">
        <v>96146</v>
      </c>
      <c r="B1763" s="293">
        <v>0.68300000000000005</v>
      </c>
      <c r="C1763" s="279">
        <v>1.454</v>
      </c>
      <c r="D1763" s="280">
        <f t="shared" si="55"/>
        <v>1.1288433382137626</v>
      </c>
      <c r="E1763" s="279">
        <v>1.0680000000000001</v>
      </c>
      <c r="F1763" s="280">
        <f t="shared" si="54"/>
        <v>0.56368960468521223</v>
      </c>
      <c r="G1763" s="281"/>
    </row>
    <row r="1764" spans="1:7" x14ac:dyDescent="0.2">
      <c r="A1764" s="297">
        <v>96148</v>
      </c>
      <c r="B1764" s="293">
        <v>0.68300000000000005</v>
      </c>
      <c r="C1764" s="279">
        <v>0.96199999999999997</v>
      </c>
      <c r="D1764" s="280">
        <f t="shared" si="55"/>
        <v>0.40849194729136151</v>
      </c>
      <c r="E1764" s="279">
        <v>0.82299999999999995</v>
      </c>
      <c r="F1764" s="280">
        <f t="shared" si="54"/>
        <v>0.20497803806734982</v>
      </c>
      <c r="G1764" s="281"/>
    </row>
    <row r="1765" spans="1:7" x14ac:dyDescent="0.2">
      <c r="A1765" s="297">
        <v>96150</v>
      </c>
      <c r="B1765" s="293">
        <v>0.68300000000000005</v>
      </c>
      <c r="C1765" s="279">
        <v>1.351</v>
      </c>
      <c r="D1765" s="280">
        <f t="shared" si="55"/>
        <v>0.97803806734992671</v>
      </c>
      <c r="E1765" s="279">
        <v>1.0169999999999999</v>
      </c>
      <c r="F1765" s="280">
        <f t="shared" si="54"/>
        <v>0.48901903367496313</v>
      </c>
      <c r="G1765" s="281"/>
    </row>
    <row r="1766" spans="1:7" x14ac:dyDescent="0.2">
      <c r="A1766" s="297">
        <v>96156</v>
      </c>
      <c r="B1766" s="293">
        <v>0.68300000000000005</v>
      </c>
      <c r="C1766" s="279">
        <v>1.8959999999999999</v>
      </c>
      <c r="D1766" s="280">
        <f t="shared" si="55"/>
        <v>1.7759882869692531</v>
      </c>
      <c r="E1766" s="279">
        <v>1.127</v>
      </c>
      <c r="F1766" s="280">
        <f t="shared" si="54"/>
        <v>0.65007320644216682</v>
      </c>
      <c r="G1766" s="281"/>
    </row>
    <row r="1767" spans="1:7" x14ac:dyDescent="0.2">
      <c r="A1767" s="297">
        <v>96157</v>
      </c>
      <c r="B1767" s="293">
        <v>0.68300000000000005</v>
      </c>
      <c r="C1767" s="279">
        <v>1.8280000000000001</v>
      </c>
      <c r="D1767" s="280">
        <f t="shared" si="55"/>
        <v>1.6764275256222545</v>
      </c>
      <c r="E1767" s="279">
        <v>1.127</v>
      </c>
      <c r="F1767" s="280">
        <f t="shared" si="54"/>
        <v>0.65007320644216682</v>
      </c>
      <c r="G1767" s="281"/>
    </row>
    <row r="1768" spans="1:7" x14ac:dyDescent="0.2">
      <c r="A1768" s="297">
        <v>96161</v>
      </c>
      <c r="B1768" s="293">
        <v>0.78600000000000003</v>
      </c>
      <c r="C1768" s="279">
        <v>1.1950000000000001</v>
      </c>
      <c r="D1768" s="280">
        <f t="shared" si="55"/>
        <v>0.52035623409669207</v>
      </c>
      <c r="E1768" s="279">
        <v>0.99</v>
      </c>
      <c r="F1768" s="280">
        <f t="shared" si="54"/>
        <v>0.25954198473282442</v>
      </c>
      <c r="G1768" s="281"/>
    </row>
    <row r="1769" spans="1:7" x14ac:dyDescent="0.2">
      <c r="A1769" s="298">
        <v>96162</v>
      </c>
      <c r="B1769" s="294">
        <v>0.85699999999999998</v>
      </c>
      <c r="C1769" s="287">
        <v>1.109</v>
      </c>
      <c r="D1769" s="288">
        <f t="shared" si="55"/>
        <v>0.29404900816802804</v>
      </c>
      <c r="E1769" s="287">
        <v>0.98299999999999998</v>
      </c>
      <c r="F1769" s="288">
        <f t="shared" si="54"/>
        <v>0.14702450408401391</v>
      </c>
      <c r="G1769" s="281"/>
    </row>
  </sheetData>
  <mergeCells count="3">
    <mergeCell ref="A3:F3"/>
    <mergeCell ref="A4:F4"/>
    <mergeCell ref="A5:F5"/>
  </mergeCells>
  <printOptions horizontalCentered="1"/>
  <pageMargins left="0.7" right="0.7" top="0.75" bottom="0.75" header="0.3" footer="0.3"/>
  <pageSetup scale="86" fitToHeight="0" orientation="portrait" blackAndWhite="1" r:id="rId1"/>
  <headerFooter>
    <oddFooter>&amp;C&amp;8©, Copyright, State Farm Mutual Automobile Insurance Company 2022
No reproduction of this copyrighted material allowed without express written consent from State Farm®</oddFooter>
  </headerFooter>
  <colBreaks count="1" manualBreakCount="1">
    <brk id="6"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I17"/>
  <sheetViews>
    <sheetView zoomScaleNormal="100" zoomScaleSheetLayoutView="100" workbookViewId="0">
      <selection activeCell="C19" sqref="C19"/>
    </sheetView>
  </sheetViews>
  <sheetFormatPr defaultRowHeight="12.75" x14ac:dyDescent="0.2"/>
  <cols>
    <col min="9" max="9" width="9.85546875" bestFit="1" customWidth="1"/>
  </cols>
  <sheetData>
    <row r="1" spans="1:9" x14ac:dyDescent="0.2">
      <c r="B1" s="5"/>
      <c r="C1" s="5"/>
      <c r="D1" s="5"/>
      <c r="E1" s="5"/>
      <c r="F1" s="5"/>
      <c r="G1" s="5"/>
      <c r="H1" s="5"/>
      <c r="I1" s="17" t="s">
        <v>61</v>
      </c>
    </row>
    <row r="2" spans="1:9" x14ac:dyDescent="0.2">
      <c r="A2" s="3" t="s">
        <v>0</v>
      </c>
      <c r="B2" s="4"/>
      <c r="C2" s="4"/>
      <c r="D2" s="4"/>
      <c r="E2" s="4"/>
      <c r="F2" s="4"/>
      <c r="G2" s="4"/>
      <c r="H2" s="4"/>
      <c r="I2" s="4"/>
    </row>
    <row r="3" spans="1:9" x14ac:dyDescent="0.2">
      <c r="A3" s="12" t="s">
        <v>396</v>
      </c>
      <c r="B3" s="4"/>
      <c r="C3" s="4"/>
      <c r="D3" s="4"/>
      <c r="E3" s="4"/>
      <c r="F3" s="4"/>
      <c r="G3" s="4"/>
      <c r="H3" s="4"/>
      <c r="I3" s="4"/>
    </row>
    <row r="4" spans="1:9" x14ac:dyDescent="0.2">
      <c r="A4" s="3" t="s">
        <v>62</v>
      </c>
      <c r="B4" s="4"/>
      <c r="C4" s="4"/>
      <c r="D4" s="4"/>
      <c r="E4" s="4"/>
      <c r="F4" s="4"/>
      <c r="G4" s="4"/>
      <c r="H4" s="4"/>
      <c r="I4" s="4"/>
    </row>
    <row r="8" spans="1:9" x14ac:dyDescent="0.2">
      <c r="A8" s="7" t="s">
        <v>374</v>
      </c>
    </row>
    <row r="9" spans="1:9" x14ac:dyDescent="0.2">
      <c r="A9" s="7"/>
    </row>
    <row r="11" spans="1:9" x14ac:dyDescent="0.2">
      <c r="A11" s="7"/>
    </row>
    <row r="12" spans="1:9" x14ac:dyDescent="0.2">
      <c r="A12" s="7"/>
    </row>
    <row r="16" spans="1:9" x14ac:dyDescent="0.2">
      <c r="D16" s="7"/>
    </row>
    <row r="17" spans="4:4" x14ac:dyDescent="0.2">
      <c r="D17" s="7"/>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170"/>
  <sheetViews>
    <sheetView zoomScaleNormal="100" workbookViewId="0">
      <selection activeCell="C19" sqref="C19"/>
    </sheetView>
  </sheetViews>
  <sheetFormatPr defaultColWidth="9.140625" defaultRowHeight="12.75" x14ac:dyDescent="0.2"/>
  <cols>
    <col min="1" max="7" width="10.7109375" style="35" customWidth="1"/>
    <col min="8" max="16384" width="9.140625" style="35"/>
  </cols>
  <sheetData>
    <row r="1" spans="1:8" x14ac:dyDescent="0.2">
      <c r="A1" s="41"/>
      <c r="B1" s="40"/>
      <c r="C1" s="40"/>
      <c r="D1" s="40"/>
      <c r="E1" s="40"/>
      <c r="F1" s="40"/>
      <c r="H1" s="41" t="s">
        <v>238</v>
      </c>
    </row>
    <row r="2" spans="1:8" x14ac:dyDescent="0.2">
      <c r="A2" s="22" t="s">
        <v>0</v>
      </c>
      <c r="B2" s="40"/>
      <c r="C2" s="40"/>
      <c r="D2" s="40"/>
      <c r="E2" s="40"/>
      <c r="F2" s="40"/>
      <c r="G2" s="40"/>
      <c r="H2" s="40"/>
    </row>
    <row r="3" spans="1:8" x14ac:dyDescent="0.2">
      <c r="A3" s="12" t="s">
        <v>396</v>
      </c>
      <c r="B3" s="40"/>
      <c r="C3" s="40"/>
      <c r="D3" s="40"/>
      <c r="E3" s="40"/>
      <c r="F3" s="40"/>
      <c r="G3" s="40"/>
      <c r="H3" s="40"/>
    </row>
    <row r="4" spans="1:8" x14ac:dyDescent="0.2">
      <c r="A4" s="22" t="s">
        <v>239</v>
      </c>
      <c r="B4" s="40"/>
      <c r="C4" s="40"/>
      <c r="D4" s="40"/>
      <c r="E4" s="40"/>
      <c r="F4" s="40"/>
      <c r="G4" s="40"/>
      <c r="H4" s="40"/>
    </row>
    <row r="8" spans="1:8" x14ac:dyDescent="0.2">
      <c r="A8" s="35" t="s">
        <v>240</v>
      </c>
    </row>
    <row r="161" spans="1:7" x14ac:dyDescent="0.2">
      <c r="A161" s="36"/>
      <c r="B161" s="36"/>
      <c r="C161" s="36"/>
      <c r="D161" s="36"/>
      <c r="E161" s="36"/>
      <c r="F161" s="36"/>
      <c r="G161" s="36"/>
    </row>
    <row r="162" spans="1:7" x14ac:dyDescent="0.2">
      <c r="A162" s="36"/>
      <c r="B162" s="36"/>
      <c r="C162" s="36"/>
      <c r="D162" s="36"/>
      <c r="E162" s="36"/>
      <c r="F162" s="36"/>
      <c r="G162" s="36"/>
    </row>
    <row r="163" spans="1:7" x14ac:dyDescent="0.2">
      <c r="A163" s="36"/>
      <c r="B163" s="36"/>
      <c r="C163" s="36"/>
      <c r="D163" s="36"/>
      <c r="E163" s="36"/>
      <c r="F163" s="36"/>
      <c r="G163" s="36"/>
    </row>
    <row r="164" spans="1:7" x14ac:dyDescent="0.2">
      <c r="A164" s="36"/>
      <c r="B164" s="36"/>
      <c r="C164" s="36"/>
      <c r="D164" s="36"/>
      <c r="E164" s="36"/>
      <c r="F164" s="36"/>
      <c r="G164" s="36"/>
    </row>
    <row r="165" spans="1:7" x14ac:dyDescent="0.2">
      <c r="A165" s="36"/>
      <c r="B165" s="36"/>
      <c r="C165" s="36"/>
      <c r="D165" s="36"/>
      <c r="E165" s="36"/>
      <c r="F165" s="36"/>
      <c r="G165" s="36"/>
    </row>
    <row r="166" spans="1:7" x14ac:dyDescent="0.2">
      <c r="A166" s="36"/>
      <c r="B166" s="36"/>
      <c r="C166" s="36"/>
      <c r="D166" s="36"/>
      <c r="E166" s="36"/>
      <c r="F166" s="36"/>
      <c r="G166" s="36"/>
    </row>
    <row r="167" spans="1:7" x14ac:dyDescent="0.2">
      <c r="A167" s="36"/>
      <c r="B167" s="36"/>
      <c r="C167" s="36"/>
      <c r="D167" s="36"/>
      <c r="E167" s="36"/>
      <c r="F167" s="36"/>
      <c r="G167" s="36"/>
    </row>
    <row r="168" spans="1:7" x14ac:dyDescent="0.2">
      <c r="A168" s="36"/>
      <c r="B168" s="36"/>
      <c r="C168" s="36"/>
      <c r="D168" s="36"/>
      <c r="E168" s="36"/>
      <c r="F168" s="36"/>
      <c r="G168" s="36"/>
    </row>
    <row r="169" spans="1:7" x14ac:dyDescent="0.2">
      <c r="A169" s="36"/>
      <c r="B169" s="36"/>
      <c r="C169" s="36"/>
      <c r="D169" s="36"/>
      <c r="E169" s="36"/>
      <c r="F169" s="36"/>
      <c r="G169" s="36"/>
    </row>
    <row r="170" spans="1:7" x14ac:dyDescent="0.2">
      <c r="A170" s="36"/>
      <c r="B170" s="36"/>
      <c r="C170" s="36"/>
      <c r="D170" s="36"/>
      <c r="E170" s="36"/>
      <c r="F170" s="36"/>
      <c r="G170"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I13"/>
  <sheetViews>
    <sheetView zoomScaleNormal="100" workbookViewId="0">
      <selection activeCell="C19" sqref="C19"/>
    </sheetView>
  </sheetViews>
  <sheetFormatPr defaultRowHeight="12.75" x14ac:dyDescent="0.2"/>
  <sheetData>
    <row r="1" spans="1:9" x14ac:dyDescent="0.2">
      <c r="B1" s="5"/>
      <c r="C1" s="5"/>
      <c r="D1" s="5"/>
      <c r="E1" s="5"/>
      <c r="F1" s="5"/>
      <c r="G1" s="5"/>
      <c r="H1" s="5"/>
      <c r="I1" s="17" t="s">
        <v>305</v>
      </c>
    </row>
    <row r="2" spans="1:9" x14ac:dyDescent="0.2">
      <c r="A2" s="3" t="s">
        <v>0</v>
      </c>
      <c r="B2" s="4"/>
      <c r="C2" s="4"/>
      <c r="D2" s="4"/>
      <c r="E2" s="4"/>
      <c r="F2" s="4"/>
      <c r="G2" s="4"/>
      <c r="H2" s="4"/>
      <c r="I2" s="4"/>
    </row>
    <row r="3" spans="1:9" x14ac:dyDescent="0.2">
      <c r="A3" s="12" t="s">
        <v>396</v>
      </c>
      <c r="B3" s="4"/>
      <c r="C3" s="4"/>
      <c r="D3" s="4"/>
      <c r="E3" s="4"/>
      <c r="F3" s="4"/>
      <c r="G3" s="4"/>
      <c r="H3" s="4"/>
      <c r="I3" s="4"/>
    </row>
    <row r="4" spans="1:9" x14ac:dyDescent="0.2">
      <c r="A4" s="3" t="s">
        <v>304</v>
      </c>
      <c r="B4" s="4"/>
      <c r="C4" s="4"/>
      <c r="D4" s="4"/>
      <c r="E4" s="4"/>
      <c r="F4" s="4"/>
      <c r="G4" s="4"/>
      <c r="H4" s="4"/>
      <c r="I4" s="4"/>
    </row>
    <row r="8" spans="1:9" x14ac:dyDescent="0.2">
      <c r="A8" s="168" t="s">
        <v>303</v>
      </c>
    </row>
    <row r="11" spans="1:9" x14ac:dyDescent="0.2">
      <c r="A11" s="7"/>
    </row>
    <row r="12" spans="1:9" x14ac:dyDescent="0.2">
      <c r="A12" s="7"/>
    </row>
    <row r="13" spans="1:9" x14ac:dyDescent="0.2">
      <c r="A13" s="7"/>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I13"/>
  <sheetViews>
    <sheetView zoomScaleNormal="100" workbookViewId="0">
      <selection activeCell="C19" sqref="C19"/>
    </sheetView>
  </sheetViews>
  <sheetFormatPr defaultRowHeight="12.75" x14ac:dyDescent="0.2"/>
  <sheetData>
    <row r="1" spans="1:9" x14ac:dyDescent="0.2">
      <c r="B1" s="5"/>
      <c r="C1" s="5"/>
      <c r="D1" s="5"/>
      <c r="E1" s="5"/>
      <c r="F1" s="5"/>
      <c r="G1" s="5"/>
      <c r="H1" s="5"/>
      <c r="I1" s="17" t="s">
        <v>308</v>
      </c>
    </row>
    <row r="2" spans="1:9" x14ac:dyDescent="0.2">
      <c r="A2" s="3" t="s">
        <v>0</v>
      </c>
      <c r="B2" s="4"/>
      <c r="C2" s="4"/>
      <c r="D2" s="4"/>
      <c r="E2" s="4"/>
      <c r="F2" s="4"/>
      <c r="G2" s="4"/>
      <c r="H2" s="4"/>
      <c r="I2" s="4"/>
    </row>
    <row r="3" spans="1:9" x14ac:dyDescent="0.2">
      <c r="A3" s="12" t="s">
        <v>396</v>
      </c>
      <c r="B3" s="4"/>
      <c r="C3" s="4"/>
      <c r="D3" s="4"/>
      <c r="E3" s="4"/>
      <c r="F3" s="4"/>
      <c r="G3" s="4"/>
      <c r="H3" s="4"/>
      <c r="I3" s="4"/>
    </row>
    <row r="4" spans="1:9" x14ac:dyDescent="0.2">
      <c r="A4" s="3" t="s">
        <v>307</v>
      </c>
      <c r="B4" s="4"/>
      <c r="C4" s="4"/>
      <c r="D4" s="4"/>
      <c r="E4" s="4"/>
      <c r="F4" s="4"/>
      <c r="G4" s="4"/>
      <c r="H4" s="4"/>
      <c r="I4" s="4"/>
    </row>
    <row r="8" spans="1:9" x14ac:dyDescent="0.2">
      <c r="A8" s="168" t="s">
        <v>306</v>
      </c>
    </row>
    <row r="11" spans="1:9" x14ac:dyDescent="0.2">
      <c r="A11" s="7"/>
    </row>
    <row r="12" spans="1:9" x14ac:dyDescent="0.2">
      <c r="A12" s="7"/>
    </row>
    <row r="13" spans="1:9" x14ac:dyDescent="0.2">
      <c r="A13" s="7"/>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dimension ref="A1:I35"/>
  <sheetViews>
    <sheetView zoomScaleNormal="100" workbookViewId="0">
      <selection activeCell="C19" sqref="C19"/>
    </sheetView>
  </sheetViews>
  <sheetFormatPr defaultColWidth="9.140625" defaultRowHeight="12.75" x14ac:dyDescent="0.2"/>
  <cols>
    <col min="1" max="1" width="11.28515625" style="136" customWidth="1"/>
    <col min="2" max="8" width="9.140625" style="136"/>
    <col min="9" max="9" width="15" style="136" customWidth="1"/>
    <col min="10" max="16384" width="9.140625" style="136"/>
  </cols>
  <sheetData>
    <row r="1" spans="1:9" x14ac:dyDescent="0.2">
      <c r="I1" s="167" t="s">
        <v>314</v>
      </c>
    </row>
    <row r="2" spans="1:9" x14ac:dyDescent="0.2">
      <c r="A2" s="166" t="s">
        <v>0</v>
      </c>
      <c r="B2" s="165"/>
      <c r="C2" s="165"/>
      <c r="D2" s="165"/>
      <c r="E2" s="165"/>
      <c r="F2" s="165"/>
      <c r="G2" s="165"/>
      <c r="H2" s="165"/>
      <c r="I2" s="165"/>
    </row>
    <row r="3" spans="1:9" x14ac:dyDescent="0.2">
      <c r="A3" s="166" t="s">
        <v>396</v>
      </c>
      <c r="B3" s="165"/>
      <c r="C3" s="165"/>
      <c r="D3" s="165"/>
      <c r="E3" s="165"/>
      <c r="F3" s="165"/>
      <c r="G3" s="165"/>
      <c r="H3" s="165"/>
      <c r="I3" s="165"/>
    </row>
    <row r="4" spans="1:9" x14ac:dyDescent="0.2">
      <c r="A4" s="166" t="s">
        <v>313</v>
      </c>
      <c r="B4" s="165"/>
      <c r="C4" s="165"/>
      <c r="D4" s="165"/>
      <c r="E4" s="165"/>
      <c r="F4" s="165"/>
      <c r="G4" s="165"/>
      <c r="H4" s="165"/>
      <c r="I4" s="165"/>
    </row>
    <row r="6" spans="1:9" x14ac:dyDescent="0.2">
      <c r="A6" s="265"/>
      <c r="B6" s="265"/>
      <c r="C6" s="265"/>
      <c r="D6" s="265"/>
      <c r="E6" s="265"/>
      <c r="F6" s="265"/>
      <c r="G6" s="265"/>
      <c r="H6" s="265"/>
      <c r="I6" s="265"/>
    </row>
    <row r="7" spans="1:9" x14ac:dyDescent="0.2">
      <c r="A7" s="171" t="s">
        <v>380</v>
      </c>
      <c r="B7" s="265"/>
      <c r="C7" s="265"/>
      <c r="D7" s="265"/>
      <c r="E7" s="265"/>
      <c r="F7" s="265"/>
      <c r="G7" s="265"/>
      <c r="H7" s="265"/>
      <c r="I7" s="265"/>
    </row>
    <row r="8" spans="1:9" x14ac:dyDescent="0.2">
      <c r="A8" s="265" t="s">
        <v>322</v>
      </c>
      <c r="B8" s="265"/>
      <c r="C8" s="265"/>
      <c r="D8" s="265"/>
      <c r="E8" s="265"/>
      <c r="F8" s="265"/>
      <c r="G8" s="265"/>
      <c r="H8" s="265"/>
      <c r="I8" s="265"/>
    </row>
    <row r="9" spans="1:9" x14ac:dyDescent="0.2">
      <c r="A9" s="265" t="s">
        <v>2758</v>
      </c>
      <c r="B9" s="265"/>
      <c r="C9" s="265"/>
      <c r="D9" s="265"/>
      <c r="E9" s="265"/>
      <c r="F9" s="265"/>
      <c r="G9" s="265"/>
      <c r="H9" s="265"/>
      <c r="I9" s="265"/>
    </row>
    <row r="10" spans="1:9" x14ac:dyDescent="0.2">
      <c r="A10" s="265" t="s">
        <v>375</v>
      </c>
      <c r="B10" s="265"/>
      <c r="C10" s="265"/>
      <c r="D10" s="265"/>
      <c r="E10" s="265"/>
      <c r="F10" s="265"/>
      <c r="G10" s="265"/>
      <c r="H10" s="265"/>
      <c r="I10" s="265"/>
    </row>
    <row r="11" spans="1:9" x14ac:dyDescent="0.2">
      <c r="A11" s="265" t="s">
        <v>323</v>
      </c>
      <c r="B11" s="265"/>
      <c r="C11" s="265"/>
      <c r="D11" s="265"/>
      <c r="E11" s="265"/>
      <c r="F11" s="265"/>
      <c r="G11" s="265"/>
      <c r="H11" s="265"/>
      <c r="I11" s="265"/>
    </row>
    <row r="12" spans="1:9" x14ac:dyDescent="0.2">
      <c r="A12" s="265" t="s">
        <v>2755</v>
      </c>
      <c r="B12" s="265"/>
      <c r="C12" s="265"/>
      <c r="D12" s="265"/>
      <c r="E12" s="265"/>
      <c r="F12" s="265"/>
      <c r="G12" s="265"/>
      <c r="H12" s="265"/>
      <c r="I12" s="265"/>
    </row>
    <row r="13" spans="1:9" x14ac:dyDescent="0.2">
      <c r="A13" s="265" t="s">
        <v>324</v>
      </c>
      <c r="B13" s="265"/>
      <c r="C13" s="265"/>
      <c r="D13" s="265"/>
      <c r="E13" s="265"/>
      <c r="F13" s="265"/>
      <c r="G13" s="265"/>
      <c r="H13" s="265"/>
      <c r="I13" s="265"/>
    </row>
    <row r="14" spans="1:9" x14ac:dyDescent="0.2">
      <c r="A14" s="265"/>
      <c r="B14" s="265"/>
      <c r="C14" s="265"/>
      <c r="D14" s="265"/>
      <c r="E14" s="265"/>
      <c r="F14" s="265"/>
      <c r="G14" s="265"/>
      <c r="H14" s="265"/>
      <c r="I14" s="265"/>
    </row>
    <row r="15" spans="1:9" x14ac:dyDescent="0.2">
      <c r="A15" s="265" t="s">
        <v>2757</v>
      </c>
      <c r="B15" s="265"/>
      <c r="C15" s="265"/>
      <c r="D15" s="265"/>
      <c r="E15" s="265"/>
      <c r="F15" s="265"/>
      <c r="G15" s="265"/>
      <c r="H15" s="265"/>
      <c r="I15" s="265"/>
    </row>
    <row r="16" spans="1:9" x14ac:dyDescent="0.2">
      <c r="A16" s="265" t="s">
        <v>2761</v>
      </c>
      <c r="B16" s="265"/>
      <c r="C16" s="265"/>
      <c r="D16" s="265"/>
      <c r="E16" s="265"/>
      <c r="F16" s="265"/>
      <c r="G16" s="265"/>
      <c r="H16" s="265"/>
      <c r="I16" s="265"/>
    </row>
    <row r="17" spans="1:9" x14ac:dyDescent="0.2">
      <c r="A17" s="265" t="s">
        <v>2756</v>
      </c>
      <c r="B17" s="265"/>
      <c r="C17" s="265"/>
      <c r="D17" s="265"/>
      <c r="E17" s="265"/>
      <c r="F17" s="265"/>
      <c r="G17" s="265"/>
      <c r="H17" s="265"/>
      <c r="I17" s="265"/>
    </row>
    <row r="18" spans="1:9" x14ac:dyDescent="0.2">
      <c r="A18" s="265"/>
      <c r="B18" s="265"/>
      <c r="C18" s="265"/>
      <c r="D18" s="265"/>
      <c r="E18" s="265"/>
      <c r="F18" s="265"/>
      <c r="G18" s="265"/>
      <c r="H18" s="265"/>
      <c r="I18" s="265"/>
    </row>
    <row r="19" spans="1:9" x14ac:dyDescent="0.2">
      <c r="A19" s="265" t="s">
        <v>312</v>
      </c>
      <c r="B19" s="265"/>
      <c r="C19" s="265"/>
      <c r="D19" s="265"/>
      <c r="E19" s="265"/>
      <c r="F19" s="265"/>
      <c r="G19" s="265"/>
      <c r="H19" s="265"/>
      <c r="I19" s="265"/>
    </row>
    <row r="20" spans="1:9" x14ac:dyDescent="0.2">
      <c r="A20" s="265" t="s">
        <v>311</v>
      </c>
      <c r="B20" s="265"/>
      <c r="C20" s="265"/>
      <c r="D20" s="265"/>
      <c r="E20" s="265"/>
      <c r="F20" s="265"/>
      <c r="G20" s="265"/>
      <c r="H20" s="265"/>
      <c r="I20" s="265"/>
    </row>
    <row r="21" spans="1:9" x14ac:dyDescent="0.2">
      <c r="A21" s="265" t="s">
        <v>310</v>
      </c>
      <c r="B21" s="265"/>
      <c r="C21" s="265"/>
      <c r="D21" s="265"/>
      <c r="E21" s="265"/>
      <c r="F21" s="265"/>
      <c r="G21" s="265"/>
      <c r="H21" s="265"/>
      <c r="I21" s="265"/>
    </row>
    <row r="22" spans="1:9" x14ac:dyDescent="0.2">
      <c r="A22" s="136" t="s">
        <v>309</v>
      </c>
    </row>
    <row r="24" spans="1:9" x14ac:dyDescent="0.2">
      <c r="A24" s="171" t="s">
        <v>381</v>
      </c>
    </row>
    <row r="25" spans="1:9" x14ac:dyDescent="0.2">
      <c r="A25" s="136" t="s">
        <v>382</v>
      </c>
    </row>
    <row r="26" spans="1:9" x14ac:dyDescent="0.2">
      <c r="A26" s="136" t="s">
        <v>383</v>
      </c>
    </row>
    <row r="27" spans="1:9" x14ac:dyDescent="0.2">
      <c r="A27" s="136" t="s">
        <v>384</v>
      </c>
    </row>
    <row r="28" spans="1:9" x14ac:dyDescent="0.2">
      <c r="A28" s="136" t="s">
        <v>386</v>
      </c>
    </row>
    <row r="29" spans="1:9" x14ac:dyDescent="0.2">
      <c r="A29" s="136" t="s">
        <v>385</v>
      </c>
    </row>
    <row r="30" spans="1:9" x14ac:dyDescent="0.2">
      <c r="A30" s="136" t="s">
        <v>387</v>
      </c>
    </row>
    <row r="31" spans="1:9" x14ac:dyDescent="0.2">
      <c r="A31" s="136" t="s">
        <v>391</v>
      </c>
    </row>
    <row r="32" spans="1:9" x14ac:dyDescent="0.2">
      <c r="A32" s="136" t="s">
        <v>394</v>
      </c>
    </row>
    <row r="33" spans="1:1" x14ac:dyDescent="0.2">
      <c r="A33" s="136" t="s">
        <v>388</v>
      </c>
    </row>
    <row r="34" spans="1:1" x14ac:dyDescent="0.2">
      <c r="A34" s="136" t="s">
        <v>389</v>
      </c>
    </row>
    <row r="35" spans="1:1" x14ac:dyDescent="0.2">
      <c r="A35" s="136" t="s">
        <v>390</v>
      </c>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F58"/>
  <sheetViews>
    <sheetView zoomScaleNormal="100" workbookViewId="0">
      <selection activeCell="C19" sqref="C19"/>
    </sheetView>
  </sheetViews>
  <sheetFormatPr defaultColWidth="9.140625" defaultRowHeight="12.75" x14ac:dyDescent="0.2"/>
  <cols>
    <col min="1" max="1" width="25.7109375" style="31" customWidth="1"/>
    <col min="2" max="5" width="12.85546875" style="31" customWidth="1"/>
    <col min="6" max="16384" width="9.140625" style="31"/>
  </cols>
  <sheetData>
    <row r="1" spans="1:6" x14ac:dyDescent="0.2">
      <c r="A1" s="184"/>
      <c r="B1" s="184"/>
      <c r="C1" s="184"/>
      <c r="D1" s="184"/>
      <c r="E1" s="184"/>
      <c r="F1" s="185" t="s">
        <v>331</v>
      </c>
    </row>
    <row r="2" spans="1:6" x14ac:dyDescent="0.2">
      <c r="A2" s="184"/>
      <c r="B2" s="184"/>
      <c r="C2" s="184"/>
      <c r="D2" s="184"/>
      <c r="E2" s="184"/>
      <c r="F2" s="185" t="s">
        <v>32</v>
      </c>
    </row>
    <row r="3" spans="1:6" x14ac:dyDescent="0.2">
      <c r="A3" s="32" t="s">
        <v>0</v>
      </c>
      <c r="B3" s="32"/>
      <c r="C3" s="32"/>
      <c r="D3" s="32"/>
      <c r="E3" s="32"/>
    </row>
    <row r="4" spans="1:6" x14ac:dyDescent="0.2">
      <c r="A4" s="12" t="s">
        <v>396</v>
      </c>
      <c r="B4" s="32"/>
      <c r="C4" s="32"/>
      <c r="D4" s="32"/>
      <c r="E4" s="32"/>
    </row>
    <row r="5" spans="1:6" x14ac:dyDescent="0.2">
      <c r="A5" s="32" t="s">
        <v>59</v>
      </c>
      <c r="B5" s="32"/>
      <c r="C5" s="32"/>
      <c r="D5" s="32"/>
      <c r="E5" s="32"/>
    </row>
    <row r="6" spans="1:6" x14ac:dyDescent="0.2">
      <c r="A6" s="32"/>
      <c r="B6" s="32"/>
      <c r="C6" s="32"/>
      <c r="D6" s="32"/>
      <c r="E6" s="32"/>
    </row>
    <row r="7" spans="1:6" x14ac:dyDescent="0.2">
      <c r="A7" s="32"/>
      <c r="B7" s="217" t="s">
        <v>155</v>
      </c>
      <c r="C7" s="217"/>
      <c r="D7" s="217" t="s">
        <v>404</v>
      </c>
      <c r="E7" s="217"/>
    </row>
    <row r="8" spans="1:6" x14ac:dyDescent="0.2">
      <c r="A8" s="79" t="s">
        <v>48</v>
      </c>
      <c r="B8" s="79" t="s">
        <v>49</v>
      </c>
      <c r="C8" s="79" t="s">
        <v>50</v>
      </c>
      <c r="D8" s="79" t="s">
        <v>49</v>
      </c>
      <c r="E8" s="79" t="s">
        <v>50</v>
      </c>
    </row>
    <row r="9" spans="1:6" x14ac:dyDescent="0.2">
      <c r="A9" s="137" t="s">
        <v>407</v>
      </c>
      <c r="B9" s="138">
        <v>728</v>
      </c>
      <c r="C9" s="139">
        <f>B9/SUM(B$9:B$55)</f>
        <v>6.030848452565472E-4</v>
      </c>
      <c r="D9" s="138">
        <v>50</v>
      </c>
      <c r="E9" s="139">
        <v>3.2590275061921521E-4</v>
      </c>
    </row>
    <row r="10" spans="1:6" x14ac:dyDescent="0.2">
      <c r="A10" s="137" t="s">
        <v>408</v>
      </c>
      <c r="B10" s="138">
        <v>7069</v>
      </c>
      <c r="C10" s="139">
        <f t="shared" ref="C10:C55" si="0">B10/SUM(B$9:B$55)</f>
        <v>5.8560532570309503E-3</v>
      </c>
      <c r="D10" s="138">
        <v>790</v>
      </c>
      <c r="E10" s="139">
        <v>5.1492634597836004E-3</v>
      </c>
    </row>
    <row r="11" spans="1:6" x14ac:dyDescent="0.2">
      <c r="A11" s="137" t="s">
        <v>409</v>
      </c>
      <c r="B11" s="138">
        <v>21737</v>
      </c>
      <c r="C11" s="139">
        <f t="shared" si="0"/>
        <v>1.8007218793051602E-2</v>
      </c>
      <c r="D11" s="138">
        <v>2316</v>
      </c>
      <c r="E11" s="139">
        <v>1.5095815408682049E-2</v>
      </c>
    </row>
    <row r="12" spans="1:6" x14ac:dyDescent="0.2">
      <c r="A12" s="137" t="s">
        <v>410</v>
      </c>
      <c r="B12" s="138">
        <v>94278</v>
      </c>
      <c r="C12" s="139">
        <f t="shared" si="0"/>
        <v>7.8101144287220814E-2</v>
      </c>
      <c r="D12" s="138">
        <v>6107</v>
      </c>
      <c r="E12" s="139">
        <v>3.9805761960630945E-2</v>
      </c>
    </row>
    <row r="13" spans="1:6" x14ac:dyDescent="0.2">
      <c r="A13" s="137" t="s">
        <v>218</v>
      </c>
      <c r="B13" s="138">
        <v>425856</v>
      </c>
      <c r="C13" s="139">
        <f t="shared" si="0"/>
        <v>0.35278475255710462</v>
      </c>
      <c r="D13" s="138">
        <v>14829</v>
      </c>
      <c r="E13" s="139">
        <v>9.6656237778646847E-2</v>
      </c>
    </row>
    <row r="14" spans="1:6" x14ac:dyDescent="0.2">
      <c r="A14" s="137" t="s">
        <v>51</v>
      </c>
      <c r="B14" s="138">
        <v>287875</v>
      </c>
      <c r="C14" s="139">
        <f t="shared" si="0"/>
        <v>0.23847946404976444</v>
      </c>
      <c r="D14" s="138">
        <v>42471</v>
      </c>
      <c r="E14" s="139">
        <v>0.27682831443097378</v>
      </c>
    </row>
    <row r="15" spans="1:6" x14ac:dyDescent="0.2">
      <c r="A15" s="137" t="s">
        <v>52</v>
      </c>
      <c r="B15" s="138">
        <v>150754</v>
      </c>
      <c r="C15" s="139">
        <f t="shared" si="0"/>
        <v>0.12488661093654603</v>
      </c>
      <c r="D15" s="138">
        <v>49219</v>
      </c>
      <c r="E15" s="139">
        <v>0.32081214965454308</v>
      </c>
    </row>
    <row r="16" spans="1:6" x14ac:dyDescent="0.2">
      <c r="A16" s="137" t="s">
        <v>53</v>
      </c>
      <c r="B16" s="138">
        <v>63044</v>
      </c>
      <c r="C16" s="139">
        <f t="shared" si="0"/>
        <v>5.2226484868617799E-2</v>
      </c>
      <c r="D16" s="138">
        <v>17402</v>
      </c>
      <c r="E16" s="139">
        <v>0.11342719332551167</v>
      </c>
    </row>
    <row r="17" spans="1:5" x14ac:dyDescent="0.2">
      <c r="A17" s="137" t="s">
        <v>54</v>
      </c>
      <c r="B17" s="138">
        <v>41579</v>
      </c>
      <c r="C17" s="139">
        <f t="shared" si="0"/>
        <v>3.4444594479288423E-2</v>
      </c>
      <c r="D17" s="138">
        <v>7152</v>
      </c>
      <c r="E17" s="139">
        <v>4.6617129448572547E-2</v>
      </c>
    </row>
    <row r="18" spans="1:5" x14ac:dyDescent="0.2">
      <c r="A18" s="137" t="s">
        <v>205</v>
      </c>
      <c r="B18" s="138">
        <v>25386</v>
      </c>
      <c r="C18" s="139">
        <f t="shared" si="0"/>
        <v>2.1030098738575146E-2</v>
      </c>
      <c r="D18" s="138">
        <v>4198</v>
      </c>
      <c r="E18" s="139">
        <v>2.7362794941989309E-2</v>
      </c>
    </row>
    <row r="19" spans="1:5" x14ac:dyDescent="0.2">
      <c r="A19" s="137" t="s">
        <v>219</v>
      </c>
      <c r="B19" s="138">
        <v>17444</v>
      </c>
      <c r="C19" s="139">
        <f t="shared" si="0"/>
        <v>1.4450840715185726E-2</v>
      </c>
      <c r="D19" s="138">
        <v>2476</v>
      </c>
      <c r="E19" s="139">
        <v>1.6138704210663539E-2</v>
      </c>
    </row>
    <row r="20" spans="1:5" x14ac:dyDescent="0.2">
      <c r="A20" s="137" t="s">
        <v>220</v>
      </c>
      <c r="B20" s="138">
        <v>11366</v>
      </c>
      <c r="C20" s="139">
        <f t="shared" si="0"/>
        <v>9.41574498789274E-3</v>
      </c>
      <c r="D20" s="138">
        <v>1684</v>
      </c>
      <c r="E20" s="139">
        <v>1.097640464085517E-2</v>
      </c>
    </row>
    <row r="21" spans="1:5" x14ac:dyDescent="0.2">
      <c r="A21" s="137" t="s">
        <v>221</v>
      </c>
      <c r="B21" s="138">
        <v>9455</v>
      </c>
      <c r="C21" s="139">
        <f t="shared" si="0"/>
        <v>7.832647269094304E-3</v>
      </c>
      <c r="D21" s="138">
        <v>1308</v>
      </c>
      <c r="E21" s="139">
        <v>8.5256159561986709E-3</v>
      </c>
    </row>
    <row r="22" spans="1:5" x14ac:dyDescent="0.2">
      <c r="A22" s="137" t="s">
        <v>327</v>
      </c>
      <c r="B22" s="138">
        <v>6662</v>
      </c>
      <c r="C22" s="139">
        <f t="shared" si="0"/>
        <v>5.5188890646965891E-3</v>
      </c>
      <c r="D22" s="138">
        <v>970</v>
      </c>
      <c r="E22" s="139">
        <v>6.3225133620127758E-3</v>
      </c>
    </row>
    <row r="23" spans="1:5" x14ac:dyDescent="0.2">
      <c r="A23" s="137" t="s">
        <v>328</v>
      </c>
      <c r="B23" s="138">
        <v>6433</v>
      </c>
      <c r="C23" s="139">
        <f t="shared" si="0"/>
        <v>5.3291824306804505E-3</v>
      </c>
      <c r="D23" s="138">
        <v>606</v>
      </c>
      <c r="E23" s="139">
        <v>3.9499413375048888E-3</v>
      </c>
    </row>
    <row r="24" spans="1:5" x14ac:dyDescent="0.2">
      <c r="A24" s="137" t="s">
        <v>329</v>
      </c>
      <c r="B24" s="138">
        <v>5676</v>
      </c>
      <c r="C24" s="139">
        <f t="shared" si="0"/>
        <v>4.7020736012035186E-3</v>
      </c>
      <c r="D24" s="138">
        <v>518</v>
      </c>
      <c r="E24" s="139">
        <v>3.3763524964150696E-3</v>
      </c>
    </row>
    <row r="25" spans="1:5" x14ac:dyDescent="0.2">
      <c r="A25" s="137" t="s">
        <v>411</v>
      </c>
      <c r="B25" s="138">
        <v>4478</v>
      </c>
      <c r="C25" s="139">
        <f t="shared" si="0"/>
        <v>3.7096345289269481E-3</v>
      </c>
      <c r="D25" s="138">
        <v>432</v>
      </c>
      <c r="E25" s="139">
        <v>2.8157997653500194E-3</v>
      </c>
    </row>
    <row r="26" spans="1:5" x14ac:dyDescent="0.2">
      <c r="A26" s="137" t="s">
        <v>412</v>
      </c>
      <c r="B26" s="138">
        <v>4396</v>
      </c>
      <c r="C26" s="139">
        <f t="shared" si="0"/>
        <v>3.6417046425106887E-3</v>
      </c>
      <c r="D26" s="138">
        <v>333</v>
      </c>
      <c r="E26" s="139">
        <v>2.1705123191239732E-3</v>
      </c>
    </row>
    <row r="27" spans="1:5" x14ac:dyDescent="0.2">
      <c r="A27" s="137" t="s">
        <v>413</v>
      </c>
      <c r="B27" s="138">
        <v>3944</v>
      </c>
      <c r="C27" s="139">
        <f t="shared" si="0"/>
        <v>3.2672618539722831E-3</v>
      </c>
      <c r="D27" s="138">
        <v>286</v>
      </c>
      <c r="E27" s="139">
        <v>1.8641637335419111E-3</v>
      </c>
    </row>
    <row r="28" spans="1:5" x14ac:dyDescent="0.2">
      <c r="A28" s="137" t="s">
        <v>414</v>
      </c>
      <c r="B28" s="138">
        <v>4359</v>
      </c>
      <c r="C28" s="139">
        <f t="shared" si="0"/>
        <v>3.6110533522984742E-3</v>
      </c>
      <c r="D28" s="138">
        <v>182</v>
      </c>
      <c r="E28" s="139">
        <v>1.1862860122539435E-3</v>
      </c>
    </row>
    <row r="29" spans="1:5" x14ac:dyDescent="0.2">
      <c r="A29" s="137" t="s">
        <v>415</v>
      </c>
      <c r="B29" s="138">
        <v>12520</v>
      </c>
      <c r="C29" s="139">
        <f t="shared" si="0"/>
        <v>1.0371733877214245E-2</v>
      </c>
      <c r="D29" s="138">
        <v>83</v>
      </c>
      <c r="E29" s="139">
        <v>5.409985660278973E-4</v>
      </c>
    </row>
    <row r="30" spans="1:5" x14ac:dyDescent="0.2">
      <c r="A30" s="137" t="s">
        <v>416</v>
      </c>
      <c r="B30" s="138">
        <v>323</v>
      </c>
      <c r="C30" s="139">
        <f t="shared" si="0"/>
        <v>2.6757747942014385E-4</v>
      </c>
      <c r="D30" s="138">
        <v>0</v>
      </c>
      <c r="E30" s="139">
        <v>0</v>
      </c>
    </row>
    <row r="31" spans="1:5" x14ac:dyDescent="0.2">
      <c r="A31" s="137" t="s">
        <v>417</v>
      </c>
      <c r="B31" s="138">
        <v>1720</v>
      </c>
      <c r="C31" s="139">
        <f t="shared" si="0"/>
        <v>1.4248707882434906E-3</v>
      </c>
      <c r="D31" s="138">
        <v>1</v>
      </c>
      <c r="E31" s="139">
        <v>6.5180550123843041E-6</v>
      </c>
    </row>
    <row r="32" spans="1:5" x14ac:dyDescent="0.2">
      <c r="A32" s="137" t="s">
        <v>418</v>
      </c>
      <c r="B32" s="138">
        <v>23</v>
      </c>
      <c r="C32" s="139">
        <f t="shared" si="0"/>
        <v>1.9053504726511791E-5</v>
      </c>
      <c r="D32" s="138">
        <v>1</v>
      </c>
      <c r="E32" s="139">
        <v>6.5180550123843041E-6</v>
      </c>
    </row>
    <row r="33" spans="1:5" x14ac:dyDescent="0.2">
      <c r="A33" s="137" t="s">
        <v>419</v>
      </c>
      <c r="B33" s="138">
        <v>20</v>
      </c>
      <c r="C33" s="139">
        <f t="shared" si="0"/>
        <v>1.656826497957547E-5</v>
      </c>
      <c r="D33" s="138">
        <v>1</v>
      </c>
      <c r="E33" s="139">
        <v>6.5180550123843041E-6</v>
      </c>
    </row>
    <row r="34" spans="1:5" x14ac:dyDescent="0.2">
      <c r="A34" s="137" t="s">
        <v>420</v>
      </c>
      <c r="B34" s="138">
        <v>0</v>
      </c>
      <c r="C34" s="139">
        <f t="shared" si="0"/>
        <v>0</v>
      </c>
      <c r="D34" s="138">
        <v>0</v>
      </c>
      <c r="E34" s="139">
        <v>0</v>
      </c>
    </row>
    <row r="35" spans="1:5" x14ac:dyDescent="0.2">
      <c r="A35" s="137" t="s">
        <v>421</v>
      </c>
      <c r="B35" s="138">
        <v>0</v>
      </c>
      <c r="C35" s="139">
        <f t="shared" si="0"/>
        <v>0</v>
      </c>
      <c r="D35" s="138">
        <v>0</v>
      </c>
      <c r="E35" s="139">
        <v>0</v>
      </c>
    </row>
    <row r="36" spans="1:5" x14ac:dyDescent="0.2">
      <c r="A36" s="137" t="s">
        <v>422</v>
      </c>
      <c r="B36" s="138">
        <v>0</v>
      </c>
      <c r="C36" s="139">
        <f t="shared" si="0"/>
        <v>0</v>
      </c>
      <c r="D36" s="138">
        <v>0</v>
      </c>
      <c r="E36" s="139">
        <v>0</v>
      </c>
    </row>
    <row r="37" spans="1:5" x14ac:dyDescent="0.2">
      <c r="A37" s="137" t="s">
        <v>423</v>
      </c>
      <c r="B37" s="138">
        <v>2</v>
      </c>
      <c r="C37" s="139">
        <f t="shared" si="0"/>
        <v>1.6568264979575471E-6</v>
      </c>
      <c r="D37" s="138">
        <v>1</v>
      </c>
      <c r="E37" s="139">
        <v>6.5180550123843041E-6</v>
      </c>
    </row>
    <row r="38" spans="1:5" x14ac:dyDescent="0.2">
      <c r="A38" s="137" t="s">
        <v>424</v>
      </c>
      <c r="B38" s="138">
        <v>0</v>
      </c>
      <c r="C38" s="139">
        <f t="shared" si="0"/>
        <v>0</v>
      </c>
      <c r="D38" s="138">
        <v>0</v>
      </c>
      <c r="E38" s="139">
        <v>0</v>
      </c>
    </row>
    <row r="39" spans="1:5" x14ac:dyDescent="0.2">
      <c r="A39" s="137" t="s">
        <v>425</v>
      </c>
      <c r="B39" s="138">
        <v>0</v>
      </c>
      <c r="C39" s="139">
        <f t="shared" si="0"/>
        <v>0</v>
      </c>
      <c r="D39" s="138">
        <v>0</v>
      </c>
      <c r="E39" s="139">
        <v>0</v>
      </c>
    </row>
    <row r="40" spans="1:5" x14ac:dyDescent="0.2">
      <c r="A40" s="137" t="s">
        <v>426</v>
      </c>
      <c r="B40" s="138">
        <v>0</v>
      </c>
      <c r="C40" s="139">
        <f t="shared" si="0"/>
        <v>0</v>
      </c>
      <c r="D40" s="138">
        <v>0</v>
      </c>
      <c r="E40" s="139">
        <v>0</v>
      </c>
    </row>
    <row r="41" spans="1:5" x14ac:dyDescent="0.2">
      <c r="A41" s="137" t="s">
        <v>427</v>
      </c>
      <c r="B41" s="138">
        <v>0</v>
      </c>
      <c r="C41" s="139">
        <f t="shared" si="0"/>
        <v>0</v>
      </c>
      <c r="D41" s="138">
        <v>0</v>
      </c>
      <c r="E41" s="139">
        <v>0</v>
      </c>
    </row>
    <row r="42" spans="1:5" x14ac:dyDescent="0.2">
      <c r="A42" s="137" t="s">
        <v>428</v>
      </c>
      <c r="B42" s="138">
        <v>0</v>
      </c>
      <c r="C42" s="139">
        <f t="shared" si="0"/>
        <v>0</v>
      </c>
      <c r="D42" s="138">
        <v>0</v>
      </c>
      <c r="E42" s="139">
        <v>0</v>
      </c>
    </row>
    <row r="43" spans="1:5" x14ac:dyDescent="0.2">
      <c r="A43" s="137" t="s">
        <v>429</v>
      </c>
      <c r="B43" s="138">
        <v>0</v>
      </c>
      <c r="C43" s="139">
        <f t="shared" si="0"/>
        <v>0</v>
      </c>
      <c r="D43" s="138">
        <v>0</v>
      </c>
      <c r="E43" s="139">
        <v>0</v>
      </c>
    </row>
    <row r="44" spans="1:5" x14ac:dyDescent="0.2">
      <c r="A44" s="137" t="s">
        <v>430</v>
      </c>
      <c r="B44" s="138">
        <v>0</v>
      </c>
      <c r="C44" s="139">
        <f t="shared" si="0"/>
        <v>0</v>
      </c>
      <c r="D44" s="138">
        <v>1</v>
      </c>
      <c r="E44" s="139">
        <v>6.5180550123843041E-6</v>
      </c>
    </row>
    <row r="45" spans="1:5" x14ac:dyDescent="0.2">
      <c r="A45" s="137" t="s">
        <v>431</v>
      </c>
      <c r="B45" s="138">
        <v>0</v>
      </c>
      <c r="C45" s="139">
        <f t="shared" si="0"/>
        <v>0</v>
      </c>
      <c r="D45" s="138">
        <v>0</v>
      </c>
      <c r="E45" s="139">
        <v>0</v>
      </c>
    </row>
    <row r="46" spans="1:5" x14ac:dyDescent="0.2">
      <c r="A46" s="137" t="s">
        <v>432</v>
      </c>
      <c r="B46" s="138">
        <v>0</v>
      </c>
      <c r="C46" s="139">
        <f t="shared" si="0"/>
        <v>0</v>
      </c>
      <c r="D46" s="138">
        <v>0</v>
      </c>
      <c r="E46" s="139">
        <v>0</v>
      </c>
    </row>
    <row r="47" spans="1:5" x14ac:dyDescent="0.2">
      <c r="A47" s="137" t="s">
        <v>433</v>
      </c>
      <c r="B47" s="138">
        <v>0</v>
      </c>
      <c r="C47" s="139">
        <f t="shared" si="0"/>
        <v>0</v>
      </c>
      <c r="D47" s="138">
        <v>0</v>
      </c>
      <c r="E47" s="139">
        <v>0</v>
      </c>
    </row>
    <row r="48" spans="1:5" x14ac:dyDescent="0.2">
      <c r="A48" s="137" t="s">
        <v>434</v>
      </c>
      <c r="B48" s="138">
        <v>0</v>
      </c>
      <c r="C48" s="139">
        <f t="shared" si="0"/>
        <v>0</v>
      </c>
      <c r="D48" s="138">
        <v>0</v>
      </c>
      <c r="E48" s="139">
        <v>0</v>
      </c>
    </row>
    <row r="49" spans="1:5" x14ac:dyDescent="0.2">
      <c r="A49" s="137" t="s">
        <v>435</v>
      </c>
      <c r="B49" s="138">
        <v>0</v>
      </c>
      <c r="C49" s="139">
        <f t="shared" si="0"/>
        <v>0</v>
      </c>
      <c r="D49" s="138">
        <v>0</v>
      </c>
      <c r="E49" s="139">
        <v>0</v>
      </c>
    </row>
    <row r="50" spans="1:5" x14ac:dyDescent="0.2">
      <c r="A50" s="137" t="s">
        <v>436</v>
      </c>
      <c r="B50" s="138">
        <v>0</v>
      </c>
      <c r="C50" s="139">
        <f t="shared" si="0"/>
        <v>0</v>
      </c>
      <c r="D50" s="138">
        <v>0</v>
      </c>
      <c r="E50" s="139">
        <v>0</v>
      </c>
    </row>
    <row r="51" spans="1:5" x14ac:dyDescent="0.2">
      <c r="A51" s="137" t="s">
        <v>437</v>
      </c>
      <c r="B51" s="138">
        <v>0</v>
      </c>
      <c r="C51" s="139">
        <f t="shared" si="0"/>
        <v>0</v>
      </c>
      <c r="D51" s="138">
        <v>1</v>
      </c>
      <c r="E51" s="139">
        <v>6.5180550123843041E-6</v>
      </c>
    </row>
    <row r="52" spans="1:5" x14ac:dyDescent="0.2">
      <c r="A52" s="137" t="s">
        <v>438</v>
      </c>
      <c r="B52" s="138">
        <v>0</v>
      </c>
      <c r="C52" s="139">
        <f t="shared" si="0"/>
        <v>0</v>
      </c>
      <c r="D52" s="138">
        <v>0</v>
      </c>
      <c r="E52" s="139">
        <v>0</v>
      </c>
    </row>
    <row r="53" spans="1:5" x14ac:dyDescent="0.2">
      <c r="A53" s="137" t="s">
        <v>439</v>
      </c>
      <c r="B53" s="138">
        <v>0</v>
      </c>
      <c r="C53" s="139">
        <f t="shared" si="0"/>
        <v>0</v>
      </c>
      <c r="D53" s="138">
        <v>1</v>
      </c>
      <c r="E53" s="139">
        <v>6.5180550123843041E-6</v>
      </c>
    </row>
    <row r="54" spans="1:5" x14ac:dyDescent="0.2">
      <c r="A54" s="137" t="s">
        <v>440</v>
      </c>
      <c r="B54" s="138">
        <v>0</v>
      </c>
      <c r="C54" s="139">
        <f t="shared" si="0"/>
        <v>0</v>
      </c>
      <c r="D54" s="138">
        <v>0</v>
      </c>
      <c r="E54" s="139">
        <v>0</v>
      </c>
    </row>
    <row r="55" spans="1:5" x14ac:dyDescent="0.2">
      <c r="A55" s="220" t="s">
        <v>441</v>
      </c>
      <c r="B55" s="141">
        <v>0</v>
      </c>
      <c r="C55" s="140">
        <f t="shared" si="0"/>
        <v>0</v>
      </c>
      <c r="D55" s="141">
        <v>1</v>
      </c>
      <c r="E55" s="140">
        <v>6.5180550123843041E-6</v>
      </c>
    </row>
    <row r="56" spans="1:5" x14ac:dyDescent="0.2">
      <c r="A56" s="9"/>
      <c r="B56" s="9"/>
      <c r="C56" s="9"/>
      <c r="D56" s="9"/>
      <c r="E56" s="9"/>
    </row>
    <row r="57" spans="1:5" x14ac:dyDescent="0.2">
      <c r="A57" s="218" t="s">
        <v>55</v>
      </c>
      <c r="B57" s="307">
        <v>-0.24264297612437535</v>
      </c>
      <c r="C57" s="308"/>
      <c r="D57" s="307">
        <v>-0.2448275862068966</v>
      </c>
      <c r="E57" s="308"/>
    </row>
    <row r="58" spans="1:5" x14ac:dyDescent="0.2">
      <c r="A58" s="219" t="s">
        <v>56</v>
      </c>
      <c r="B58" s="309">
        <v>1.1939364773820982</v>
      </c>
      <c r="C58" s="310"/>
      <c r="D58" s="309">
        <v>2.0518867924528301</v>
      </c>
      <c r="E58" s="310"/>
    </row>
  </sheetData>
  <mergeCells count="4">
    <mergeCell ref="B57:C57"/>
    <mergeCell ref="B58:C58"/>
    <mergeCell ref="D57:E57"/>
    <mergeCell ref="D58:E58"/>
  </mergeCells>
  <printOptions horizontalCentered="1"/>
  <pageMargins left="0.2" right="0.2" top="0.5" bottom="0.75" header="0.3" footer="0.3"/>
  <pageSetup scale="95"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J3008"/>
  <sheetViews>
    <sheetView topLeftCell="F2979" zoomScaleNormal="100" workbookViewId="0">
      <selection activeCell="C19" sqref="C19"/>
    </sheetView>
  </sheetViews>
  <sheetFormatPr defaultColWidth="9.140625" defaultRowHeight="12.75" x14ac:dyDescent="0.2"/>
  <cols>
    <col min="1" max="1" width="1.85546875" style="7" customWidth="1"/>
    <col min="2" max="2" width="15.7109375" style="6" customWidth="1"/>
    <col min="3" max="4" width="15.7109375" style="222" customWidth="1"/>
    <col min="5" max="6" width="15.7109375" style="223" customWidth="1"/>
    <col min="7" max="8" width="15.7109375" style="222" customWidth="1"/>
    <col min="9" max="9" width="15.7109375" style="223" customWidth="1"/>
    <col min="10" max="10" width="9.140625" style="17"/>
    <col min="11" max="16384" width="9.140625" style="224"/>
  </cols>
  <sheetData>
    <row r="1" spans="2:10" x14ac:dyDescent="0.2">
      <c r="J1" s="17" t="s">
        <v>331</v>
      </c>
    </row>
    <row r="2" spans="2:10" x14ac:dyDescent="0.2">
      <c r="J2" s="17" t="s">
        <v>33</v>
      </c>
    </row>
    <row r="3" spans="2:10" x14ac:dyDescent="0.2">
      <c r="B3" s="3" t="s">
        <v>0</v>
      </c>
      <c r="C3" s="225"/>
      <c r="D3" s="226"/>
      <c r="E3" s="227"/>
      <c r="F3" s="227"/>
      <c r="G3" s="225"/>
      <c r="H3" s="226"/>
      <c r="I3" s="227"/>
    </row>
    <row r="4" spans="2:10" x14ac:dyDescent="0.2">
      <c r="B4" s="3" t="s">
        <v>396</v>
      </c>
      <c r="C4" s="225"/>
      <c r="D4" s="226"/>
      <c r="E4" s="227"/>
      <c r="F4" s="227"/>
      <c r="G4" s="225"/>
      <c r="H4" s="226"/>
      <c r="I4" s="227"/>
    </row>
    <row r="5" spans="2:10" x14ac:dyDescent="0.2">
      <c r="B5" s="228" t="s">
        <v>326</v>
      </c>
      <c r="C5" s="225"/>
      <c r="D5" s="226"/>
      <c r="E5" s="227"/>
      <c r="F5" s="227"/>
      <c r="G5" s="225"/>
      <c r="H5" s="226"/>
      <c r="I5" s="227"/>
    </row>
    <row r="6" spans="2:10" x14ac:dyDescent="0.2">
      <c r="B6" s="3"/>
      <c r="C6" s="221"/>
      <c r="D6" s="221"/>
      <c r="E6" s="221"/>
      <c r="F6" s="273"/>
      <c r="G6" s="221"/>
      <c r="H6" s="221"/>
      <c r="I6" s="221"/>
    </row>
    <row r="7" spans="2:10" x14ac:dyDescent="0.2">
      <c r="B7" s="266" t="s">
        <v>2766</v>
      </c>
    </row>
    <row r="8" spans="2:10" x14ac:dyDescent="0.2">
      <c r="B8" s="266" t="s">
        <v>2767</v>
      </c>
    </row>
    <row r="9" spans="2:10" x14ac:dyDescent="0.2">
      <c r="B9" s="266" t="s">
        <v>2768</v>
      </c>
    </row>
    <row r="10" spans="2:10" x14ac:dyDescent="0.2">
      <c r="B10" s="266" t="s">
        <v>2769</v>
      </c>
    </row>
    <row r="11" spans="2:10" x14ac:dyDescent="0.2">
      <c r="B11" s="266" t="s">
        <v>2770</v>
      </c>
    </row>
    <row r="13" spans="2:10" x14ac:dyDescent="0.2">
      <c r="B13" s="3"/>
      <c r="C13" s="229" t="s">
        <v>155</v>
      </c>
      <c r="D13" s="230"/>
      <c r="E13" s="231"/>
      <c r="F13" s="274"/>
      <c r="G13" s="229" t="s">
        <v>404</v>
      </c>
      <c r="H13" s="230"/>
      <c r="I13" s="231"/>
    </row>
    <row r="14" spans="2:10" ht="38.25" x14ac:dyDescent="0.2">
      <c r="B14" s="232" t="s">
        <v>332</v>
      </c>
      <c r="C14" s="233" t="s">
        <v>49</v>
      </c>
      <c r="D14" s="234" t="s">
        <v>333</v>
      </c>
      <c r="E14" s="235" t="s">
        <v>334</v>
      </c>
      <c r="F14" s="235" t="s">
        <v>2765</v>
      </c>
      <c r="G14" s="233" t="s">
        <v>49</v>
      </c>
      <c r="H14" s="234" t="s">
        <v>333</v>
      </c>
      <c r="I14" s="235" t="s">
        <v>334</v>
      </c>
    </row>
    <row r="15" spans="2:10" x14ac:dyDescent="0.2">
      <c r="B15" s="236" t="s">
        <v>442</v>
      </c>
      <c r="C15" s="237">
        <v>430</v>
      </c>
      <c r="D15" s="238">
        <v>0.12247803262953272</v>
      </c>
      <c r="E15" s="239">
        <v>105.64186046511628</v>
      </c>
      <c r="F15" s="239">
        <v>1.8766695923111112</v>
      </c>
      <c r="G15" s="237">
        <v>0</v>
      </c>
      <c r="H15" s="238">
        <v>0</v>
      </c>
      <c r="I15" s="239">
        <v>0</v>
      </c>
    </row>
    <row r="16" spans="2:10" x14ac:dyDescent="0.2">
      <c r="B16" s="240" t="s">
        <v>443</v>
      </c>
      <c r="C16" s="241">
        <v>625</v>
      </c>
      <c r="D16" s="242">
        <v>0.13318535171540513</v>
      </c>
      <c r="E16" s="243">
        <v>112.41759999999999</v>
      </c>
      <c r="F16" s="243">
        <v>1.8674588781212123</v>
      </c>
      <c r="G16" s="241">
        <v>3</v>
      </c>
      <c r="H16" s="242">
        <v>-0.12292358803986714</v>
      </c>
      <c r="I16" s="243">
        <v>-24.666666666666668</v>
      </c>
    </row>
    <row r="17" spans="2:9" x14ac:dyDescent="0.2">
      <c r="B17" s="240" t="s">
        <v>444</v>
      </c>
      <c r="C17" s="241">
        <v>551</v>
      </c>
      <c r="D17" s="242">
        <v>0.15267347597556435</v>
      </c>
      <c r="E17" s="243">
        <v>136.48094373865698</v>
      </c>
      <c r="F17" s="243">
        <v>1.8677801732518517</v>
      </c>
      <c r="G17" s="241">
        <v>4</v>
      </c>
      <c r="H17" s="242">
        <v>-0.10993377483443711</v>
      </c>
      <c r="I17" s="243">
        <v>-20.75</v>
      </c>
    </row>
    <row r="18" spans="2:9" x14ac:dyDescent="0.2">
      <c r="B18" s="240" t="s">
        <v>445</v>
      </c>
      <c r="C18" s="241">
        <v>596</v>
      </c>
      <c r="D18" s="242">
        <v>-3.9197585877037699E-3</v>
      </c>
      <c r="E18" s="243">
        <v>-8.4496644295302019</v>
      </c>
      <c r="F18" s="243">
        <v>2.7189553397316666</v>
      </c>
      <c r="G18" s="241">
        <v>102</v>
      </c>
      <c r="H18" s="242">
        <v>-7.1660249679150634E-2</v>
      </c>
      <c r="I18" s="243">
        <v>-60.215686274509807</v>
      </c>
    </row>
    <row r="19" spans="2:9" x14ac:dyDescent="0.2">
      <c r="B19" s="240" t="s">
        <v>446</v>
      </c>
      <c r="C19" s="241">
        <v>124</v>
      </c>
      <c r="D19" s="242">
        <v>4.2928325028745995E-3</v>
      </c>
      <c r="E19" s="243">
        <v>12.193548387096774</v>
      </c>
      <c r="F19" s="243">
        <v>2.6806483578316667</v>
      </c>
      <c r="G19" s="241">
        <v>145</v>
      </c>
      <c r="H19" s="242">
        <v>-8.2314474095976031E-2</v>
      </c>
      <c r="I19" s="243">
        <v>-52.606896551724141</v>
      </c>
    </row>
    <row r="20" spans="2:9" x14ac:dyDescent="0.2">
      <c r="B20" s="240" t="s">
        <v>447</v>
      </c>
      <c r="C20" s="241">
        <v>118</v>
      </c>
      <c r="D20" s="242">
        <v>-1.6534318927556413E-2</v>
      </c>
      <c r="E20" s="243">
        <v>-22.974576271186439</v>
      </c>
      <c r="F20" s="243">
        <v>2.6756825287333332</v>
      </c>
      <c r="G20" s="241">
        <v>86</v>
      </c>
      <c r="H20" s="242">
        <v>-8.8056269444068747E-2</v>
      </c>
      <c r="I20" s="243">
        <v>-52.988372093023258</v>
      </c>
    </row>
    <row r="21" spans="2:9" x14ac:dyDescent="0.2">
      <c r="B21" s="240" t="s">
        <v>448</v>
      </c>
      <c r="C21" s="241">
        <v>114</v>
      </c>
      <c r="D21" s="242">
        <v>5.7248974622285953E-3</v>
      </c>
      <c r="E21" s="243">
        <v>8.1666666666666661</v>
      </c>
      <c r="F21" s="243">
        <v>2.6513087749249999</v>
      </c>
      <c r="G21" s="241">
        <v>4</v>
      </c>
      <c r="H21" s="242">
        <v>-0.15113182423435423</v>
      </c>
      <c r="I21" s="243">
        <v>-56.75</v>
      </c>
    </row>
    <row r="22" spans="2:9" x14ac:dyDescent="0.2">
      <c r="B22" s="240" t="s">
        <v>449</v>
      </c>
      <c r="C22" s="241">
        <v>798</v>
      </c>
      <c r="D22" s="242">
        <v>4.8265465003086927E-2</v>
      </c>
      <c r="E22" s="243">
        <v>73.378446115288227</v>
      </c>
      <c r="F22" s="243">
        <v>22.504382242220192</v>
      </c>
      <c r="G22" s="241">
        <v>92</v>
      </c>
      <c r="H22" s="242">
        <v>-9.6498912518124702E-2</v>
      </c>
      <c r="I22" s="243">
        <v>-69.445652173913047</v>
      </c>
    </row>
    <row r="23" spans="2:9" x14ac:dyDescent="0.2">
      <c r="B23" s="240" t="s">
        <v>450</v>
      </c>
      <c r="C23" s="241">
        <v>1</v>
      </c>
      <c r="D23" s="242">
        <v>-3.714710252600284E-3</v>
      </c>
      <c r="E23" s="243">
        <v>-5</v>
      </c>
      <c r="F23" s="243">
        <v>0</v>
      </c>
      <c r="G23" s="241">
        <v>64</v>
      </c>
      <c r="H23" s="242">
        <v>-7.9252127808008943E-2</v>
      </c>
      <c r="I23" s="243">
        <v>-62.125</v>
      </c>
    </row>
    <row r="24" spans="2:9" x14ac:dyDescent="0.2">
      <c r="B24" s="240" t="s">
        <v>451</v>
      </c>
      <c r="C24" s="241">
        <v>593</v>
      </c>
      <c r="D24" s="242">
        <v>6.0306904845108589E-2</v>
      </c>
      <c r="E24" s="243">
        <v>59.367622259696461</v>
      </c>
      <c r="F24" s="243">
        <v>2.0937386136878788</v>
      </c>
      <c r="G24" s="241">
        <v>2</v>
      </c>
      <c r="H24" s="242">
        <v>-0.1453287197231834</v>
      </c>
      <c r="I24" s="243">
        <v>-63</v>
      </c>
    </row>
    <row r="25" spans="2:9" x14ac:dyDescent="0.2">
      <c r="B25" s="240" t="s">
        <v>452</v>
      </c>
      <c r="C25" s="241">
        <v>38</v>
      </c>
      <c r="D25" s="242">
        <v>-2.3189646490079596E-2</v>
      </c>
      <c r="E25" s="243">
        <v>-24.236842105263158</v>
      </c>
      <c r="F25" s="243">
        <v>19.077108742474966</v>
      </c>
      <c r="G25" s="241">
        <v>188</v>
      </c>
      <c r="H25" s="242">
        <v>-8.680802086680961E-2</v>
      </c>
      <c r="I25" s="243">
        <v>-61.781914893617021</v>
      </c>
    </row>
    <row r="26" spans="2:9" x14ac:dyDescent="0.2">
      <c r="B26" s="240" t="s">
        <v>453</v>
      </c>
      <c r="C26" s="241">
        <v>1</v>
      </c>
      <c r="D26" s="242">
        <v>1.6460905349794164E-2</v>
      </c>
      <c r="E26" s="243">
        <v>12</v>
      </c>
      <c r="F26" s="243">
        <v>2.6887418277499999</v>
      </c>
      <c r="G26" s="241">
        <v>138</v>
      </c>
      <c r="H26" s="242">
        <v>-9.5166275648903342E-2</v>
      </c>
      <c r="I26" s="243">
        <v>-74.072463768115938</v>
      </c>
    </row>
    <row r="27" spans="2:9" x14ac:dyDescent="0.2">
      <c r="B27" s="240" t="s">
        <v>454</v>
      </c>
      <c r="C27" s="241">
        <v>0</v>
      </c>
      <c r="D27" s="242">
        <v>0</v>
      </c>
      <c r="E27" s="243">
        <v>0</v>
      </c>
      <c r="F27" s="243">
        <v>2.6823905611000001</v>
      </c>
      <c r="G27" s="241">
        <v>50</v>
      </c>
      <c r="H27" s="242">
        <v>-9.6432240590268004E-2</v>
      </c>
      <c r="I27" s="243">
        <v>-82.6</v>
      </c>
    </row>
    <row r="28" spans="2:9" x14ac:dyDescent="0.2">
      <c r="B28" s="240" t="s">
        <v>455</v>
      </c>
      <c r="C28" s="241">
        <v>12</v>
      </c>
      <c r="D28" s="242">
        <v>-1.4238330232181906E-2</v>
      </c>
      <c r="E28" s="243">
        <v>-14.666666666666666</v>
      </c>
      <c r="F28" s="243">
        <v>2.6761123607937503</v>
      </c>
      <c r="G28" s="241">
        <v>273</v>
      </c>
      <c r="H28" s="242">
        <v>-7.685383395881662E-2</v>
      </c>
      <c r="I28" s="243">
        <v>-62.860805860805861</v>
      </c>
    </row>
    <row r="29" spans="2:9" x14ac:dyDescent="0.2">
      <c r="B29" s="240" t="s">
        <v>456</v>
      </c>
      <c r="C29" s="241">
        <v>791</v>
      </c>
      <c r="D29" s="242">
        <v>4.0258548711224806E-2</v>
      </c>
      <c r="E29" s="243">
        <v>48.094816687737044</v>
      </c>
      <c r="F29" s="243">
        <v>3.9213726428712121</v>
      </c>
      <c r="G29" s="241">
        <v>120</v>
      </c>
      <c r="H29" s="242">
        <v>-9.36717315077642E-2</v>
      </c>
      <c r="I29" s="243">
        <v>-60.774999999999999</v>
      </c>
    </row>
    <row r="30" spans="2:9" x14ac:dyDescent="0.2">
      <c r="B30" s="240" t="s">
        <v>457</v>
      </c>
      <c r="C30" s="241">
        <v>1</v>
      </c>
      <c r="D30" s="242">
        <v>-7.8037904124860225E-3</v>
      </c>
      <c r="E30" s="243">
        <v>-7</v>
      </c>
      <c r="F30" s="243">
        <v>2.6962973392333329</v>
      </c>
      <c r="G30" s="241">
        <v>113</v>
      </c>
      <c r="H30" s="242">
        <v>-8.5063711911357309E-2</v>
      </c>
      <c r="I30" s="243">
        <v>-67.938053097345133</v>
      </c>
    </row>
    <row r="31" spans="2:9" x14ac:dyDescent="0.2">
      <c r="B31" s="240" t="s">
        <v>458</v>
      </c>
      <c r="C31" s="241">
        <v>707</v>
      </c>
      <c r="D31" s="242">
        <v>5.2009112879707997E-2</v>
      </c>
      <c r="E31" s="243">
        <v>65.838755304101838</v>
      </c>
      <c r="F31" s="243">
        <v>2.6758031613513893</v>
      </c>
      <c r="G31" s="241">
        <v>24</v>
      </c>
      <c r="H31" s="242">
        <v>-7.6782170660967819E-2</v>
      </c>
      <c r="I31" s="243">
        <v>-62.875</v>
      </c>
    </row>
    <row r="32" spans="2:9" x14ac:dyDescent="0.2">
      <c r="B32" s="240" t="s">
        <v>459</v>
      </c>
      <c r="C32" s="241">
        <v>937</v>
      </c>
      <c r="D32" s="242">
        <v>2.0497513214808416E-2</v>
      </c>
      <c r="E32" s="243">
        <v>33.616862326574172</v>
      </c>
      <c r="F32" s="243">
        <v>2.6096454711791668</v>
      </c>
      <c r="G32" s="241">
        <v>60</v>
      </c>
      <c r="H32" s="242">
        <v>-9.4149043014146727E-2</v>
      </c>
      <c r="I32" s="243">
        <v>-54.68333333333333</v>
      </c>
    </row>
    <row r="33" spans="2:9" x14ac:dyDescent="0.2">
      <c r="B33" s="240" t="s">
        <v>460</v>
      </c>
      <c r="C33" s="241">
        <v>107</v>
      </c>
      <c r="D33" s="242">
        <v>3.7754516408117222E-3</v>
      </c>
      <c r="E33" s="243">
        <v>16.476635514018692</v>
      </c>
      <c r="F33" s="243">
        <v>2.6939264988690739</v>
      </c>
      <c r="G33" s="241">
        <v>167</v>
      </c>
      <c r="H33" s="242">
        <v>-9.1426686248217481E-2</v>
      </c>
      <c r="I33" s="243">
        <v>-51.443113772455092</v>
      </c>
    </row>
    <row r="34" spans="2:9" x14ac:dyDescent="0.2">
      <c r="B34" s="240" t="s">
        <v>461</v>
      </c>
      <c r="C34" s="241">
        <v>1</v>
      </c>
      <c r="D34" s="242">
        <v>9.4966761633428209E-3</v>
      </c>
      <c r="E34" s="243">
        <v>10</v>
      </c>
      <c r="F34" s="243">
        <v>2.6724684514833332</v>
      </c>
      <c r="G34" s="241">
        <v>23</v>
      </c>
      <c r="H34" s="242">
        <v>-0.10195470282746677</v>
      </c>
      <c r="I34" s="243">
        <v>-122.91304347826087</v>
      </c>
    </row>
    <row r="35" spans="2:9" x14ac:dyDescent="0.2">
      <c r="B35" s="240" t="s">
        <v>462</v>
      </c>
      <c r="C35" s="241">
        <v>665</v>
      </c>
      <c r="D35" s="242">
        <v>5.9056322165349728E-2</v>
      </c>
      <c r="E35" s="243">
        <v>48.493233082706766</v>
      </c>
      <c r="F35" s="243">
        <v>2.9860430695577378</v>
      </c>
      <c r="G35" s="241">
        <v>1</v>
      </c>
      <c r="H35" s="242">
        <v>2.3972602739726012E-2</v>
      </c>
      <c r="I35" s="243">
        <v>7</v>
      </c>
    </row>
    <row r="36" spans="2:9" x14ac:dyDescent="0.2">
      <c r="B36" s="240" t="s">
        <v>463</v>
      </c>
      <c r="C36" s="241">
        <v>379</v>
      </c>
      <c r="D36" s="242">
        <v>3.2636472598867261E-2</v>
      </c>
      <c r="E36" s="243">
        <v>26.654353562005277</v>
      </c>
      <c r="F36" s="243">
        <v>2.8837492867628787</v>
      </c>
      <c r="G36" s="241">
        <v>0</v>
      </c>
      <c r="H36" s="242">
        <v>0</v>
      </c>
      <c r="I36" s="243">
        <v>0</v>
      </c>
    </row>
    <row r="37" spans="2:9" x14ac:dyDescent="0.2">
      <c r="B37" s="240" t="s">
        <v>464</v>
      </c>
      <c r="C37" s="241">
        <v>428</v>
      </c>
      <c r="D37" s="242">
        <v>3.6765284401497622E-2</v>
      </c>
      <c r="E37" s="243">
        <v>119.00467289719626</v>
      </c>
      <c r="F37" s="243">
        <v>12.9543753354301</v>
      </c>
      <c r="G37" s="241">
        <v>690</v>
      </c>
      <c r="H37" s="242">
        <v>1.0025875335536005E-2</v>
      </c>
      <c r="I37" s="243">
        <v>11.11304347826087</v>
      </c>
    </row>
    <row r="38" spans="2:9" x14ac:dyDescent="0.2">
      <c r="B38" s="240" t="s">
        <v>465</v>
      </c>
      <c r="C38" s="241">
        <v>307</v>
      </c>
      <c r="D38" s="242">
        <v>-1.9499011608005157E-3</v>
      </c>
      <c r="E38" s="243">
        <v>-3.543973941368078</v>
      </c>
      <c r="F38" s="243">
        <v>3.246613006341887</v>
      </c>
      <c r="G38" s="241">
        <v>691</v>
      </c>
      <c r="H38" s="242">
        <v>-1.6696941930436582E-2</v>
      </c>
      <c r="I38" s="243">
        <v>-13.528219971056441</v>
      </c>
    </row>
    <row r="39" spans="2:9" x14ac:dyDescent="0.2">
      <c r="B39" s="240" t="s">
        <v>466</v>
      </c>
      <c r="C39" s="241">
        <v>940</v>
      </c>
      <c r="D39" s="242">
        <v>-1.623215286347135E-2</v>
      </c>
      <c r="E39" s="243">
        <v>-22.865957446808512</v>
      </c>
      <c r="F39" s="243">
        <v>2.9742354076841671</v>
      </c>
      <c r="G39" s="241">
        <v>51</v>
      </c>
      <c r="H39" s="242">
        <v>-8.9857075003238474E-2</v>
      </c>
      <c r="I39" s="243">
        <v>-81.607843137254903</v>
      </c>
    </row>
    <row r="40" spans="2:9" x14ac:dyDescent="0.2">
      <c r="B40" s="240" t="s">
        <v>467</v>
      </c>
      <c r="C40" s="241">
        <v>924</v>
      </c>
      <c r="D40" s="242">
        <v>-4.5997040565182279E-2</v>
      </c>
      <c r="E40" s="243">
        <v>-119.89935064935065</v>
      </c>
      <c r="F40" s="243">
        <v>41.29936146900932</v>
      </c>
      <c r="G40" s="241">
        <v>106</v>
      </c>
      <c r="H40" s="242">
        <v>-8.8897799372597119E-2</v>
      </c>
      <c r="I40" s="243">
        <v>-71.113207547169807</v>
      </c>
    </row>
    <row r="41" spans="2:9" x14ac:dyDescent="0.2">
      <c r="B41" s="240" t="s">
        <v>468</v>
      </c>
      <c r="C41" s="241">
        <v>48</v>
      </c>
      <c r="D41" s="242">
        <v>-1.5914206275652099E-2</v>
      </c>
      <c r="E41" s="243">
        <v>-25.041666666666668</v>
      </c>
      <c r="F41" s="243">
        <v>5.7224872689708333</v>
      </c>
      <c r="G41" s="241">
        <v>71</v>
      </c>
      <c r="H41" s="242">
        <v>-7.2780375554998278E-2</v>
      </c>
      <c r="I41" s="243">
        <v>-69.492957746478879</v>
      </c>
    </row>
    <row r="42" spans="2:9" x14ac:dyDescent="0.2">
      <c r="B42" s="240" t="s">
        <v>469</v>
      </c>
      <c r="C42" s="241">
        <v>171</v>
      </c>
      <c r="D42" s="242">
        <v>-2.7920230501594645E-2</v>
      </c>
      <c r="E42" s="243">
        <v>-36.040935672514621</v>
      </c>
      <c r="F42" s="243">
        <v>4.1006793251777767</v>
      </c>
      <c r="G42" s="241">
        <v>23</v>
      </c>
      <c r="H42" s="242">
        <v>-0.10062475076432276</v>
      </c>
      <c r="I42" s="243">
        <v>-65.826086956521735</v>
      </c>
    </row>
    <row r="43" spans="2:9" x14ac:dyDescent="0.2">
      <c r="B43" s="240" t="s">
        <v>470</v>
      </c>
      <c r="C43" s="241">
        <v>533</v>
      </c>
      <c r="D43" s="242">
        <v>-4.5237106039901165E-2</v>
      </c>
      <c r="E43" s="243">
        <v>-50.866791744840526</v>
      </c>
      <c r="F43" s="243">
        <v>4.4507913148629621</v>
      </c>
      <c r="G43" s="241">
        <v>50</v>
      </c>
      <c r="H43" s="242">
        <v>-0.10724915669025725</v>
      </c>
      <c r="I43" s="243">
        <v>-64.86</v>
      </c>
    </row>
    <row r="44" spans="2:9" x14ac:dyDescent="0.2">
      <c r="B44" s="240" t="s">
        <v>471</v>
      </c>
      <c r="C44" s="241">
        <v>1156</v>
      </c>
      <c r="D44" s="242">
        <v>-2.2562797525009448E-2</v>
      </c>
      <c r="E44" s="243">
        <v>-20.570069204152251</v>
      </c>
      <c r="F44" s="243">
        <v>6.0753334288409766</v>
      </c>
      <c r="G44" s="241">
        <v>35</v>
      </c>
      <c r="H44" s="242">
        <v>-0.1372035977105478</v>
      </c>
      <c r="I44" s="243">
        <v>-71.914285714285711</v>
      </c>
    </row>
    <row r="45" spans="2:9" x14ac:dyDescent="0.2">
      <c r="B45" s="240" t="s">
        <v>472</v>
      </c>
      <c r="C45" s="241">
        <v>289</v>
      </c>
      <c r="D45" s="242">
        <v>1.733454515409405E-2</v>
      </c>
      <c r="E45" s="243">
        <v>14.519031141868512</v>
      </c>
      <c r="F45" s="243">
        <v>3.4326640990285706</v>
      </c>
      <c r="G45" s="241">
        <v>0</v>
      </c>
      <c r="H45" s="242">
        <v>0</v>
      </c>
      <c r="I45" s="243">
        <v>0</v>
      </c>
    </row>
    <row r="46" spans="2:9" x14ac:dyDescent="0.2">
      <c r="B46" s="240" t="s">
        <v>473</v>
      </c>
      <c r="C46" s="241">
        <v>625</v>
      </c>
      <c r="D46" s="242">
        <v>3.1290963949045292E-2</v>
      </c>
      <c r="E46" s="243">
        <v>46.7104</v>
      </c>
      <c r="F46" s="243">
        <v>2.6862731026354165</v>
      </c>
      <c r="G46" s="241">
        <v>137</v>
      </c>
      <c r="H46" s="242">
        <v>-3.5957806398974279E-2</v>
      </c>
      <c r="I46" s="243">
        <v>-22.518248175182482</v>
      </c>
    </row>
    <row r="47" spans="2:9" x14ac:dyDescent="0.2">
      <c r="B47" s="240" t="s">
        <v>474</v>
      </c>
      <c r="C47" s="241">
        <v>566</v>
      </c>
      <c r="D47" s="242">
        <v>4.8264221239205263E-2</v>
      </c>
      <c r="E47" s="243">
        <v>96.037102473498237</v>
      </c>
      <c r="F47" s="243">
        <v>2.6267457252821429</v>
      </c>
      <c r="G47" s="241">
        <v>133</v>
      </c>
      <c r="H47" s="242">
        <v>-4.6773625710405664E-3</v>
      </c>
      <c r="I47" s="243">
        <v>-3.4962406015037595</v>
      </c>
    </row>
    <row r="48" spans="2:9" x14ac:dyDescent="0.2">
      <c r="B48" s="240" t="s">
        <v>475</v>
      </c>
      <c r="C48" s="241">
        <v>407</v>
      </c>
      <c r="D48" s="242">
        <v>1.6318888845525015E-2</v>
      </c>
      <c r="E48" s="243">
        <v>36.985257985257988</v>
      </c>
      <c r="F48" s="243">
        <v>2.6333334239462962</v>
      </c>
      <c r="G48" s="241">
        <v>67</v>
      </c>
      <c r="H48" s="242">
        <v>-9.7072942089185599E-2</v>
      </c>
      <c r="I48" s="243">
        <v>-89.641791044776113</v>
      </c>
    </row>
    <row r="49" spans="2:10" x14ac:dyDescent="0.2">
      <c r="B49" s="240" t="s">
        <v>476</v>
      </c>
      <c r="C49" s="241">
        <v>454</v>
      </c>
      <c r="D49" s="242">
        <v>9.4223998559108679E-2</v>
      </c>
      <c r="E49" s="243">
        <v>96.792951541850215</v>
      </c>
      <c r="F49" s="243">
        <v>2.1271722879148149</v>
      </c>
      <c r="G49" s="241">
        <v>9</v>
      </c>
      <c r="H49" s="242">
        <v>-9.3201754385964897E-2</v>
      </c>
      <c r="I49" s="243">
        <v>-28.333333333333332</v>
      </c>
    </row>
    <row r="50" spans="2:10" x14ac:dyDescent="0.2">
      <c r="B50" s="240" t="s">
        <v>477</v>
      </c>
      <c r="C50" s="241">
        <v>138</v>
      </c>
      <c r="D50" s="242">
        <v>-1.380392768535621E-2</v>
      </c>
      <c r="E50" s="243">
        <v>-20.521739130434781</v>
      </c>
      <c r="F50" s="243">
        <v>4.5278154700625004</v>
      </c>
      <c r="G50" s="241">
        <v>35</v>
      </c>
      <c r="H50" s="242">
        <v>-5.8435702068107553E-2</v>
      </c>
      <c r="I50" s="243">
        <v>-53.685714285714283</v>
      </c>
    </row>
    <row r="51" spans="2:10" x14ac:dyDescent="0.2">
      <c r="B51" s="240" t="s">
        <v>478</v>
      </c>
      <c r="C51" s="241">
        <v>781</v>
      </c>
      <c r="D51" s="242">
        <v>-1.8584214552962219E-2</v>
      </c>
      <c r="E51" s="243">
        <v>-27.245838668373878</v>
      </c>
      <c r="F51" s="243">
        <v>8.981020500349242</v>
      </c>
      <c r="G51" s="241">
        <v>55</v>
      </c>
      <c r="H51" s="242">
        <v>-0.11812784049259639</v>
      </c>
      <c r="I51" s="243">
        <v>-117.2</v>
      </c>
    </row>
    <row r="52" spans="2:10" x14ac:dyDescent="0.2">
      <c r="B52" s="240" t="s">
        <v>479</v>
      </c>
      <c r="C52" s="241">
        <v>208</v>
      </c>
      <c r="D52" s="242">
        <v>4.0790695459631987E-2</v>
      </c>
      <c r="E52" s="243">
        <v>32.947115384615387</v>
      </c>
      <c r="F52" s="243">
        <v>2.545886652792857</v>
      </c>
      <c r="G52" s="241">
        <v>7</v>
      </c>
      <c r="H52" s="242">
        <v>2.9702970297029729E-2</v>
      </c>
      <c r="I52" s="243">
        <v>7.7142857142857144</v>
      </c>
    </row>
    <row r="53" spans="2:10" x14ac:dyDescent="0.2">
      <c r="B53" s="240" t="s">
        <v>480</v>
      </c>
      <c r="C53" s="241">
        <v>1012</v>
      </c>
      <c r="D53" s="242">
        <v>-1.5850581261979135E-3</v>
      </c>
      <c r="E53" s="243">
        <v>-2.116600790513834</v>
      </c>
      <c r="F53" s="243">
        <v>12.812926146073735</v>
      </c>
      <c r="G53" s="241">
        <v>15</v>
      </c>
      <c r="H53" s="242">
        <v>-7.7540106951871635E-2</v>
      </c>
      <c r="I53" s="243">
        <v>-40.6</v>
      </c>
    </row>
    <row r="54" spans="2:10" x14ac:dyDescent="0.2">
      <c r="B54" s="240" t="s">
        <v>481</v>
      </c>
      <c r="C54" s="241">
        <v>1373</v>
      </c>
      <c r="D54" s="242">
        <v>-5.9540444335982601E-3</v>
      </c>
      <c r="E54" s="243">
        <v>-6.6103423160961396</v>
      </c>
      <c r="F54" s="243">
        <v>7.8101865434308371</v>
      </c>
      <c r="G54" s="241">
        <v>278</v>
      </c>
      <c r="H54" s="242">
        <v>-7.2856780032786173E-2</v>
      </c>
      <c r="I54" s="243">
        <v>-45.402877697841724</v>
      </c>
    </row>
    <row r="55" spans="2:10" x14ac:dyDescent="0.2">
      <c r="B55" s="240" t="s">
        <v>482</v>
      </c>
      <c r="C55" s="241">
        <v>1335</v>
      </c>
      <c r="D55" s="242">
        <v>8.6475999757341215E-2</v>
      </c>
      <c r="E55" s="243">
        <v>105.70936329588015</v>
      </c>
      <c r="F55" s="243">
        <v>2.4115976065916667</v>
      </c>
      <c r="G55" s="241">
        <v>5</v>
      </c>
      <c r="H55" s="242">
        <v>-0.17832469775474957</v>
      </c>
      <c r="I55" s="243">
        <v>-82.6</v>
      </c>
    </row>
    <row r="56" spans="2:10" x14ac:dyDescent="0.2">
      <c r="B56" s="240" t="s">
        <v>483</v>
      </c>
      <c r="C56" s="241">
        <v>1066</v>
      </c>
      <c r="D56" s="242">
        <v>0.15183398721672137</v>
      </c>
      <c r="E56" s="243">
        <v>150.95403377110694</v>
      </c>
      <c r="F56" s="243">
        <v>1.8658161384130951</v>
      </c>
      <c r="G56" s="241">
        <v>7</v>
      </c>
      <c r="H56" s="242">
        <v>-9.7087378640776656E-2</v>
      </c>
      <c r="I56" s="243">
        <v>-55.714285714285715</v>
      </c>
    </row>
    <row r="57" spans="2:10" x14ac:dyDescent="0.2">
      <c r="B57" s="240" t="s">
        <v>484</v>
      </c>
      <c r="C57" s="241">
        <v>1718</v>
      </c>
      <c r="D57" s="242">
        <v>1.376738716714887E-2</v>
      </c>
      <c r="E57" s="243">
        <v>18.127473806752036</v>
      </c>
      <c r="F57" s="243">
        <v>1.746523690400309</v>
      </c>
      <c r="G57" s="241">
        <v>70</v>
      </c>
      <c r="H57" s="242">
        <v>-1.5555813144778052E-2</v>
      </c>
      <c r="I57" s="243">
        <v>-9.5857142857142854</v>
      </c>
    </row>
    <row r="58" spans="2:10" x14ac:dyDescent="0.2">
      <c r="B58" s="240" t="s">
        <v>485</v>
      </c>
      <c r="C58" s="241">
        <v>1027</v>
      </c>
      <c r="D58" s="242">
        <v>-4.7718355336034524E-2</v>
      </c>
      <c r="E58" s="243">
        <v>-171.93378773125607</v>
      </c>
      <c r="F58" s="243">
        <v>57.312626508031165</v>
      </c>
      <c r="G58" s="241">
        <v>310</v>
      </c>
      <c r="H58" s="242">
        <v>-8.1324658358179036E-2</v>
      </c>
      <c r="I58" s="243">
        <v>-81.125806451612902</v>
      </c>
    </row>
    <row r="59" spans="2:10" x14ac:dyDescent="0.2">
      <c r="B59" s="240" t="s">
        <v>486</v>
      </c>
      <c r="C59" s="241">
        <v>1424</v>
      </c>
      <c r="D59" s="242">
        <v>0.14748955312525314</v>
      </c>
      <c r="E59" s="243">
        <v>145.79073033707866</v>
      </c>
      <c r="F59" s="243">
        <v>1.7843246785142857</v>
      </c>
      <c r="G59" s="241">
        <v>4</v>
      </c>
      <c r="H59" s="242">
        <v>-0.18024032042723637</v>
      </c>
      <c r="I59" s="243">
        <v>-33.75</v>
      </c>
    </row>
    <row r="60" spans="2:10" x14ac:dyDescent="0.2">
      <c r="B60" s="240" t="s">
        <v>487</v>
      </c>
      <c r="C60" s="241">
        <v>453</v>
      </c>
      <c r="D60" s="242">
        <v>4.8708359957811531E-2</v>
      </c>
      <c r="E60" s="243">
        <v>111.73289183222958</v>
      </c>
      <c r="F60" s="243">
        <v>3.4102500862749996</v>
      </c>
      <c r="G60" s="241">
        <v>168</v>
      </c>
      <c r="H60" s="242">
        <v>-8.9025384162830012E-2</v>
      </c>
      <c r="I60" s="243">
        <v>-98.178571428571431</v>
      </c>
    </row>
    <row r="61" spans="2:10" x14ac:dyDescent="0.2">
      <c r="B61" s="240" t="s">
        <v>488</v>
      </c>
      <c r="C61" s="241">
        <v>1693</v>
      </c>
      <c r="D61" s="242">
        <v>5.963400793360174E-2</v>
      </c>
      <c r="E61" s="243">
        <v>294.34317779090372</v>
      </c>
      <c r="F61" s="243">
        <v>537.9673450379089</v>
      </c>
      <c r="G61" s="241">
        <v>463</v>
      </c>
      <c r="H61" s="242">
        <v>7.2933255134902675E-2</v>
      </c>
      <c r="I61" s="243">
        <v>75.473002159827217</v>
      </c>
    </row>
    <row r="62" spans="2:10" x14ac:dyDescent="0.2">
      <c r="B62" s="244" t="s">
        <v>489</v>
      </c>
      <c r="C62" s="245">
        <v>0</v>
      </c>
      <c r="D62" s="246">
        <v>0</v>
      </c>
      <c r="E62" s="247">
        <v>0</v>
      </c>
      <c r="F62" s="247">
        <v>0</v>
      </c>
      <c r="G62" s="245">
        <v>0</v>
      </c>
      <c r="H62" s="246">
        <v>0</v>
      </c>
      <c r="I62" s="247">
        <v>0</v>
      </c>
    </row>
    <row r="64" spans="2:10" x14ac:dyDescent="0.2">
      <c r="J64" s="17" t="s">
        <v>331</v>
      </c>
    </row>
    <row r="65" spans="2:10" x14ac:dyDescent="0.2">
      <c r="J65" s="17" t="s">
        <v>34</v>
      </c>
    </row>
    <row r="66" spans="2:10" x14ac:dyDescent="0.2">
      <c r="B66" s="3" t="s">
        <v>0</v>
      </c>
      <c r="C66" s="225"/>
      <c r="D66" s="226"/>
      <c r="E66" s="227"/>
      <c r="F66" s="227"/>
      <c r="G66" s="225"/>
      <c r="H66" s="226"/>
      <c r="I66" s="227"/>
    </row>
    <row r="67" spans="2:10" x14ac:dyDescent="0.2">
      <c r="B67" s="3" t="s">
        <v>396</v>
      </c>
      <c r="C67" s="225"/>
      <c r="D67" s="226"/>
      <c r="E67" s="227"/>
      <c r="F67" s="227"/>
      <c r="G67" s="225"/>
      <c r="H67" s="226"/>
      <c r="I67" s="227"/>
    </row>
    <row r="68" spans="2:10" x14ac:dyDescent="0.2">
      <c r="B68" s="228" t="s">
        <v>326</v>
      </c>
      <c r="C68" s="225"/>
      <c r="D68" s="226"/>
      <c r="E68" s="227"/>
      <c r="F68" s="227"/>
      <c r="G68" s="225"/>
      <c r="H68" s="226"/>
      <c r="I68" s="227"/>
    </row>
    <row r="69" spans="2:10" x14ac:dyDescent="0.2">
      <c r="B69" s="3"/>
      <c r="C69" s="221"/>
      <c r="D69" s="221"/>
      <c r="E69" s="221"/>
      <c r="F69" s="273"/>
      <c r="G69" s="221"/>
      <c r="H69" s="221"/>
      <c r="I69" s="221"/>
    </row>
    <row r="70" spans="2:10" x14ac:dyDescent="0.2">
      <c r="B70" s="266" t="s">
        <v>2766</v>
      </c>
    </row>
    <row r="71" spans="2:10" x14ac:dyDescent="0.2">
      <c r="B71" s="266" t="s">
        <v>2767</v>
      </c>
    </row>
    <row r="72" spans="2:10" x14ac:dyDescent="0.2">
      <c r="B72" s="266" t="s">
        <v>2768</v>
      </c>
    </row>
    <row r="73" spans="2:10" x14ac:dyDescent="0.2">
      <c r="B73" s="266" t="s">
        <v>2769</v>
      </c>
    </row>
    <row r="74" spans="2:10" x14ac:dyDescent="0.2">
      <c r="B74" s="266" t="s">
        <v>2770</v>
      </c>
    </row>
    <row r="76" spans="2:10" x14ac:dyDescent="0.2">
      <c r="B76" s="3"/>
      <c r="C76" s="229" t="s">
        <v>155</v>
      </c>
      <c r="D76" s="230"/>
      <c r="E76" s="231"/>
      <c r="F76" s="274"/>
      <c r="G76" s="229" t="s">
        <v>404</v>
      </c>
      <c r="H76" s="230"/>
      <c r="I76" s="231"/>
    </row>
    <row r="77" spans="2:10" ht="38.25" x14ac:dyDescent="0.2">
      <c r="B77" s="232" t="s">
        <v>332</v>
      </c>
      <c r="C77" s="233" t="s">
        <v>49</v>
      </c>
      <c r="D77" s="234" t="s">
        <v>333</v>
      </c>
      <c r="E77" s="235" t="s">
        <v>334</v>
      </c>
      <c r="F77" s="235" t="s">
        <v>2765</v>
      </c>
      <c r="G77" s="233" t="s">
        <v>49</v>
      </c>
      <c r="H77" s="234" t="s">
        <v>333</v>
      </c>
      <c r="I77" s="235" t="s">
        <v>334</v>
      </c>
    </row>
    <row r="78" spans="2:10" x14ac:dyDescent="0.2">
      <c r="B78" s="236" t="s">
        <v>490</v>
      </c>
      <c r="C78" s="237">
        <v>0</v>
      </c>
      <c r="D78" s="238">
        <v>0</v>
      </c>
      <c r="E78" s="239">
        <v>0</v>
      </c>
      <c r="F78" s="239">
        <v>0</v>
      </c>
      <c r="G78" s="237">
        <v>0</v>
      </c>
      <c r="H78" s="238">
        <v>0</v>
      </c>
      <c r="I78" s="239">
        <v>0</v>
      </c>
    </row>
    <row r="79" spans="2:10" x14ac:dyDescent="0.2">
      <c r="B79" s="240" t="s">
        <v>491</v>
      </c>
      <c r="C79" s="241">
        <v>0</v>
      </c>
      <c r="D79" s="242">
        <v>0</v>
      </c>
      <c r="E79" s="243">
        <v>0</v>
      </c>
      <c r="F79" s="243">
        <v>0</v>
      </c>
      <c r="G79" s="241">
        <v>0</v>
      </c>
      <c r="H79" s="242">
        <v>0</v>
      </c>
      <c r="I79" s="243">
        <v>0</v>
      </c>
    </row>
    <row r="80" spans="2:10" x14ac:dyDescent="0.2">
      <c r="B80" s="240" t="s">
        <v>492</v>
      </c>
      <c r="C80" s="241">
        <v>353</v>
      </c>
      <c r="D80" s="242">
        <v>-7.5531073046214425E-3</v>
      </c>
      <c r="E80" s="243">
        <v>-13.898016997167138</v>
      </c>
      <c r="F80" s="243">
        <v>3.1235872719437503</v>
      </c>
      <c r="G80" s="241">
        <v>43</v>
      </c>
      <c r="H80" s="242">
        <v>-6.1621028714694215E-2</v>
      </c>
      <c r="I80" s="243">
        <v>-36.581395348837212</v>
      </c>
    </row>
    <row r="81" spans="2:9" x14ac:dyDescent="0.2">
      <c r="B81" s="240" t="s">
        <v>493</v>
      </c>
      <c r="C81" s="241">
        <v>16</v>
      </c>
      <c r="D81" s="242">
        <v>-7.4039252556117319E-3</v>
      </c>
      <c r="E81" s="243">
        <v>-7.875</v>
      </c>
      <c r="F81" s="243">
        <v>2.7427688739666674</v>
      </c>
      <c r="G81" s="241">
        <v>42</v>
      </c>
      <c r="H81" s="242">
        <v>-0.12020919833918875</v>
      </c>
      <c r="I81" s="243">
        <v>-71.69047619047619</v>
      </c>
    </row>
    <row r="82" spans="2:9" x14ac:dyDescent="0.2">
      <c r="B82" s="240" t="s">
        <v>494</v>
      </c>
      <c r="C82" s="241">
        <v>8</v>
      </c>
      <c r="D82" s="242">
        <v>5.3587511257880527E-2</v>
      </c>
      <c r="E82" s="243">
        <v>44.625</v>
      </c>
      <c r="F82" s="243">
        <v>2.1025777107461541</v>
      </c>
      <c r="G82" s="241">
        <v>0</v>
      </c>
      <c r="H82" s="242">
        <v>0</v>
      </c>
      <c r="I82" s="243">
        <v>0</v>
      </c>
    </row>
    <row r="83" spans="2:9" x14ac:dyDescent="0.2">
      <c r="B83" s="240" t="s">
        <v>495</v>
      </c>
      <c r="C83" s="241">
        <v>653</v>
      </c>
      <c r="D83" s="242">
        <v>0.1426370817082363</v>
      </c>
      <c r="E83" s="243">
        <v>126.62787136294027</v>
      </c>
      <c r="F83" s="243">
        <v>1.7325115998444442</v>
      </c>
      <c r="G83" s="241">
        <v>5</v>
      </c>
      <c r="H83" s="242">
        <v>-0.11991434689507496</v>
      </c>
      <c r="I83" s="243">
        <v>-22.4</v>
      </c>
    </row>
    <row r="84" spans="2:9" x14ac:dyDescent="0.2">
      <c r="B84" s="240" t="s">
        <v>496</v>
      </c>
      <c r="C84" s="241">
        <v>0</v>
      </c>
      <c r="D84" s="242">
        <v>0</v>
      </c>
      <c r="E84" s="243">
        <v>0</v>
      </c>
      <c r="F84" s="243">
        <v>0</v>
      </c>
      <c r="G84" s="241">
        <v>0</v>
      </c>
      <c r="H84" s="242">
        <v>0</v>
      </c>
      <c r="I84" s="243">
        <v>0</v>
      </c>
    </row>
    <row r="85" spans="2:9" x14ac:dyDescent="0.2">
      <c r="B85" s="240" t="s">
        <v>497</v>
      </c>
      <c r="C85" s="241">
        <v>381</v>
      </c>
      <c r="D85" s="242">
        <v>0.14854407864950514</v>
      </c>
      <c r="E85" s="243">
        <v>150.6981627296588</v>
      </c>
      <c r="F85" s="243">
        <v>1.7588547269291668</v>
      </c>
      <c r="G85" s="241">
        <v>9</v>
      </c>
      <c r="H85" s="242">
        <v>-5.8074375955170621E-2</v>
      </c>
      <c r="I85" s="243">
        <v>-25.333333333333332</v>
      </c>
    </row>
    <row r="86" spans="2:9" x14ac:dyDescent="0.2">
      <c r="B86" s="240" t="s">
        <v>498</v>
      </c>
      <c r="C86" s="241">
        <v>591</v>
      </c>
      <c r="D86" s="242">
        <v>9.0562531619297282E-2</v>
      </c>
      <c r="E86" s="243">
        <v>94.502538071065985</v>
      </c>
      <c r="F86" s="243">
        <v>2.1352755151361116</v>
      </c>
      <c r="G86" s="241">
        <v>1</v>
      </c>
      <c r="H86" s="242">
        <v>-0.14457831325301207</v>
      </c>
      <c r="I86" s="243">
        <v>-24</v>
      </c>
    </row>
    <row r="87" spans="2:9" x14ac:dyDescent="0.2">
      <c r="B87" s="240" t="s">
        <v>499</v>
      </c>
      <c r="C87" s="241">
        <v>595</v>
      </c>
      <c r="D87" s="242">
        <v>2.158259149357078E-2</v>
      </c>
      <c r="E87" s="243">
        <v>18.336134453781511</v>
      </c>
      <c r="F87" s="243">
        <v>3.8694766311141664</v>
      </c>
      <c r="G87" s="241">
        <v>5</v>
      </c>
      <c r="H87" s="242">
        <v>-0.13570590535784122</v>
      </c>
      <c r="I87" s="243">
        <v>-69.400000000000006</v>
      </c>
    </row>
    <row r="88" spans="2:9" x14ac:dyDescent="0.2">
      <c r="B88" s="240" t="s">
        <v>500</v>
      </c>
      <c r="C88" s="241">
        <v>990</v>
      </c>
      <c r="D88" s="242">
        <v>2.0448996435080691E-2</v>
      </c>
      <c r="E88" s="243">
        <v>36.039393939393939</v>
      </c>
      <c r="F88" s="243">
        <v>2.5895871914229165</v>
      </c>
      <c r="G88" s="241">
        <v>163</v>
      </c>
      <c r="H88" s="242">
        <v>-2.0394705480431541E-2</v>
      </c>
      <c r="I88" s="243">
        <v>-15.748466257668712</v>
      </c>
    </row>
    <row r="89" spans="2:9" x14ac:dyDescent="0.2">
      <c r="B89" s="240" t="s">
        <v>501</v>
      </c>
      <c r="C89" s="241">
        <v>1461</v>
      </c>
      <c r="D89" s="242">
        <v>-6.4369073764228846E-3</v>
      </c>
      <c r="E89" s="243">
        <v>-8.4236824093086931</v>
      </c>
      <c r="F89" s="243">
        <v>16.113903403137822</v>
      </c>
      <c r="G89" s="241">
        <v>34</v>
      </c>
      <c r="H89" s="242">
        <v>-6.1301682535541913E-2</v>
      </c>
      <c r="I89" s="243">
        <v>-41.470588235294116</v>
      </c>
    </row>
    <row r="90" spans="2:9" x14ac:dyDescent="0.2">
      <c r="B90" s="240" t="s">
        <v>502</v>
      </c>
      <c r="C90" s="241">
        <v>1456</v>
      </c>
      <c r="D90" s="242">
        <v>-8.4410670598059623E-3</v>
      </c>
      <c r="E90" s="243">
        <v>-11.836538461538462</v>
      </c>
      <c r="F90" s="243">
        <v>2.5230234048361111</v>
      </c>
      <c r="G90" s="241">
        <v>167</v>
      </c>
      <c r="H90" s="242">
        <v>-5.5158547094101174E-2</v>
      </c>
      <c r="I90" s="243">
        <v>-37.946107784431135</v>
      </c>
    </row>
    <row r="91" spans="2:9" x14ac:dyDescent="0.2">
      <c r="B91" s="240" t="s">
        <v>503</v>
      </c>
      <c r="C91" s="241">
        <v>1</v>
      </c>
      <c r="D91" s="242">
        <v>6.3492063492063489E-2</v>
      </c>
      <c r="E91" s="243">
        <v>340</v>
      </c>
      <c r="F91" s="243">
        <v>6.9443532607263236</v>
      </c>
      <c r="G91" s="241">
        <v>250</v>
      </c>
      <c r="H91" s="242">
        <v>-2.1492890150750177E-2</v>
      </c>
      <c r="I91" s="243">
        <v>-28.948</v>
      </c>
    </row>
    <row r="92" spans="2:9" x14ac:dyDescent="0.2">
      <c r="B92" s="240" t="s">
        <v>504</v>
      </c>
      <c r="C92" s="241">
        <v>1309</v>
      </c>
      <c r="D92" s="242">
        <v>-6.9151557941572239E-2</v>
      </c>
      <c r="E92" s="243">
        <v>-226.04048892284186</v>
      </c>
      <c r="F92" s="243">
        <v>36.1345046175826</v>
      </c>
      <c r="G92" s="241">
        <v>149</v>
      </c>
      <c r="H92" s="242">
        <v>-0.11412297753130185</v>
      </c>
      <c r="I92" s="243">
        <v>-107.1744966442953</v>
      </c>
    </row>
    <row r="93" spans="2:9" x14ac:dyDescent="0.2">
      <c r="B93" s="240" t="s">
        <v>505</v>
      </c>
      <c r="C93" s="241">
        <v>420</v>
      </c>
      <c r="D93" s="242">
        <v>-4.4258932292189912E-2</v>
      </c>
      <c r="E93" s="243">
        <v>-241.24047619047619</v>
      </c>
      <c r="F93" s="243">
        <v>12.047790002605664</v>
      </c>
      <c r="G93" s="241">
        <v>598</v>
      </c>
      <c r="H93" s="242">
        <v>-8.7449729133475818E-2</v>
      </c>
      <c r="I93" s="243">
        <v>-99.95986622073579</v>
      </c>
    </row>
    <row r="94" spans="2:9" x14ac:dyDescent="0.2">
      <c r="B94" s="240" t="s">
        <v>506</v>
      </c>
      <c r="C94" s="241">
        <v>0</v>
      </c>
      <c r="D94" s="242">
        <v>0</v>
      </c>
      <c r="E94" s="243">
        <v>0</v>
      </c>
      <c r="F94" s="243">
        <v>0</v>
      </c>
      <c r="G94" s="241">
        <v>0</v>
      </c>
      <c r="H94" s="242">
        <v>0</v>
      </c>
      <c r="I94" s="243">
        <v>0</v>
      </c>
    </row>
    <row r="95" spans="2:9" x14ac:dyDescent="0.2">
      <c r="B95" s="240" t="s">
        <v>507</v>
      </c>
      <c r="C95" s="241">
        <v>0</v>
      </c>
      <c r="D95" s="242">
        <v>0</v>
      </c>
      <c r="E95" s="243">
        <v>0</v>
      </c>
      <c r="F95" s="243">
        <v>0</v>
      </c>
      <c r="G95" s="241">
        <v>0</v>
      </c>
      <c r="H95" s="242">
        <v>0</v>
      </c>
      <c r="I95" s="243">
        <v>0</v>
      </c>
    </row>
    <row r="96" spans="2:9" x14ac:dyDescent="0.2">
      <c r="B96" s="240" t="s">
        <v>508</v>
      </c>
      <c r="C96" s="241">
        <v>0</v>
      </c>
      <c r="D96" s="242">
        <v>0</v>
      </c>
      <c r="E96" s="243">
        <v>0</v>
      </c>
      <c r="F96" s="243">
        <v>0</v>
      </c>
      <c r="G96" s="241">
        <v>0</v>
      </c>
      <c r="H96" s="242">
        <v>0</v>
      </c>
      <c r="I96" s="243">
        <v>0</v>
      </c>
    </row>
    <row r="97" spans="2:9" x14ac:dyDescent="0.2">
      <c r="B97" s="240" t="s">
        <v>509</v>
      </c>
      <c r="C97" s="241">
        <v>0</v>
      </c>
      <c r="D97" s="242">
        <v>0</v>
      </c>
      <c r="E97" s="243">
        <v>0</v>
      </c>
      <c r="F97" s="243">
        <v>0</v>
      </c>
      <c r="G97" s="241">
        <v>0</v>
      </c>
      <c r="H97" s="242">
        <v>0</v>
      </c>
      <c r="I97" s="243">
        <v>0</v>
      </c>
    </row>
    <row r="98" spans="2:9" x14ac:dyDescent="0.2">
      <c r="B98" s="240" t="s">
        <v>510</v>
      </c>
      <c r="C98" s="241">
        <v>0</v>
      </c>
      <c r="D98" s="242">
        <v>0</v>
      </c>
      <c r="E98" s="243">
        <v>0</v>
      </c>
      <c r="F98" s="243">
        <v>0</v>
      </c>
      <c r="G98" s="241">
        <v>0</v>
      </c>
      <c r="H98" s="242">
        <v>0</v>
      </c>
      <c r="I98" s="243">
        <v>0</v>
      </c>
    </row>
    <row r="99" spans="2:9" x14ac:dyDescent="0.2">
      <c r="B99" s="240" t="s">
        <v>511</v>
      </c>
      <c r="C99" s="241">
        <v>0</v>
      </c>
      <c r="D99" s="242">
        <v>0</v>
      </c>
      <c r="E99" s="243">
        <v>0</v>
      </c>
      <c r="F99" s="243">
        <v>0</v>
      </c>
      <c r="G99" s="241">
        <v>0</v>
      </c>
      <c r="H99" s="242">
        <v>0</v>
      </c>
      <c r="I99" s="243">
        <v>0</v>
      </c>
    </row>
    <row r="100" spans="2:9" x14ac:dyDescent="0.2">
      <c r="B100" s="240" t="s">
        <v>512</v>
      </c>
      <c r="C100" s="241">
        <v>811</v>
      </c>
      <c r="D100" s="242">
        <v>5.4421781920524159E-2</v>
      </c>
      <c r="E100" s="243">
        <v>345.48705302096175</v>
      </c>
      <c r="F100" s="243">
        <v>334.19816503190219</v>
      </c>
      <c r="G100" s="241">
        <v>41</v>
      </c>
      <c r="H100" s="242">
        <v>0.12187570792116587</v>
      </c>
      <c r="I100" s="243">
        <v>118.09756097560975</v>
      </c>
    </row>
    <row r="101" spans="2:9" x14ac:dyDescent="0.2">
      <c r="B101" s="240" t="s">
        <v>513</v>
      </c>
      <c r="C101" s="241">
        <v>0</v>
      </c>
      <c r="D101" s="242">
        <v>0</v>
      </c>
      <c r="E101" s="243">
        <v>0</v>
      </c>
      <c r="F101" s="243">
        <v>0</v>
      </c>
      <c r="G101" s="241">
        <v>0</v>
      </c>
      <c r="H101" s="242">
        <v>0</v>
      </c>
      <c r="I101" s="243">
        <v>0</v>
      </c>
    </row>
    <row r="102" spans="2:9" x14ac:dyDescent="0.2">
      <c r="B102" s="240" t="s">
        <v>514</v>
      </c>
      <c r="C102" s="241">
        <v>0</v>
      </c>
      <c r="D102" s="242">
        <v>0</v>
      </c>
      <c r="E102" s="243">
        <v>0</v>
      </c>
      <c r="F102" s="243">
        <v>0</v>
      </c>
      <c r="G102" s="241">
        <v>0</v>
      </c>
      <c r="H102" s="242">
        <v>0</v>
      </c>
      <c r="I102" s="243">
        <v>0</v>
      </c>
    </row>
    <row r="103" spans="2:9" x14ac:dyDescent="0.2">
      <c r="B103" s="240" t="s">
        <v>515</v>
      </c>
      <c r="C103" s="241">
        <v>0</v>
      </c>
      <c r="D103" s="242">
        <v>0</v>
      </c>
      <c r="E103" s="243">
        <v>0</v>
      </c>
      <c r="F103" s="243">
        <v>0</v>
      </c>
      <c r="G103" s="241">
        <v>0</v>
      </c>
      <c r="H103" s="242">
        <v>0</v>
      </c>
      <c r="I103" s="243">
        <v>0</v>
      </c>
    </row>
    <row r="104" spans="2:9" x14ac:dyDescent="0.2">
      <c r="B104" s="240" t="s">
        <v>516</v>
      </c>
      <c r="C104" s="241">
        <v>0</v>
      </c>
      <c r="D104" s="242">
        <v>0</v>
      </c>
      <c r="E104" s="243">
        <v>0</v>
      </c>
      <c r="F104" s="243">
        <v>0</v>
      </c>
      <c r="G104" s="241">
        <v>0</v>
      </c>
      <c r="H104" s="242">
        <v>0</v>
      </c>
      <c r="I104" s="243">
        <v>0</v>
      </c>
    </row>
    <row r="105" spans="2:9" x14ac:dyDescent="0.2">
      <c r="B105" s="240" t="s">
        <v>517</v>
      </c>
      <c r="C105" s="241">
        <v>0</v>
      </c>
      <c r="D105" s="242">
        <v>0</v>
      </c>
      <c r="E105" s="243">
        <v>0</v>
      </c>
      <c r="F105" s="243">
        <v>0</v>
      </c>
      <c r="G105" s="241">
        <v>0</v>
      </c>
      <c r="H105" s="242">
        <v>0</v>
      </c>
      <c r="I105" s="243">
        <v>0</v>
      </c>
    </row>
    <row r="106" spans="2:9" x14ac:dyDescent="0.2">
      <c r="B106" s="240" t="s">
        <v>518</v>
      </c>
      <c r="C106" s="241">
        <v>0</v>
      </c>
      <c r="D106" s="242">
        <v>0</v>
      </c>
      <c r="E106" s="243">
        <v>0</v>
      </c>
      <c r="F106" s="243">
        <v>0</v>
      </c>
      <c r="G106" s="241">
        <v>0</v>
      </c>
      <c r="H106" s="242">
        <v>0</v>
      </c>
      <c r="I106" s="243">
        <v>0</v>
      </c>
    </row>
    <row r="107" spans="2:9" x14ac:dyDescent="0.2">
      <c r="B107" s="240" t="s">
        <v>519</v>
      </c>
      <c r="C107" s="241">
        <v>0</v>
      </c>
      <c r="D107" s="242">
        <v>0</v>
      </c>
      <c r="E107" s="243">
        <v>0</v>
      </c>
      <c r="F107" s="243">
        <v>2.6348292032666669</v>
      </c>
      <c r="G107" s="241">
        <v>0</v>
      </c>
      <c r="H107" s="242">
        <v>0</v>
      </c>
      <c r="I107" s="243">
        <v>0</v>
      </c>
    </row>
    <row r="108" spans="2:9" x14ac:dyDescent="0.2">
      <c r="B108" s="240" t="s">
        <v>520</v>
      </c>
      <c r="C108" s="241">
        <v>0</v>
      </c>
      <c r="D108" s="242">
        <v>0</v>
      </c>
      <c r="E108" s="243">
        <v>0</v>
      </c>
      <c r="F108" s="243">
        <v>0</v>
      </c>
      <c r="G108" s="241">
        <v>0</v>
      </c>
      <c r="H108" s="242">
        <v>0</v>
      </c>
      <c r="I108" s="243">
        <v>0</v>
      </c>
    </row>
    <row r="109" spans="2:9" x14ac:dyDescent="0.2">
      <c r="B109" s="240" t="s">
        <v>521</v>
      </c>
      <c r="C109" s="241">
        <v>83</v>
      </c>
      <c r="D109" s="242">
        <v>-4.8663707419256408E-3</v>
      </c>
      <c r="E109" s="243">
        <v>-8.2289156626506017</v>
      </c>
      <c r="F109" s="243">
        <v>2.4886896137916668</v>
      </c>
      <c r="G109" s="241">
        <v>328</v>
      </c>
      <c r="H109" s="242">
        <v>-1.0312288625804467E-3</v>
      </c>
      <c r="I109" s="243">
        <v>-0.85060975609756095</v>
      </c>
    </row>
    <row r="110" spans="2:9" x14ac:dyDescent="0.2">
      <c r="B110" s="240" t="s">
        <v>522</v>
      </c>
      <c r="C110" s="241">
        <v>0</v>
      </c>
      <c r="D110" s="242">
        <v>0</v>
      </c>
      <c r="E110" s="243">
        <v>0</v>
      </c>
      <c r="F110" s="243">
        <v>23.312274929535786</v>
      </c>
      <c r="G110" s="241">
        <v>0</v>
      </c>
      <c r="H110" s="242">
        <v>0</v>
      </c>
      <c r="I110" s="243">
        <v>0</v>
      </c>
    </row>
    <row r="111" spans="2:9" x14ac:dyDescent="0.2">
      <c r="B111" s="240" t="s">
        <v>523</v>
      </c>
      <c r="C111" s="241">
        <v>785</v>
      </c>
      <c r="D111" s="242">
        <v>4.5523828224966589E-2</v>
      </c>
      <c r="E111" s="243">
        <v>36.030573248407642</v>
      </c>
      <c r="F111" s="243">
        <v>2.4587057537333332</v>
      </c>
      <c r="G111" s="241">
        <v>45</v>
      </c>
      <c r="H111" s="242">
        <v>3.2709651366267245E-2</v>
      </c>
      <c r="I111" s="243">
        <v>10.8</v>
      </c>
    </row>
    <row r="112" spans="2:9" x14ac:dyDescent="0.2">
      <c r="B112" s="240" t="s">
        <v>524</v>
      </c>
      <c r="C112" s="241">
        <v>0</v>
      </c>
      <c r="D112" s="242">
        <v>0</v>
      </c>
      <c r="E112" s="243">
        <v>0</v>
      </c>
      <c r="F112" s="243">
        <v>0</v>
      </c>
      <c r="G112" s="241">
        <v>0</v>
      </c>
      <c r="H112" s="242">
        <v>0</v>
      </c>
      <c r="I112" s="243">
        <v>0</v>
      </c>
    </row>
    <row r="113" spans="2:10" x14ac:dyDescent="0.2">
      <c r="B113" s="240" t="s">
        <v>525</v>
      </c>
      <c r="C113" s="241">
        <v>1165</v>
      </c>
      <c r="D113" s="242">
        <v>-4.0026063354278274E-2</v>
      </c>
      <c r="E113" s="243">
        <v>-322.48841201716738</v>
      </c>
      <c r="F113" s="243">
        <v>97.329239246862031</v>
      </c>
      <c r="G113" s="241">
        <v>105</v>
      </c>
      <c r="H113" s="242">
        <v>-5.6620514269567712E-2</v>
      </c>
      <c r="I113" s="243">
        <v>-95.419047619047618</v>
      </c>
    </row>
    <row r="114" spans="2:10" x14ac:dyDescent="0.2">
      <c r="B114" s="240" t="s">
        <v>526</v>
      </c>
      <c r="C114" s="241">
        <v>143</v>
      </c>
      <c r="D114" s="242">
        <v>4.1666916252852682E-2</v>
      </c>
      <c r="E114" s="243">
        <v>97.286713286713294</v>
      </c>
      <c r="F114" s="243">
        <v>0</v>
      </c>
      <c r="G114" s="241">
        <v>79</v>
      </c>
      <c r="H114" s="242">
        <v>-7.8658855528821015E-2</v>
      </c>
      <c r="I114" s="243">
        <v>-95.177215189873422</v>
      </c>
    </row>
    <row r="115" spans="2:10" x14ac:dyDescent="0.2">
      <c r="B115" s="240" t="s">
        <v>527</v>
      </c>
      <c r="C115" s="241">
        <v>193</v>
      </c>
      <c r="D115" s="242">
        <v>4.8454286340714692E-2</v>
      </c>
      <c r="E115" s="243">
        <v>146.56994818652851</v>
      </c>
      <c r="F115" s="243">
        <v>2.5596284417583339</v>
      </c>
      <c r="G115" s="241">
        <v>74</v>
      </c>
      <c r="H115" s="242">
        <v>-9.0663001483393568E-2</v>
      </c>
      <c r="I115" s="243">
        <v>-146.18918918918919</v>
      </c>
    </row>
    <row r="116" spans="2:10" x14ac:dyDescent="0.2">
      <c r="B116" s="240" t="s">
        <v>528</v>
      </c>
      <c r="C116" s="241">
        <v>1000</v>
      </c>
      <c r="D116" s="242">
        <v>0.21784493421244844</v>
      </c>
      <c r="E116" s="243">
        <v>223.68100000000001</v>
      </c>
      <c r="F116" s="243">
        <v>1.4662794899350879</v>
      </c>
      <c r="G116" s="241">
        <v>66</v>
      </c>
      <c r="H116" s="242">
        <v>-1.6184547784694248E-2</v>
      </c>
      <c r="I116" s="243">
        <v>-10.045454545454545</v>
      </c>
    </row>
    <row r="117" spans="2:10" x14ac:dyDescent="0.2">
      <c r="B117" s="240" t="s">
        <v>529</v>
      </c>
      <c r="C117" s="241">
        <v>938</v>
      </c>
      <c r="D117" s="242">
        <v>0.12994032636809982</v>
      </c>
      <c r="E117" s="243">
        <v>111.61513859275053</v>
      </c>
      <c r="F117" s="243">
        <v>1.4697345831282054</v>
      </c>
      <c r="G117" s="241">
        <v>6</v>
      </c>
      <c r="H117" s="242">
        <v>-9.5288699964576673E-2</v>
      </c>
      <c r="I117" s="243">
        <v>-44.833333333333336</v>
      </c>
    </row>
    <row r="118" spans="2:10" x14ac:dyDescent="0.2">
      <c r="B118" s="240" t="s">
        <v>530</v>
      </c>
      <c r="C118" s="241">
        <v>558</v>
      </c>
      <c r="D118" s="242">
        <v>0.1734676705226168</v>
      </c>
      <c r="E118" s="243">
        <v>155.17025089605735</v>
      </c>
      <c r="F118" s="243">
        <v>1.4804366656523811</v>
      </c>
      <c r="G118" s="241">
        <v>1</v>
      </c>
      <c r="H118" s="242">
        <v>-0.11111111111111116</v>
      </c>
      <c r="I118" s="243">
        <v>-23</v>
      </c>
    </row>
    <row r="119" spans="2:10" x14ac:dyDescent="0.2">
      <c r="B119" s="240" t="s">
        <v>531</v>
      </c>
      <c r="C119" s="241">
        <v>0</v>
      </c>
      <c r="D119" s="242">
        <v>0</v>
      </c>
      <c r="E119" s="243">
        <v>0</v>
      </c>
      <c r="F119" s="243">
        <v>0</v>
      </c>
      <c r="G119" s="241">
        <v>0</v>
      </c>
      <c r="H119" s="242">
        <v>0</v>
      </c>
      <c r="I119" s="243">
        <v>0</v>
      </c>
    </row>
    <row r="120" spans="2:10" x14ac:dyDescent="0.2">
      <c r="B120" s="240" t="s">
        <v>532</v>
      </c>
      <c r="C120" s="241">
        <v>1</v>
      </c>
      <c r="D120" s="242">
        <v>0.17746478873239435</v>
      </c>
      <c r="E120" s="243">
        <v>189</v>
      </c>
      <c r="F120" s="243">
        <v>0</v>
      </c>
      <c r="G120" s="241">
        <v>0</v>
      </c>
      <c r="H120" s="242">
        <v>0</v>
      </c>
      <c r="I120" s="243">
        <v>0</v>
      </c>
    </row>
    <row r="121" spans="2:10" x14ac:dyDescent="0.2">
      <c r="B121" s="240" t="s">
        <v>533</v>
      </c>
      <c r="C121" s="241">
        <v>573</v>
      </c>
      <c r="D121" s="242">
        <v>-1.9242067559956721E-2</v>
      </c>
      <c r="E121" s="243">
        <v>-24.863874345549739</v>
      </c>
      <c r="F121" s="243">
        <v>3.1696095995680587</v>
      </c>
      <c r="G121" s="241">
        <v>506</v>
      </c>
      <c r="H121" s="242">
        <v>-6.4593315854503786E-2</v>
      </c>
      <c r="I121" s="243">
        <v>-42.359683794466406</v>
      </c>
    </row>
    <row r="122" spans="2:10" x14ac:dyDescent="0.2">
      <c r="B122" s="240" t="s">
        <v>534</v>
      </c>
      <c r="C122" s="241">
        <v>329</v>
      </c>
      <c r="D122" s="242">
        <v>-2.8459548688585024E-2</v>
      </c>
      <c r="E122" s="243">
        <v>-44.778115501519757</v>
      </c>
      <c r="F122" s="243">
        <v>2.8060805297708336</v>
      </c>
      <c r="G122" s="241">
        <v>31</v>
      </c>
      <c r="H122" s="242">
        <v>-9.5810439560439775E-3</v>
      </c>
      <c r="I122" s="243">
        <v>-9</v>
      </c>
    </row>
    <row r="123" spans="2:10" x14ac:dyDescent="0.2">
      <c r="B123" s="240" t="s">
        <v>535</v>
      </c>
      <c r="C123" s="241">
        <v>0</v>
      </c>
      <c r="D123" s="242">
        <v>0</v>
      </c>
      <c r="E123" s="243">
        <v>0</v>
      </c>
      <c r="F123" s="243">
        <v>0</v>
      </c>
      <c r="G123" s="241">
        <v>0</v>
      </c>
      <c r="H123" s="242">
        <v>0</v>
      </c>
      <c r="I123" s="243">
        <v>0</v>
      </c>
    </row>
    <row r="124" spans="2:10" x14ac:dyDescent="0.2">
      <c r="B124" s="240" t="s">
        <v>536</v>
      </c>
      <c r="C124" s="241">
        <v>0</v>
      </c>
      <c r="D124" s="242">
        <v>0</v>
      </c>
      <c r="E124" s="243">
        <v>0</v>
      </c>
      <c r="F124" s="243">
        <v>0</v>
      </c>
      <c r="G124" s="241">
        <v>0</v>
      </c>
      <c r="H124" s="242">
        <v>0</v>
      </c>
      <c r="I124" s="243">
        <v>0</v>
      </c>
    </row>
    <row r="125" spans="2:10" x14ac:dyDescent="0.2">
      <c r="B125" s="244" t="s">
        <v>537</v>
      </c>
      <c r="C125" s="245">
        <v>873</v>
      </c>
      <c r="D125" s="246">
        <v>5.5691551352974322E-2</v>
      </c>
      <c r="E125" s="247">
        <v>62.674684994272624</v>
      </c>
      <c r="F125" s="247">
        <v>2.4448222001233333</v>
      </c>
      <c r="G125" s="245">
        <v>36</v>
      </c>
      <c r="H125" s="246">
        <v>3.7988195403742209E-2</v>
      </c>
      <c r="I125" s="247">
        <v>16.805555555555557</v>
      </c>
    </row>
    <row r="127" spans="2:10" x14ac:dyDescent="0.2">
      <c r="J127" s="17" t="s">
        <v>331</v>
      </c>
    </row>
    <row r="128" spans="2:10" x14ac:dyDescent="0.2">
      <c r="J128" s="17" t="s">
        <v>35</v>
      </c>
    </row>
    <row r="129" spans="2:9" x14ac:dyDescent="0.2">
      <c r="B129" s="3" t="s">
        <v>0</v>
      </c>
      <c r="C129" s="225"/>
      <c r="D129" s="226"/>
      <c r="E129" s="227"/>
      <c r="F129" s="227"/>
      <c r="G129" s="225"/>
      <c r="H129" s="226"/>
      <c r="I129" s="227"/>
    </row>
    <row r="130" spans="2:9" x14ac:dyDescent="0.2">
      <c r="B130" s="3" t="s">
        <v>396</v>
      </c>
      <c r="C130" s="225"/>
      <c r="D130" s="226"/>
      <c r="E130" s="227"/>
      <c r="F130" s="227"/>
      <c r="G130" s="225"/>
      <c r="H130" s="226"/>
      <c r="I130" s="227"/>
    </row>
    <row r="131" spans="2:9" x14ac:dyDescent="0.2">
      <c r="B131" s="228" t="s">
        <v>326</v>
      </c>
      <c r="C131" s="225"/>
      <c r="D131" s="226"/>
      <c r="E131" s="227"/>
      <c r="F131" s="227"/>
      <c r="G131" s="225"/>
      <c r="H131" s="226"/>
      <c r="I131" s="227"/>
    </row>
    <row r="132" spans="2:9" x14ac:dyDescent="0.2">
      <c r="B132" s="3"/>
      <c r="C132" s="221"/>
      <c r="D132" s="221"/>
      <c r="E132" s="221"/>
      <c r="F132" s="273"/>
      <c r="G132" s="221"/>
      <c r="H132" s="221"/>
      <c r="I132" s="221"/>
    </row>
    <row r="133" spans="2:9" x14ac:dyDescent="0.2">
      <c r="B133" s="266" t="s">
        <v>2766</v>
      </c>
    </row>
    <row r="134" spans="2:9" x14ac:dyDescent="0.2">
      <c r="B134" s="266" t="s">
        <v>2767</v>
      </c>
    </row>
    <row r="135" spans="2:9" x14ac:dyDescent="0.2">
      <c r="B135" s="266" t="s">
        <v>2768</v>
      </c>
    </row>
    <row r="136" spans="2:9" x14ac:dyDescent="0.2">
      <c r="B136" s="266" t="s">
        <v>2769</v>
      </c>
    </row>
    <row r="137" spans="2:9" x14ac:dyDescent="0.2">
      <c r="B137" s="266" t="s">
        <v>2770</v>
      </c>
    </row>
    <row r="139" spans="2:9" x14ac:dyDescent="0.2">
      <c r="B139" s="3"/>
      <c r="C139" s="229" t="s">
        <v>155</v>
      </c>
      <c r="D139" s="230"/>
      <c r="E139" s="231"/>
      <c r="F139" s="274"/>
      <c r="G139" s="229" t="s">
        <v>404</v>
      </c>
      <c r="H139" s="230"/>
      <c r="I139" s="231"/>
    </row>
    <row r="140" spans="2:9" ht="38.25" x14ac:dyDescent="0.2">
      <c r="B140" s="232" t="s">
        <v>332</v>
      </c>
      <c r="C140" s="233" t="s">
        <v>49</v>
      </c>
      <c r="D140" s="234" t="s">
        <v>333</v>
      </c>
      <c r="E140" s="235" t="s">
        <v>334</v>
      </c>
      <c r="F140" s="235" t="s">
        <v>2765</v>
      </c>
      <c r="G140" s="233" t="s">
        <v>49</v>
      </c>
      <c r="H140" s="234" t="s">
        <v>333</v>
      </c>
      <c r="I140" s="235" t="s">
        <v>334</v>
      </c>
    </row>
    <row r="141" spans="2:9" x14ac:dyDescent="0.2">
      <c r="B141" s="236" t="s">
        <v>538</v>
      </c>
      <c r="C141" s="237">
        <v>1028</v>
      </c>
      <c r="D141" s="238">
        <v>4.7725611177840577E-2</v>
      </c>
      <c r="E141" s="239">
        <v>49.976653696498055</v>
      </c>
      <c r="F141" s="239">
        <v>2.2454960129303028</v>
      </c>
      <c r="G141" s="237">
        <v>110</v>
      </c>
      <c r="H141" s="238">
        <v>3.5319483272122643E-2</v>
      </c>
      <c r="I141" s="239">
        <v>17.572727272727274</v>
      </c>
    </row>
    <row r="142" spans="2:9" x14ac:dyDescent="0.2">
      <c r="B142" s="240" t="s">
        <v>539</v>
      </c>
      <c r="C142" s="241">
        <v>905</v>
      </c>
      <c r="D142" s="242">
        <v>3.6758843265383367E-2</v>
      </c>
      <c r="E142" s="243">
        <v>33.061878453038673</v>
      </c>
      <c r="F142" s="243">
        <v>2.0483561810833333</v>
      </c>
      <c r="G142" s="241">
        <v>44</v>
      </c>
      <c r="H142" s="242">
        <v>2.6296812653237911E-2</v>
      </c>
      <c r="I142" s="243">
        <v>12.431818181818182</v>
      </c>
    </row>
    <row r="143" spans="2:9" x14ac:dyDescent="0.2">
      <c r="B143" s="240" t="s">
        <v>540</v>
      </c>
      <c r="C143" s="241">
        <v>751</v>
      </c>
      <c r="D143" s="242">
        <v>-2.0348039048674549E-2</v>
      </c>
      <c r="E143" s="243">
        <v>-27.03861517976032</v>
      </c>
      <c r="F143" s="243">
        <v>1.0260586382568453</v>
      </c>
      <c r="G143" s="241">
        <v>163</v>
      </c>
      <c r="H143" s="242">
        <v>-3.498016264833137E-2</v>
      </c>
      <c r="I143" s="243">
        <v>-23.907975460122699</v>
      </c>
    </row>
    <row r="144" spans="2:9" x14ac:dyDescent="0.2">
      <c r="B144" s="240" t="s">
        <v>541</v>
      </c>
      <c r="C144" s="241">
        <v>646</v>
      </c>
      <c r="D144" s="242">
        <v>0.11196677496718199</v>
      </c>
      <c r="E144" s="243">
        <v>113.6811145510836</v>
      </c>
      <c r="F144" s="243">
        <v>1.3023109700777777</v>
      </c>
      <c r="G144" s="241">
        <v>195</v>
      </c>
      <c r="H144" s="242">
        <v>3.3008425227418092E-2</v>
      </c>
      <c r="I144" s="243">
        <v>16.133333333333333</v>
      </c>
    </row>
    <row r="145" spans="2:9" x14ac:dyDescent="0.2">
      <c r="B145" s="240" t="s">
        <v>542</v>
      </c>
      <c r="C145" s="241">
        <v>273</v>
      </c>
      <c r="D145" s="242">
        <v>0.11736548271202785</v>
      </c>
      <c r="E145" s="243">
        <v>123.13186813186813</v>
      </c>
      <c r="F145" s="243">
        <v>1.3264697898363635</v>
      </c>
      <c r="G145" s="241">
        <v>43</v>
      </c>
      <c r="H145" s="242">
        <v>4.8999852558116785E-2</v>
      </c>
      <c r="I145" s="243">
        <v>23.186046511627907</v>
      </c>
    </row>
    <row r="146" spans="2:9" x14ac:dyDescent="0.2">
      <c r="B146" s="240" t="s">
        <v>543</v>
      </c>
      <c r="C146" s="241">
        <v>645</v>
      </c>
      <c r="D146" s="242">
        <v>7.0416358898002018E-2</v>
      </c>
      <c r="E146" s="243">
        <v>65.475968992248056</v>
      </c>
      <c r="F146" s="243">
        <v>1.3287963299380954</v>
      </c>
      <c r="G146" s="241">
        <v>45</v>
      </c>
      <c r="H146" s="242">
        <v>-8.1047128905453736E-4</v>
      </c>
      <c r="I146" s="243">
        <v>-0.44444444444444442</v>
      </c>
    </row>
    <row r="147" spans="2:9" x14ac:dyDescent="0.2">
      <c r="B147" s="240" t="s">
        <v>544</v>
      </c>
      <c r="C147" s="241">
        <v>1227</v>
      </c>
      <c r="D147" s="242">
        <v>2.8883631876637894E-2</v>
      </c>
      <c r="E147" s="243">
        <v>27.872045639771802</v>
      </c>
      <c r="F147" s="243">
        <v>1.6927539816425927</v>
      </c>
      <c r="G147" s="241">
        <v>227</v>
      </c>
      <c r="H147" s="242">
        <v>-8.8668371547434566E-3</v>
      </c>
      <c r="I147" s="243">
        <v>-5.3612334801762112</v>
      </c>
    </row>
    <row r="148" spans="2:9" x14ac:dyDescent="0.2">
      <c r="B148" s="240" t="s">
        <v>545</v>
      </c>
      <c r="C148" s="241">
        <v>0</v>
      </c>
      <c r="D148" s="242">
        <v>0</v>
      </c>
      <c r="E148" s="243">
        <v>0</v>
      </c>
      <c r="F148" s="243">
        <v>0</v>
      </c>
      <c r="G148" s="241">
        <v>0</v>
      </c>
      <c r="H148" s="242">
        <v>0</v>
      </c>
      <c r="I148" s="243">
        <v>0</v>
      </c>
    </row>
    <row r="149" spans="2:9" x14ac:dyDescent="0.2">
      <c r="B149" s="240" t="s">
        <v>546</v>
      </c>
      <c r="C149" s="241">
        <v>831</v>
      </c>
      <c r="D149" s="242">
        <v>4.1188085486676629E-2</v>
      </c>
      <c r="E149" s="243">
        <v>68.327316486161251</v>
      </c>
      <c r="F149" s="243">
        <v>0.40035329758541666</v>
      </c>
      <c r="G149" s="241">
        <v>238</v>
      </c>
      <c r="H149" s="242">
        <v>-3.3093525179855865E-3</v>
      </c>
      <c r="I149" s="243">
        <v>-2.8991596638655461</v>
      </c>
    </row>
    <row r="150" spans="2:9" x14ac:dyDescent="0.2">
      <c r="B150" s="240" t="s">
        <v>547</v>
      </c>
      <c r="C150" s="241">
        <v>771</v>
      </c>
      <c r="D150" s="242">
        <v>0.10242965686712013</v>
      </c>
      <c r="E150" s="243">
        <v>89.313878080415051</v>
      </c>
      <c r="F150" s="243">
        <v>1.8820145924708334</v>
      </c>
      <c r="G150" s="241">
        <v>92</v>
      </c>
      <c r="H150" s="242">
        <v>7.0623961794019863E-2</v>
      </c>
      <c r="I150" s="243">
        <v>29.576086956521738</v>
      </c>
    </row>
    <row r="151" spans="2:9" x14ac:dyDescent="0.2">
      <c r="B151" s="240" t="s">
        <v>548</v>
      </c>
      <c r="C151" s="241">
        <v>495</v>
      </c>
      <c r="D151" s="242">
        <v>4.5633159811544921E-2</v>
      </c>
      <c r="E151" s="243">
        <v>41.032323232323229</v>
      </c>
      <c r="F151" s="243">
        <v>1.3130513230833334</v>
      </c>
      <c r="G151" s="241">
        <v>86</v>
      </c>
      <c r="H151" s="242">
        <v>-3.3488558632829069E-2</v>
      </c>
      <c r="I151" s="243">
        <v>-17.476744186046513</v>
      </c>
    </row>
    <row r="152" spans="2:9" x14ac:dyDescent="0.2">
      <c r="B152" s="240" t="s">
        <v>549</v>
      </c>
      <c r="C152" s="241">
        <v>1114</v>
      </c>
      <c r="D152" s="242">
        <v>7.1236637871815223E-2</v>
      </c>
      <c r="E152" s="243">
        <v>60.042190305206461</v>
      </c>
      <c r="F152" s="243">
        <v>1.7068933862454545</v>
      </c>
      <c r="G152" s="241">
        <v>8</v>
      </c>
      <c r="H152" s="242">
        <v>5.160857908847194E-2</v>
      </c>
      <c r="I152" s="243">
        <v>19.25</v>
      </c>
    </row>
    <row r="153" spans="2:9" x14ac:dyDescent="0.2">
      <c r="B153" s="240" t="s">
        <v>550</v>
      </c>
      <c r="C153" s="241">
        <v>0</v>
      </c>
      <c r="D153" s="242">
        <v>0</v>
      </c>
      <c r="E153" s="243">
        <v>0</v>
      </c>
      <c r="F153" s="243">
        <v>685.41403173146443</v>
      </c>
      <c r="G153" s="241">
        <v>0</v>
      </c>
      <c r="H153" s="242">
        <v>0</v>
      </c>
      <c r="I153" s="243">
        <v>0</v>
      </c>
    </row>
    <row r="154" spans="2:9" x14ac:dyDescent="0.2">
      <c r="B154" s="240" t="s">
        <v>551</v>
      </c>
      <c r="C154" s="241">
        <v>0</v>
      </c>
      <c r="D154" s="242">
        <v>0</v>
      </c>
      <c r="E154" s="243">
        <v>0</v>
      </c>
      <c r="F154" s="243">
        <v>0</v>
      </c>
      <c r="G154" s="241">
        <v>0</v>
      </c>
      <c r="H154" s="242">
        <v>0</v>
      </c>
      <c r="I154" s="243">
        <v>0</v>
      </c>
    </row>
    <row r="155" spans="2:9" x14ac:dyDescent="0.2">
      <c r="B155" s="240" t="s">
        <v>552</v>
      </c>
      <c r="C155" s="241">
        <v>815</v>
      </c>
      <c r="D155" s="242">
        <v>0.28312311616363095</v>
      </c>
      <c r="E155" s="243">
        <v>1516.9680981595093</v>
      </c>
      <c r="F155" s="243">
        <v>1417.9823309745104</v>
      </c>
      <c r="G155" s="241">
        <v>124</v>
      </c>
      <c r="H155" s="242">
        <v>0.41781253474667368</v>
      </c>
      <c r="I155" s="243">
        <v>454.55645161290323</v>
      </c>
    </row>
    <row r="156" spans="2:9" x14ac:dyDescent="0.2">
      <c r="B156" s="240" t="s">
        <v>553</v>
      </c>
      <c r="C156" s="241">
        <v>2209</v>
      </c>
      <c r="D156" s="242">
        <v>8.88805979701357E-3</v>
      </c>
      <c r="E156" s="243">
        <v>16.974649162516975</v>
      </c>
      <c r="F156" s="243">
        <v>0.7575534062423076</v>
      </c>
      <c r="G156" s="241">
        <v>217</v>
      </c>
      <c r="H156" s="242">
        <v>-1.8030283517009194E-2</v>
      </c>
      <c r="I156" s="243">
        <v>-18.06451612903226</v>
      </c>
    </row>
    <row r="157" spans="2:9" x14ac:dyDescent="0.2">
      <c r="B157" s="240" t="s">
        <v>554</v>
      </c>
      <c r="C157" s="241">
        <v>0</v>
      </c>
      <c r="D157" s="242">
        <v>0</v>
      </c>
      <c r="E157" s="243">
        <v>0</v>
      </c>
      <c r="F157" s="243">
        <v>0</v>
      </c>
      <c r="G157" s="241">
        <v>0</v>
      </c>
      <c r="H157" s="242">
        <v>0</v>
      </c>
      <c r="I157" s="243">
        <v>0</v>
      </c>
    </row>
    <row r="158" spans="2:9" x14ac:dyDescent="0.2">
      <c r="B158" s="240" t="s">
        <v>555</v>
      </c>
      <c r="C158" s="241">
        <v>284</v>
      </c>
      <c r="D158" s="242">
        <v>5.1433041246627287E-2</v>
      </c>
      <c r="E158" s="243">
        <v>41.2112676056338</v>
      </c>
      <c r="F158" s="243">
        <v>2.5286306937333332</v>
      </c>
      <c r="G158" s="241">
        <v>1</v>
      </c>
      <c r="H158" s="242">
        <v>2.4793388429751984E-2</v>
      </c>
      <c r="I158" s="243">
        <v>12</v>
      </c>
    </row>
    <row r="159" spans="2:9" x14ac:dyDescent="0.2">
      <c r="B159" s="240" t="s">
        <v>556</v>
      </c>
      <c r="C159" s="241">
        <v>1956</v>
      </c>
      <c r="D159" s="242">
        <v>0.16340530583905499</v>
      </c>
      <c r="E159" s="243">
        <v>803.62269938650309</v>
      </c>
      <c r="F159" s="243">
        <v>1190.9982297110435</v>
      </c>
      <c r="G159" s="241">
        <v>269</v>
      </c>
      <c r="H159" s="242">
        <v>0.16917325859093002</v>
      </c>
      <c r="I159" s="243">
        <v>195.65799256505576</v>
      </c>
    </row>
    <row r="160" spans="2:9" x14ac:dyDescent="0.2">
      <c r="B160" s="240" t="s">
        <v>557</v>
      </c>
      <c r="C160" s="241">
        <v>2189</v>
      </c>
      <c r="D160" s="242">
        <v>-2.2955492844767278E-4</v>
      </c>
      <c r="E160" s="243">
        <v>-0.58565555047967111</v>
      </c>
      <c r="F160" s="243">
        <v>15.101387810699071</v>
      </c>
      <c r="G160" s="241">
        <v>219</v>
      </c>
      <c r="H160" s="242">
        <v>-9.255100427012497E-3</v>
      </c>
      <c r="I160" s="243">
        <v>-6.6803652968036529</v>
      </c>
    </row>
    <row r="161" spans="2:9" x14ac:dyDescent="0.2">
      <c r="B161" s="240" t="s">
        <v>558</v>
      </c>
      <c r="C161" s="241">
        <v>2638</v>
      </c>
      <c r="D161" s="242">
        <v>6.1313268129732368E-3</v>
      </c>
      <c r="E161" s="243">
        <v>11.188021228203183</v>
      </c>
      <c r="F161" s="243">
        <v>10.459697806545877</v>
      </c>
      <c r="G161" s="241">
        <v>294</v>
      </c>
      <c r="H161" s="242">
        <v>-1.8676461745074091E-2</v>
      </c>
      <c r="I161" s="243">
        <v>-12.67687074829932</v>
      </c>
    </row>
    <row r="162" spans="2:9" x14ac:dyDescent="0.2">
      <c r="B162" s="240" t="s">
        <v>559</v>
      </c>
      <c r="C162" s="241">
        <v>1330</v>
      </c>
      <c r="D162" s="242">
        <v>5.9627193208255047E-2</v>
      </c>
      <c r="E162" s="243">
        <v>82.729323308270679</v>
      </c>
      <c r="F162" s="243">
        <v>0.5730228889402299</v>
      </c>
      <c r="G162" s="241">
        <v>600</v>
      </c>
      <c r="H162" s="242">
        <v>-4.8905319569043648E-3</v>
      </c>
      <c r="I162" s="243">
        <v>-3.6533333333333333</v>
      </c>
    </row>
    <row r="163" spans="2:9" x14ac:dyDescent="0.2">
      <c r="B163" s="240" t="s">
        <v>560</v>
      </c>
      <c r="C163" s="241">
        <v>1410</v>
      </c>
      <c r="D163" s="242">
        <v>6.9834410237977762E-2</v>
      </c>
      <c r="E163" s="243">
        <v>82.952482269503548</v>
      </c>
      <c r="F163" s="243">
        <v>1.1559461851750001</v>
      </c>
      <c r="G163" s="241">
        <v>663</v>
      </c>
      <c r="H163" s="242">
        <v>-7.2260899008169677E-4</v>
      </c>
      <c r="I163" s="243">
        <v>-0.52790346907993968</v>
      </c>
    </row>
    <row r="164" spans="2:9" x14ac:dyDescent="0.2">
      <c r="B164" s="240" t="s">
        <v>561</v>
      </c>
      <c r="C164" s="241">
        <v>1634</v>
      </c>
      <c r="D164" s="242">
        <v>7.0508991970270163E-2</v>
      </c>
      <c r="E164" s="243">
        <v>58.522031823745408</v>
      </c>
      <c r="F164" s="243">
        <v>2.090661534538889</v>
      </c>
      <c r="G164" s="241">
        <v>81</v>
      </c>
      <c r="H164" s="242">
        <v>5.3966824288823823E-2</v>
      </c>
      <c r="I164" s="243">
        <v>26.62962962962963</v>
      </c>
    </row>
    <row r="165" spans="2:9" x14ac:dyDescent="0.2">
      <c r="B165" s="240" t="s">
        <v>562</v>
      </c>
      <c r="C165" s="241">
        <v>194</v>
      </c>
      <c r="D165" s="242">
        <v>0.36978869145092785</v>
      </c>
      <c r="E165" s="243">
        <v>1501.5670103092784</v>
      </c>
      <c r="F165" s="243">
        <v>1810.9838220785414</v>
      </c>
      <c r="G165" s="241">
        <v>0</v>
      </c>
      <c r="H165" s="242">
        <v>0</v>
      </c>
      <c r="I165" s="243">
        <v>0</v>
      </c>
    </row>
    <row r="166" spans="2:9" x14ac:dyDescent="0.2">
      <c r="B166" s="240" t="s">
        <v>563</v>
      </c>
      <c r="C166" s="241">
        <v>719</v>
      </c>
      <c r="D166" s="242">
        <v>-1.3704277941338772E-2</v>
      </c>
      <c r="E166" s="243">
        <v>-22.976356050069541</v>
      </c>
      <c r="F166" s="243">
        <v>1.7762102502636363</v>
      </c>
      <c r="G166" s="241">
        <v>87</v>
      </c>
      <c r="H166" s="242">
        <v>-3.0893258895092091E-2</v>
      </c>
      <c r="I166" s="243">
        <v>-34.091954022988503</v>
      </c>
    </row>
    <row r="167" spans="2:9" x14ac:dyDescent="0.2">
      <c r="B167" s="240" t="s">
        <v>564</v>
      </c>
      <c r="C167" s="241">
        <v>152</v>
      </c>
      <c r="D167" s="242">
        <v>-2.6012849300056984E-2</v>
      </c>
      <c r="E167" s="243">
        <v>-63.717105263157897</v>
      </c>
      <c r="F167" s="243">
        <v>0.69455395072988502</v>
      </c>
      <c r="G167" s="241">
        <v>671</v>
      </c>
      <c r="H167" s="242">
        <v>-5.0428867668681043E-2</v>
      </c>
      <c r="I167" s="243">
        <v>-47.332339791356183</v>
      </c>
    </row>
    <row r="168" spans="2:9" x14ac:dyDescent="0.2">
      <c r="B168" s="240" t="s">
        <v>565</v>
      </c>
      <c r="C168" s="241">
        <v>304</v>
      </c>
      <c r="D168" s="242">
        <v>-1.8136286374268118E-2</v>
      </c>
      <c r="E168" s="243">
        <v>-32.851973684210527</v>
      </c>
      <c r="F168" s="243">
        <v>0.57794925419292931</v>
      </c>
      <c r="G168" s="241">
        <v>354</v>
      </c>
      <c r="H168" s="242">
        <v>-7.3086837206784439E-2</v>
      </c>
      <c r="I168" s="243">
        <v>-49.579096045197737</v>
      </c>
    </row>
    <row r="169" spans="2:9" x14ac:dyDescent="0.2">
      <c r="B169" s="240" t="s">
        <v>566</v>
      </c>
      <c r="C169" s="241">
        <v>0</v>
      </c>
      <c r="D169" s="242">
        <v>0</v>
      </c>
      <c r="E169" s="243">
        <v>0</v>
      </c>
      <c r="F169" s="243">
        <v>0</v>
      </c>
      <c r="G169" s="241">
        <v>0</v>
      </c>
      <c r="H169" s="242">
        <v>0</v>
      </c>
      <c r="I169" s="243">
        <v>0</v>
      </c>
    </row>
    <row r="170" spans="2:9" x14ac:dyDescent="0.2">
      <c r="B170" s="240" t="s">
        <v>567</v>
      </c>
      <c r="C170" s="241">
        <v>0</v>
      </c>
      <c r="D170" s="242">
        <v>0</v>
      </c>
      <c r="E170" s="243">
        <v>0</v>
      </c>
      <c r="F170" s="243">
        <v>0</v>
      </c>
      <c r="G170" s="241">
        <v>0</v>
      </c>
      <c r="H170" s="242">
        <v>0</v>
      </c>
      <c r="I170" s="243">
        <v>0</v>
      </c>
    </row>
    <row r="171" spans="2:9" x14ac:dyDescent="0.2">
      <c r="B171" s="240" t="s">
        <v>568</v>
      </c>
      <c r="C171" s="241">
        <v>0</v>
      </c>
      <c r="D171" s="242">
        <v>0</v>
      </c>
      <c r="E171" s="243">
        <v>0</v>
      </c>
      <c r="F171" s="243">
        <v>0</v>
      </c>
      <c r="G171" s="241">
        <v>0</v>
      </c>
      <c r="H171" s="242">
        <v>0</v>
      </c>
      <c r="I171" s="243">
        <v>0</v>
      </c>
    </row>
    <row r="172" spans="2:9" x14ac:dyDescent="0.2">
      <c r="B172" s="240" t="s">
        <v>569</v>
      </c>
      <c r="C172" s="241">
        <v>352</v>
      </c>
      <c r="D172" s="242">
        <v>6.0424385946276971E-2</v>
      </c>
      <c r="E172" s="243">
        <v>54.946022727272727</v>
      </c>
      <c r="F172" s="243">
        <v>1.7697224140763888</v>
      </c>
      <c r="G172" s="241">
        <v>100</v>
      </c>
      <c r="H172" s="242">
        <v>-7.8651467566205224E-2</v>
      </c>
      <c r="I172" s="243">
        <v>-40.57</v>
      </c>
    </row>
    <row r="173" spans="2:9" x14ac:dyDescent="0.2">
      <c r="B173" s="240" t="s">
        <v>570</v>
      </c>
      <c r="C173" s="241">
        <v>352</v>
      </c>
      <c r="D173" s="242">
        <v>6.8221828587000877E-2</v>
      </c>
      <c r="E173" s="243">
        <v>71.119318181818187</v>
      </c>
      <c r="F173" s="243">
        <v>1.7999736191880953</v>
      </c>
      <c r="G173" s="241">
        <v>133</v>
      </c>
      <c r="H173" s="242">
        <v>-5.7537337487912343E-2</v>
      </c>
      <c r="I173" s="243">
        <v>-32.210526315789473</v>
      </c>
    </row>
    <row r="174" spans="2:9" x14ac:dyDescent="0.2">
      <c r="B174" s="240" t="s">
        <v>571</v>
      </c>
      <c r="C174" s="241">
        <v>415</v>
      </c>
      <c r="D174" s="242">
        <v>0.12953832148534028</v>
      </c>
      <c r="E174" s="243">
        <v>130.98072289156627</v>
      </c>
      <c r="F174" s="243">
        <v>1.7656597327866665</v>
      </c>
      <c r="G174" s="241">
        <v>8</v>
      </c>
      <c r="H174" s="242">
        <v>-1.5673236760864406E-2</v>
      </c>
      <c r="I174" s="243">
        <v>-8.25</v>
      </c>
    </row>
    <row r="175" spans="2:9" x14ac:dyDescent="0.2">
      <c r="B175" s="240" t="s">
        <v>572</v>
      </c>
      <c r="C175" s="241">
        <v>267</v>
      </c>
      <c r="D175" s="242">
        <v>4.7890423627940493E-2</v>
      </c>
      <c r="E175" s="243">
        <v>41.891385767790261</v>
      </c>
      <c r="F175" s="243">
        <v>1.7650601069</v>
      </c>
      <c r="G175" s="241">
        <v>9</v>
      </c>
      <c r="H175" s="242">
        <v>-4.7566371681415975E-2</v>
      </c>
      <c r="I175" s="243">
        <v>-23.888888888888889</v>
      </c>
    </row>
    <row r="176" spans="2:9" x14ac:dyDescent="0.2">
      <c r="B176" s="240" t="s">
        <v>573</v>
      </c>
      <c r="C176" s="241">
        <v>569</v>
      </c>
      <c r="D176" s="242">
        <v>0.13150333527948765</v>
      </c>
      <c r="E176" s="243">
        <v>150.81722319859404</v>
      </c>
      <c r="F176" s="243">
        <v>1.7933958569083333</v>
      </c>
      <c r="G176" s="241">
        <v>96</v>
      </c>
      <c r="H176" s="242">
        <v>-2.1623077288640324E-2</v>
      </c>
      <c r="I176" s="243">
        <v>-14.21875</v>
      </c>
    </row>
    <row r="177" spans="2:10" x14ac:dyDescent="0.2">
      <c r="B177" s="240" t="s">
        <v>574</v>
      </c>
      <c r="C177" s="241">
        <v>0</v>
      </c>
      <c r="D177" s="242">
        <v>0</v>
      </c>
      <c r="E177" s="243">
        <v>0</v>
      </c>
      <c r="F177" s="243">
        <v>0</v>
      </c>
      <c r="G177" s="241">
        <v>0</v>
      </c>
      <c r="H177" s="242">
        <v>0</v>
      </c>
      <c r="I177" s="243">
        <v>0</v>
      </c>
    </row>
    <row r="178" spans="2:10" x14ac:dyDescent="0.2">
      <c r="B178" s="240" t="s">
        <v>575</v>
      </c>
      <c r="C178" s="241">
        <v>0</v>
      </c>
      <c r="D178" s="242">
        <v>0</v>
      </c>
      <c r="E178" s="243">
        <v>0</v>
      </c>
      <c r="F178" s="243">
        <v>0</v>
      </c>
      <c r="G178" s="241">
        <v>0</v>
      </c>
      <c r="H178" s="242">
        <v>0</v>
      </c>
      <c r="I178" s="243">
        <v>0</v>
      </c>
    </row>
    <row r="179" spans="2:10" x14ac:dyDescent="0.2">
      <c r="B179" s="240" t="s">
        <v>576</v>
      </c>
      <c r="C179" s="241">
        <v>0</v>
      </c>
      <c r="D179" s="242">
        <v>0</v>
      </c>
      <c r="E179" s="243">
        <v>0</v>
      </c>
      <c r="F179" s="243">
        <v>0</v>
      </c>
      <c r="G179" s="241">
        <v>0</v>
      </c>
      <c r="H179" s="242">
        <v>0</v>
      </c>
      <c r="I179" s="243">
        <v>0</v>
      </c>
    </row>
    <row r="180" spans="2:10" x14ac:dyDescent="0.2">
      <c r="B180" s="240" t="s">
        <v>577</v>
      </c>
      <c r="C180" s="241">
        <v>0</v>
      </c>
      <c r="D180" s="242">
        <v>0</v>
      </c>
      <c r="E180" s="243">
        <v>0</v>
      </c>
      <c r="F180" s="243">
        <v>0</v>
      </c>
      <c r="G180" s="241">
        <v>0</v>
      </c>
      <c r="H180" s="242">
        <v>0</v>
      </c>
      <c r="I180" s="243">
        <v>0</v>
      </c>
    </row>
    <row r="181" spans="2:10" x14ac:dyDescent="0.2">
      <c r="B181" s="240" t="s">
        <v>578</v>
      </c>
      <c r="C181" s="241">
        <v>0</v>
      </c>
      <c r="D181" s="242">
        <v>0</v>
      </c>
      <c r="E181" s="243">
        <v>0</v>
      </c>
      <c r="F181" s="243">
        <v>0</v>
      </c>
      <c r="G181" s="241">
        <v>0</v>
      </c>
      <c r="H181" s="242">
        <v>0</v>
      </c>
      <c r="I181" s="243">
        <v>0</v>
      </c>
    </row>
    <row r="182" spans="2:10" x14ac:dyDescent="0.2">
      <c r="B182" s="240" t="s">
        <v>579</v>
      </c>
      <c r="C182" s="241">
        <v>0</v>
      </c>
      <c r="D182" s="242">
        <v>0</v>
      </c>
      <c r="E182" s="243">
        <v>0</v>
      </c>
      <c r="F182" s="243">
        <v>0</v>
      </c>
      <c r="G182" s="241">
        <v>0</v>
      </c>
      <c r="H182" s="242">
        <v>0</v>
      </c>
      <c r="I182" s="243">
        <v>0</v>
      </c>
    </row>
    <row r="183" spans="2:10" x14ac:dyDescent="0.2">
      <c r="B183" s="240" t="s">
        <v>580</v>
      </c>
      <c r="C183" s="241">
        <v>10</v>
      </c>
      <c r="D183" s="242">
        <v>-2.0742193392668584E-2</v>
      </c>
      <c r="E183" s="243">
        <v>-55</v>
      </c>
      <c r="F183" s="243">
        <v>1.6725396599500002</v>
      </c>
      <c r="G183" s="241">
        <v>50</v>
      </c>
      <c r="H183" s="242">
        <v>-1.5458842063804656E-2</v>
      </c>
      <c r="I183" s="243">
        <v>-15.7</v>
      </c>
    </row>
    <row r="184" spans="2:10" x14ac:dyDescent="0.2">
      <c r="B184" s="240" t="s">
        <v>581</v>
      </c>
      <c r="C184" s="241">
        <v>614</v>
      </c>
      <c r="D184" s="242">
        <v>-9.2499082005720323E-3</v>
      </c>
      <c r="E184" s="243">
        <v>-31.221498371335503</v>
      </c>
      <c r="F184" s="243">
        <v>48.386069824943597</v>
      </c>
      <c r="G184" s="241">
        <v>123</v>
      </c>
      <c r="H184" s="242">
        <v>-6.5731306516423338E-3</v>
      </c>
      <c r="I184" s="243">
        <v>-8.7642276422764223</v>
      </c>
    </row>
    <row r="185" spans="2:10" x14ac:dyDescent="0.2">
      <c r="B185" s="240" t="s">
        <v>582</v>
      </c>
      <c r="C185" s="241">
        <v>222</v>
      </c>
      <c r="D185" s="242">
        <v>-2.1221461611147574E-2</v>
      </c>
      <c r="E185" s="243">
        <v>-46.333333333333336</v>
      </c>
      <c r="F185" s="243">
        <v>2.0773165284202557</v>
      </c>
      <c r="G185" s="241">
        <v>537</v>
      </c>
      <c r="H185" s="242">
        <v>-2.9430471795070634E-2</v>
      </c>
      <c r="I185" s="243">
        <v>-28.262569832402235</v>
      </c>
    </row>
    <row r="186" spans="2:10" x14ac:dyDescent="0.2">
      <c r="B186" s="240" t="s">
        <v>583</v>
      </c>
      <c r="C186" s="241">
        <v>94</v>
      </c>
      <c r="D186" s="242">
        <v>-2.2631130510172071E-2</v>
      </c>
      <c r="E186" s="243">
        <v>-32.212765957446805</v>
      </c>
      <c r="F186" s="243">
        <v>2.6028677113708336</v>
      </c>
      <c r="G186" s="241">
        <v>255</v>
      </c>
      <c r="H186" s="242">
        <v>-2.9023722417799824E-2</v>
      </c>
      <c r="I186" s="243">
        <v>-24.733333333333334</v>
      </c>
    </row>
    <row r="187" spans="2:10" x14ac:dyDescent="0.2">
      <c r="B187" s="240" t="s">
        <v>584</v>
      </c>
      <c r="C187" s="241">
        <v>636</v>
      </c>
      <c r="D187" s="242">
        <v>-1.5985678059177721E-2</v>
      </c>
      <c r="E187" s="243">
        <v>-26.226415094339622</v>
      </c>
      <c r="F187" s="243">
        <v>1.2331724067458334</v>
      </c>
      <c r="G187" s="241">
        <v>298</v>
      </c>
      <c r="H187" s="242">
        <v>-3.9222145276909592E-2</v>
      </c>
      <c r="I187" s="243">
        <v>-35.161073825503358</v>
      </c>
    </row>
    <row r="188" spans="2:10" x14ac:dyDescent="0.2">
      <c r="B188" s="244" t="s">
        <v>585</v>
      </c>
      <c r="C188" s="245">
        <v>0</v>
      </c>
      <c r="D188" s="246">
        <v>0</v>
      </c>
      <c r="E188" s="247">
        <v>0</v>
      </c>
      <c r="F188" s="247">
        <v>0</v>
      </c>
      <c r="G188" s="245">
        <v>0</v>
      </c>
      <c r="H188" s="246">
        <v>0</v>
      </c>
      <c r="I188" s="247">
        <v>0</v>
      </c>
    </row>
    <row r="190" spans="2:10" x14ac:dyDescent="0.2">
      <c r="J190" s="17" t="s">
        <v>331</v>
      </c>
    </row>
    <row r="191" spans="2:10" x14ac:dyDescent="0.2">
      <c r="J191" s="17" t="s">
        <v>137</v>
      </c>
    </row>
    <row r="192" spans="2:10" x14ac:dyDescent="0.2">
      <c r="B192" s="3" t="s">
        <v>0</v>
      </c>
      <c r="C192" s="225"/>
      <c r="D192" s="226"/>
      <c r="E192" s="227"/>
      <c r="F192" s="227"/>
      <c r="G192" s="225"/>
      <c r="H192" s="226"/>
      <c r="I192" s="227"/>
    </row>
    <row r="193" spans="2:9" x14ac:dyDescent="0.2">
      <c r="B193" s="3" t="s">
        <v>396</v>
      </c>
      <c r="C193" s="225"/>
      <c r="D193" s="226"/>
      <c r="E193" s="227"/>
      <c r="F193" s="227"/>
      <c r="G193" s="225"/>
      <c r="H193" s="226"/>
      <c r="I193" s="227"/>
    </row>
    <row r="194" spans="2:9" x14ac:dyDescent="0.2">
      <c r="B194" s="228" t="s">
        <v>326</v>
      </c>
      <c r="C194" s="225"/>
      <c r="D194" s="226"/>
      <c r="E194" s="227"/>
      <c r="F194" s="227"/>
      <c r="G194" s="225"/>
      <c r="H194" s="226"/>
      <c r="I194" s="227"/>
    </row>
    <row r="195" spans="2:9" x14ac:dyDescent="0.2">
      <c r="B195" s="3"/>
      <c r="C195" s="221"/>
      <c r="D195" s="221"/>
      <c r="E195" s="221"/>
      <c r="F195" s="273"/>
      <c r="G195" s="221"/>
      <c r="H195" s="221"/>
      <c r="I195" s="221"/>
    </row>
    <row r="196" spans="2:9" x14ac:dyDescent="0.2">
      <c r="B196" s="266" t="s">
        <v>2766</v>
      </c>
    </row>
    <row r="197" spans="2:9" x14ac:dyDescent="0.2">
      <c r="B197" s="266" t="s">
        <v>2767</v>
      </c>
    </row>
    <row r="198" spans="2:9" x14ac:dyDescent="0.2">
      <c r="B198" s="266" t="s">
        <v>2768</v>
      </c>
    </row>
    <row r="199" spans="2:9" x14ac:dyDescent="0.2">
      <c r="B199" s="266" t="s">
        <v>2769</v>
      </c>
    </row>
    <row r="200" spans="2:9" x14ac:dyDescent="0.2">
      <c r="B200" s="266" t="s">
        <v>2770</v>
      </c>
    </row>
    <row r="202" spans="2:9" x14ac:dyDescent="0.2">
      <c r="B202" s="3"/>
      <c r="C202" s="229" t="s">
        <v>155</v>
      </c>
      <c r="D202" s="230"/>
      <c r="E202" s="231"/>
      <c r="F202" s="274"/>
      <c r="G202" s="229" t="s">
        <v>404</v>
      </c>
      <c r="H202" s="230"/>
      <c r="I202" s="231"/>
    </row>
    <row r="203" spans="2:9" ht="38.25" x14ac:dyDescent="0.2">
      <c r="B203" s="232" t="s">
        <v>332</v>
      </c>
      <c r="C203" s="233" t="s">
        <v>49</v>
      </c>
      <c r="D203" s="234" t="s">
        <v>333</v>
      </c>
      <c r="E203" s="235" t="s">
        <v>334</v>
      </c>
      <c r="F203" s="235" t="s">
        <v>2765</v>
      </c>
      <c r="G203" s="233" t="s">
        <v>49</v>
      </c>
      <c r="H203" s="234" t="s">
        <v>333</v>
      </c>
      <c r="I203" s="235" t="s">
        <v>334</v>
      </c>
    </row>
    <row r="204" spans="2:9" x14ac:dyDescent="0.2">
      <c r="B204" s="236" t="s">
        <v>586</v>
      </c>
      <c r="C204" s="237">
        <v>0</v>
      </c>
      <c r="D204" s="238">
        <v>0</v>
      </c>
      <c r="E204" s="239">
        <v>0</v>
      </c>
      <c r="F204" s="239">
        <v>0</v>
      </c>
      <c r="G204" s="237">
        <v>0</v>
      </c>
      <c r="H204" s="238">
        <v>0</v>
      </c>
      <c r="I204" s="239">
        <v>0</v>
      </c>
    </row>
    <row r="205" spans="2:9" x14ac:dyDescent="0.2">
      <c r="B205" s="240" t="s">
        <v>587</v>
      </c>
      <c r="C205" s="241">
        <v>0</v>
      </c>
      <c r="D205" s="242">
        <v>0</v>
      </c>
      <c r="E205" s="243">
        <v>0</v>
      </c>
      <c r="F205" s="243">
        <v>0</v>
      </c>
      <c r="G205" s="241">
        <v>0</v>
      </c>
      <c r="H205" s="242">
        <v>0</v>
      </c>
      <c r="I205" s="243">
        <v>0</v>
      </c>
    </row>
    <row r="206" spans="2:9" x14ac:dyDescent="0.2">
      <c r="B206" s="240" t="s">
        <v>588</v>
      </c>
      <c r="C206" s="241">
        <v>1096</v>
      </c>
      <c r="D206" s="242">
        <v>6.3980181073233666E-2</v>
      </c>
      <c r="E206" s="243">
        <v>68.075729927007302</v>
      </c>
      <c r="F206" s="243">
        <v>1.066450822025641</v>
      </c>
      <c r="G206" s="241">
        <v>164</v>
      </c>
      <c r="H206" s="242">
        <v>-1.7276024308958693E-3</v>
      </c>
      <c r="I206" s="243">
        <v>-0.8597560975609756</v>
      </c>
    </row>
    <row r="207" spans="2:9" x14ac:dyDescent="0.2">
      <c r="B207" s="240" t="s">
        <v>589</v>
      </c>
      <c r="C207" s="241">
        <v>305</v>
      </c>
      <c r="D207" s="242">
        <v>7.351376867589865E-2</v>
      </c>
      <c r="E207" s="243">
        <v>74.547540983606552</v>
      </c>
      <c r="F207" s="243">
        <v>1.0469826618666667</v>
      </c>
      <c r="G207" s="241">
        <v>182</v>
      </c>
      <c r="H207" s="242">
        <v>1.7129762245774893E-2</v>
      </c>
      <c r="I207" s="243">
        <v>8.2142857142857135</v>
      </c>
    </row>
    <row r="208" spans="2:9" x14ac:dyDescent="0.2">
      <c r="B208" s="240" t="s">
        <v>590</v>
      </c>
      <c r="C208" s="241">
        <v>1445</v>
      </c>
      <c r="D208" s="242">
        <v>4.9938753872916797E-2</v>
      </c>
      <c r="E208" s="243">
        <v>53.719031141868513</v>
      </c>
      <c r="F208" s="243">
        <v>1.153809058346154</v>
      </c>
      <c r="G208" s="241">
        <v>352</v>
      </c>
      <c r="H208" s="242">
        <v>-1.6783678776852051E-2</v>
      </c>
      <c r="I208" s="243">
        <v>-9.09375</v>
      </c>
    </row>
    <row r="209" spans="2:9" x14ac:dyDescent="0.2">
      <c r="B209" s="240" t="s">
        <v>591</v>
      </c>
      <c r="C209" s="241">
        <v>1168</v>
      </c>
      <c r="D209" s="242">
        <v>5.3648127854552863E-2</v>
      </c>
      <c r="E209" s="243">
        <v>49.961472602739725</v>
      </c>
      <c r="F209" s="243">
        <v>1.1554795794844444</v>
      </c>
      <c r="G209" s="241">
        <v>67</v>
      </c>
      <c r="H209" s="242">
        <v>-2.9204233633869037E-2</v>
      </c>
      <c r="I209" s="243">
        <v>-15.567164179104477</v>
      </c>
    </row>
    <row r="210" spans="2:9" x14ac:dyDescent="0.2">
      <c r="B210" s="240" t="s">
        <v>592</v>
      </c>
      <c r="C210" s="241">
        <v>1451</v>
      </c>
      <c r="D210" s="242">
        <v>3.772324607955313E-2</v>
      </c>
      <c r="E210" s="243">
        <v>45.26602343211578</v>
      </c>
      <c r="F210" s="243">
        <v>1.2158652193399999</v>
      </c>
      <c r="G210" s="241">
        <v>193</v>
      </c>
      <c r="H210" s="242">
        <v>-2.1025026360138033E-2</v>
      </c>
      <c r="I210" s="243">
        <v>-12.088082901554404</v>
      </c>
    </row>
    <row r="211" spans="2:9" x14ac:dyDescent="0.2">
      <c r="B211" s="240" t="s">
        <v>593</v>
      </c>
      <c r="C211" s="241">
        <v>0</v>
      </c>
      <c r="D211" s="242">
        <v>0</v>
      </c>
      <c r="E211" s="243">
        <v>0</v>
      </c>
      <c r="F211" s="243">
        <v>0</v>
      </c>
      <c r="G211" s="241">
        <v>0</v>
      </c>
      <c r="H211" s="242">
        <v>0</v>
      </c>
      <c r="I211" s="243">
        <v>0</v>
      </c>
    </row>
    <row r="212" spans="2:9" x14ac:dyDescent="0.2">
      <c r="B212" s="240" t="s">
        <v>594</v>
      </c>
      <c r="C212" s="241">
        <v>0</v>
      </c>
      <c r="D212" s="242">
        <v>0</v>
      </c>
      <c r="E212" s="243">
        <v>0</v>
      </c>
      <c r="F212" s="243">
        <v>0</v>
      </c>
      <c r="G212" s="241">
        <v>0</v>
      </c>
      <c r="H212" s="242">
        <v>0</v>
      </c>
      <c r="I212" s="243">
        <v>0</v>
      </c>
    </row>
    <row r="213" spans="2:9" x14ac:dyDescent="0.2">
      <c r="B213" s="240" t="s">
        <v>595</v>
      </c>
      <c r="C213" s="241">
        <v>0</v>
      </c>
      <c r="D213" s="242">
        <v>0</v>
      </c>
      <c r="E213" s="243">
        <v>0</v>
      </c>
      <c r="F213" s="243">
        <v>0</v>
      </c>
      <c r="G213" s="241">
        <v>0</v>
      </c>
      <c r="H213" s="242">
        <v>0</v>
      </c>
      <c r="I213" s="243">
        <v>0</v>
      </c>
    </row>
    <row r="214" spans="2:9" x14ac:dyDescent="0.2">
      <c r="B214" s="240" t="s">
        <v>596</v>
      </c>
      <c r="C214" s="241">
        <v>1245</v>
      </c>
      <c r="D214" s="242">
        <v>2.2351358353521977E-2</v>
      </c>
      <c r="E214" s="243">
        <v>31.598393574297187</v>
      </c>
      <c r="F214" s="243">
        <v>54.025909457126041</v>
      </c>
      <c r="G214" s="241">
        <v>171</v>
      </c>
      <c r="H214" s="242">
        <v>9.6025539852213182E-2</v>
      </c>
      <c r="I214" s="243">
        <v>46.964912280701753</v>
      </c>
    </row>
    <row r="215" spans="2:9" x14ac:dyDescent="0.2">
      <c r="B215" s="240" t="s">
        <v>597</v>
      </c>
      <c r="C215" s="241">
        <v>640</v>
      </c>
      <c r="D215" s="242">
        <v>2.0635230968842677E-2</v>
      </c>
      <c r="E215" s="243">
        <v>25.396875000000001</v>
      </c>
      <c r="F215" s="243">
        <v>42.397813128880358</v>
      </c>
      <c r="G215" s="241">
        <v>62</v>
      </c>
      <c r="H215" s="242">
        <v>7.1754858845226366E-2</v>
      </c>
      <c r="I215" s="243">
        <v>40.79032258064516</v>
      </c>
    </row>
    <row r="216" spans="2:9" x14ac:dyDescent="0.2">
      <c r="B216" s="240" t="s">
        <v>598</v>
      </c>
      <c r="C216" s="241">
        <v>1098</v>
      </c>
      <c r="D216" s="242">
        <v>3.6270805959060404E-2</v>
      </c>
      <c r="E216" s="243">
        <v>45.529143897996356</v>
      </c>
      <c r="F216" s="243">
        <v>22.515056825218277</v>
      </c>
      <c r="G216" s="241">
        <v>56</v>
      </c>
      <c r="H216" s="242">
        <v>6.0754360820778119E-2</v>
      </c>
      <c r="I216" s="243">
        <v>31.035714285714285</v>
      </c>
    </row>
    <row r="217" spans="2:9" x14ac:dyDescent="0.2">
      <c r="B217" s="240" t="s">
        <v>599</v>
      </c>
      <c r="C217" s="241">
        <v>1279</v>
      </c>
      <c r="D217" s="242">
        <v>2.2250185982968018E-2</v>
      </c>
      <c r="E217" s="243">
        <v>22.58952306489445</v>
      </c>
      <c r="F217" s="243">
        <v>2.1368722336722219</v>
      </c>
      <c r="G217" s="241">
        <v>65</v>
      </c>
      <c r="H217" s="242">
        <v>5.7534821866032093E-2</v>
      </c>
      <c r="I217" s="243">
        <v>25.292307692307691</v>
      </c>
    </row>
    <row r="218" spans="2:9" x14ac:dyDescent="0.2">
      <c r="B218" s="240" t="s">
        <v>600</v>
      </c>
      <c r="C218" s="241">
        <v>1442</v>
      </c>
      <c r="D218" s="242">
        <v>2.9257015666776853E-2</v>
      </c>
      <c r="E218" s="243">
        <v>35.87794729542302</v>
      </c>
      <c r="F218" s="243">
        <v>33.277497198561569</v>
      </c>
      <c r="G218" s="241">
        <v>25</v>
      </c>
      <c r="H218" s="242">
        <v>6.6405950463921393E-2</v>
      </c>
      <c r="I218" s="243">
        <v>34.64</v>
      </c>
    </row>
    <row r="219" spans="2:9" x14ac:dyDescent="0.2">
      <c r="B219" s="240" t="s">
        <v>601</v>
      </c>
      <c r="C219" s="241">
        <v>1009</v>
      </c>
      <c r="D219" s="242">
        <v>3.2458138389559243E-2</v>
      </c>
      <c r="E219" s="243">
        <v>29.262636273538156</v>
      </c>
      <c r="F219" s="243">
        <v>3.0658352970658336</v>
      </c>
      <c r="G219" s="241">
        <v>5</v>
      </c>
      <c r="H219" s="242">
        <v>3.9466666666666761E-2</v>
      </c>
      <c r="I219" s="243">
        <v>14.8</v>
      </c>
    </row>
    <row r="220" spans="2:9" x14ac:dyDescent="0.2">
      <c r="B220" s="240" t="s">
        <v>602</v>
      </c>
      <c r="C220" s="241">
        <v>0</v>
      </c>
      <c r="D220" s="242">
        <v>0</v>
      </c>
      <c r="E220" s="243">
        <v>0</v>
      </c>
      <c r="F220" s="243">
        <v>0</v>
      </c>
      <c r="G220" s="241">
        <v>0</v>
      </c>
      <c r="H220" s="242">
        <v>0</v>
      </c>
      <c r="I220" s="243">
        <v>0</v>
      </c>
    </row>
    <row r="221" spans="2:9" x14ac:dyDescent="0.2">
      <c r="B221" s="240" t="s">
        <v>603</v>
      </c>
      <c r="C221" s="241">
        <v>0</v>
      </c>
      <c r="D221" s="242">
        <v>0</v>
      </c>
      <c r="E221" s="243">
        <v>0</v>
      </c>
      <c r="F221" s="243">
        <v>0</v>
      </c>
      <c r="G221" s="241">
        <v>0</v>
      </c>
      <c r="H221" s="242">
        <v>0</v>
      </c>
      <c r="I221" s="243">
        <v>0</v>
      </c>
    </row>
    <row r="222" spans="2:9" x14ac:dyDescent="0.2">
      <c r="B222" s="240" t="s">
        <v>604</v>
      </c>
      <c r="C222" s="241">
        <v>0</v>
      </c>
      <c r="D222" s="242">
        <v>0</v>
      </c>
      <c r="E222" s="243">
        <v>0</v>
      </c>
      <c r="F222" s="243">
        <v>0</v>
      </c>
      <c r="G222" s="241">
        <v>0</v>
      </c>
      <c r="H222" s="242">
        <v>0</v>
      </c>
      <c r="I222" s="243">
        <v>0</v>
      </c>
    </row>
    <row r="223" spans="2:9" x14ac:dyDescent="0.2">
      <c r="B223" s="240" t="s">
        <v>605</v>
      </c>
      <c r="C223" s="241">
        <v>1561</v>
      </c>
      <c r="D223" s="242">
        <v>6.2630967022184514E-2</v>
      </c>
      <c r="E223" s="243">
        <v>59.700832799487507</v>
      </c>
      <c r="F223" s="243">
        <v>1.5865832831972222</v>
      </c>
      <c r="G223" s="241">
        <v>40</v>
      </c>
      <c r="H223" s="242">
        <v>2.0829120323559103E-2</v>
      </c>
      <c r="I223" s="243">
        <v>10.3</v>
      </c>
    </row>
    <row r="224" spans="2:9" x14ac:dyDescent="0.2">
      <c r="B224" s="240" t="s">
        <v>606</v>
      </c>
      <c r="C224" s="241">
        <v>553</v>
      </c>
      <c r="D224" s="242">
        <v>6.0351221189135495E-2</v>
      </c>
      <c r="E224" s="243">
        <v>68.571428571428569</v>
      </c>
      <c r="F224" s="243">
        <v>1.8086906824179489</v>
      </c>
      <c r="G224" s="241">
        <v>222</v>
      </c>
      <c r="H224" s="242">
        <v>2.2395943376294136E-2</v>
      </c>
      <c r="I224" s="243">
        <v>11.45945945945946</v>
      </c>
    </row>
    <row r="225" spans="2:9" x14ac:dyDescent="0.2">
      <c r="B225" s="240" t="s">
        <v>607</v>
      </c>
      <c r="C225" s="241">
        <v>0</v>
      </c>
      <c r="D225" s="242">
        <v>0</v>
      </c>
      <c r="E225" s="243">
        <v>0</v>
      </c>
      <c r="F225" s="243">
        <v>0</v>
      </c>
      <c r="G225" s="241">
        <v>0</v>
      </c>
      <c r="H225" s="242">
        <v>0</v>
      </c>
      <c r="I225" s="243">
        <v>0</v>
      </c>
    </row>
    <row r="226" spans="2:9" x14ac:dyDescent="0.2">
      <c r="B226" s="240" t="s">
        <v>608</v>
      </c>
      <c r="C226" s="241">
        <v>589</v>
      </c>
      <c r="D226" s="242">
        <v>7.3205773749580372E-2</v>
      </c>
      <c r="E226" s="243">
        <v>83.307300509337864</v>
      </c>
      <c r="F226" s="243">
        <v>1.5866409937388888</v>
      </c>
      <c r="G226" s="241">
        <v>50</v>
      </c>
      <c r="H226" s="242">
        <v>2.3829361773037849E-2</v>
      </c>
      <c r="I226" s="243">
        <v>11.44</v>
      </c>
    </row>
    <row r="227" spans="2:9" x14ac:dyDescent="0.2">
      <c r="B227" s="240" t="s">
        <v>609</v>
      </c>
      <c r="C227" s="241">
        <v>1560</v>
      </c>
      <c r="D227" s="242">
        <v>5.5017497503899504E-2</v>
      </c>
      <c r="E227" s="243">
        <v>60.437179487179485</v>
      </c>
      <c r="F227" s="243">
        <v>1.5621451396431374</v>
      </c>
      <c r="G227" s="241">
        <v>314</v>
      </c>
      <c r="H227" s="242">
        <v>1.0294031339867393E-2</v>
      </c>
      <c r="I227" s="243">
        <v>5.5859872611464967</v>
      </c>
    </row>
    <row r="228" spans="2:9" x14ac:dyDescent="0.2">
      <c r="B228" s="240" t="s">
        <v>610</v>
      </c>
      <c r="C228" s="241">
        <v>2661</v>
      </c>
      <c r="D228" s="242">
        <v>4.1248258135129667E-2</v>
      </c>
      <c r="E228" s="243">
        <v>58.689590379556556</v>
      </c>
      <c r="F228" s="243">
        <v>64.310797778148469</v>
      </c>
      <c r="G228" s="241">
        <v>341</v>
      </c>
      <c r="H228" s="242">
        <v>4.6049413645419479E-2</v>
      </c>
      <c r="I228" s="243">
        <v>22.639296187683286</v>
      </c>
    </row>
    <row r="229" spans="2:9" x14ac:dyDescent="0.2">
      <c r="B229" s="240" t="s">
        <v>611</v>
      </c>
      <c r="C229" s="241">
        <v>0</v>
      </c>
      <c r="D229" s="242">
        <v>0</v>
      </c>
      <c r="E229" s="243">
        <v>0</v>
      </c>
      <c r="F229" s="243">
        <v>0</v>
      </c>
      <c r="G229" s="241">
        <v>0</v>
      </c>
      <c r="H229" s="242">
        <v>0</v>
      </c>
      <c r="I229" s="243">
        <v>0</v>
      </c>
    </row>
    <row r="230" spans="2:9" x14ac:dyDescent="0.2">
      <c r="B230" s="240" t="s">
        <v>612</v>
      </c>
      <c r="C230" s="241">
        <v>1846</v>
      </c>
      <c r="D230" s="242">
        <v>4.3701109959892293E-2</v>
      </c>
      <c r="E230" s="243">
        <v>46.95395449620802</v>
      </c>
      <c r="F230" s="243">
        <v>2.0858502605862745</v>
      </c>
      <c r="G230" s="241">
        <v>228</v>
      </c>
      <c r="H230" s="242">
        <v>7.0893240315541783E-2</v>
      </c>
      <c r="I230" s="243">
        <v>29.995614035087719</v>
      </c>
    </row>
    <row r="231" spans="2:9" x14ac:dyDescent="0.2">
      <c r="B231" s="240" t="s">
        <v>613</v>
      </c>
      <c r="C231" s="241">
        <v>0</v>
      </c>
      <c r="D231" s="242">
        <v>0</v>
      </c>
      <c r="E231" s="243">
        <v>0</v>
      </c>
      <c r="F231" s="243">
        <v>0</v>
      </c>
      <c r="G231" s="241">
        <v>0</v>
      </c>
      <c r="H231" s="242">
        <v>0</v>
      </c>
      <c r="I231" s="243">
        <v>0</v>
      </c>
    </row>
    <row r="232" spans="2:9" x14ac:dyDescent="0.2">
      <c r="B232" s="240" t="s">
        <v>614</v>
      </c>
      <c r="C232" s="241">
        <v>1237</v>
      </c>
      <c r="D232" s="242">
        <v>4.3397222457461027E-2</v>
      </c>
      <c r="E232" s="243">
        <v>44.32659660468876</v>
      </c>
      <c r="F232" s="243">
        <v>3.7835061484750021</v>
      </c>
      <c r="G232" s="241">
        <v>175</v>
      </c>
      <c r="H232" s="242">
        <v>3.700218221494822E-2</v>
      </c>
      <c r="I232" s="243">
        <v>15.502857142857144</v>
      </c>
    </row>
    <row r="233" spans="2:9" x14ac:dyDescent="0.2">
      <c r="B233" s="240" t="s">
        <v>615</v>
      </c>
      <c r="C233" s="241">
        <v>2685</v>
      </c>
      <c r="D233" s="242">
        <v>8.3567701089314994E-2</v>
      </c>
      <c r="E233" s="243">
        <v>69.929981378026071</v>
      </c>
      <c r="F233" s="243">
        <v>2.0251049304202899</v>
      </c>
      <c r="G233" s="241">
        <v>161</v>
      </c>
      <c r="H233" s="242">
        <v>6.8969393326267836E-2</v>
      </c>
      <c r="I233" s="243">
        <v>26.677018633540374</v>
      </c>
    </row>
    <row r="234" spans="2:9" x14ac:dyDescent="0.2">
      <c r="B234" s="240" t="s">
        <v>616</v>
      </c>
      <c r="C234" s="241">
        <v>0</v>
      </c>
      <c r="D234" s="242">
        <v>0</v>
      </c>
      <c r="E234" s="243">
        <v>0</v>
      </c>
      <c r="F234" s="243">
        <v>0</v>
      </c>
      <c r="G234" s="241">
        <v>0</v>
      </c>
      <c r="H234" s="242">
        <v>0</v>
      </c>
      <c r="I234" s="243">
        <v>0</v>
      </c>
    </row>
    <row r="235" spans="2:9" x14ac:dyDescent="0.2">
      <c r="B235" s="240" t="s">
        <v>617</v>
      </c>
      <c r="C235" s="241">
        <v>0</v>
      </c>
      <c r="D235" s="242">
        <v>0</v>
      </c>
      <c r="E235" s="243">
        <v>0</v>
      </c>
      <c r="F235" s="243">
        <v>0</v>
      </c>
      <c r="G235" s="241">
        <v>0</v>
      </c>
      <c r="H235" s="242">
        <v>0</v>
      </c>
      <c r="I235" s="243">
        <v>0</v>
      </c>
    </row>
    <row r="236" spans="2:9" x14ac:dyDescent="0.2">
      <c r="B236" s="240" t="s">
        <v>618</v>
      </c>
      <c r="C236" s="241">
        <v>1935</v>
      </c>
      <c r="D236" s="242">
        <v>4.8807640647157147E-2</v>
      </c>
      <c r="E236" s="243">
        <v>43.116795865633073</v>
      </c>
      <c r="F236" s="243">
        <v>2.6924200692436511</v>
      </c>
      <c r="G236" s="241">
        <v>76</v>
      </c>
      <c r="H236" s="242">
        <v>5.0811960304163017E-2</v>
      </c>
      <c r="I236" s="243">
        <v>20.75</v>
      </c>
    </row>
    <row r="237" spans="2:9" x14ac:dyDescent="0.2">
      <c r="B237" s="240" t="s">
        <v>619</v>
      </c>
      <c r="C237" s="241">
        <v>0</v>
      </c>
      <c r="D237" s="242">
        <v>0</v>
      </c>
      <c r="E237" s="243">
        <v>0</v>
      </c>
      <c r="F237" s="243">
        <v>0</v>
      </c>
      <c r="G237" s="241">
        <v>0</v>
      </c>
      <c r="H237" s="242">
        <v>0</v>
      </c>
      <c r="I237" s="243">
        <v>0</v>
      </c>
    </row>
    <row r="238" spans="2:9" x14ac:dyDescent="0.2">
      <c r="B238" s="240" t="s">
        <v>620</v>
      </c>
      <c r="C238" s="241">
        <v>0</v>
      </c>
      <c r="D238" s="242">
        <v>0</v>
      </c>
      <c r="E238" s="243">
        <v>0</v>
      </c>
      <c r="F238" s="243">
        <v>0</v>
      </c>
      <c r="G238" s="241">
        <v>0</v>
      </c>
      <c r="H238" s="242">
        <v>0</v>
      </c>
      <c r="I238" s="243">
        <v>0</v>
      </c>
    </row>
    <row r="239" spans="2:9" x14ac:dyDescent="0.2">
      <c r="B239" s="240" t="s">
        <v>621</v>
      </c>
      <c r="C239" s="241">
        <v>453</v>
      </c>
      <c r="D239" s="242">
        <v>4.2633230417726597E-2</v>
      </c>
      <c r="E239" s="243">
        <v>37.401766004415009</v>
      </c>
      <c r="F239" s="243">
        <v>2.1234241461325394</v>
      </c>
      <c r="G239" s="241">
        <v>69</v>
      </c>
      <c r="H239" s="242">
        <v>5.762180700094599E-2</v>
      </c>
      <c r="I239" s="243">
        <v>28.246376811594203</v>
      </c>
    </row>
    <row r="240" spans="2:9" x14ac:dyDescent="0.2">
      <c r="B240" s="240" t="s">
        <v>622</v>
      </c>
      <c r="C240" s="241">
        <v>387</v>
      </c>
      <c r="D240" s="242">
        <v>6.2772090655986545E-2</v>
      </c>
      <c r="E240" s="243">
        <v>53.540051679586561</v>
      </c>
      <c r="F240" s="243">
        <v>1.5802497267625</v>
      </c>
      <c r="G240" s="241">
        <v>260</v>
      </c>
      <c r="H240" s="242">
        <v>3.4186274429061969E-2</v>
      </c>
      <c r="I240" s="243">
        <v>15.965384615384615</v>
      </c>
    </row>
    <row r="241" spans="2:10" x14ac:dyDescent="0.2">
      <c r="B241" s="240" t="s">
        <v>623</v>
      </c>
      <c r="C241" s="241">
        <v>323</v>
      </c>
      <c r="D241" s="242">
        <v>7.9144712460321287E-2</v>
      </c>
      <c r="E241" s="243">
        <v>76.034055727554176</v>
      </c>
      <c r="F241" s="243">
        <v>2.0576858122916666</v>
      </c>
      <c r="G241" s="241">
        <v>28</v>
      </c>
      <c r="H241" s="242">
        <v>6.3537029542695356E-2</v>
      </c>
      <c r="I241" s="243">
        <v>22.428571428571427</v>
      </c>
    </row>
    <row r="242" spans="2:10" x14ac:dyDescent="0.2">
      <c r="B242" s="240" t="s">
        <v>624</v>
      </c>
      <c r="C242" s="241">
        <v>1694</v>
      </c>
      <c r="D242" s="242">
        <v>6.9594332136500237E-2</v>
      </c>
      <c r="E242" s="243">
        <v>76.467532467532465</v>
      </c>
      <c r="F242" s="243">
        <v>1.8494755426878788</v>
      </c>
      <c r="G242" s="241">
        <v>212</v>
      </c>
      <c r="H242" s="242">
        <v>6.4039750404437212E-2</v>
      </c>
      <c r="I242" s="243">
        <v>26.141509433962263</v>
      </c>
    </row>
    <row r="243" spans="2:10" x14ac:dyDescent="0.2">
      <c r="B243" s="240" t="s">
        <v>625</v>
      </c>
      <c r="C243" s="241">
        <v>46</v>
      </c>
      <c r="D243" s="242">
        <v>5.8630595095181537E-3</v>
      </c>
      <c r="E243" s="243">
        <v>11.891304347826088</v>
      </c>
      <c r="F243" s="243">
        <v>311.93072411085762</v>
      </c>
      <c r="G243" s="241">
        <v>32</v>
      </c>
      <c r="H243" s="242">
        <v>0.12022194821208387</v>
      </c>
      <c r="I243" s="243">
        <v>73.125</v>
      </c>
    </row>
    <row r="244" spans="2:10" x14ac:dyDescent="0.2">
      <c r="B244" s="240" t="s">
        <v>626</v>
      </c>
      <c r="C244" s="241">
        <v>1343</v>
      </c>
      <c r="D244" s="242">
        <v>3.9743494022879799E-2</v>
      </c>
      <c r="E244" s="243">
        <v>35.672375279225612</v>
      </c>
      <c r="F244" s="243">
        <v>2.0068782731392156</v>
      </c>
      <c r="G244" s="241">
        <v>185</v>
      </c>
      <c r="H244" s="242">
        <v>2.6556730234205128E-2</v>
      </c>
      <c r="I244" s="243">
        <v>11.351351351351351</v>
      </c>
    </row>
    <row r="245" spans="2:10" x14ac:dyDescent="0.2">
      <c r="B245" s="240" t="s">
        <v>627</v>
      </c>
      <c r="C245" s="241">
        <v>0</v>
      </c>
      <c r="D245" s="242">
        <v>0</v>
      </c>
      <c r="E245" s="243">
        <v>0</v>
      </c>
      <c r="F245" s="243">
        <v>0</v>
      </c>
      <c r="G245" s="241">
        <v>0</v>
      </c>
      <c r="H245" s="242">
        <v>0</v>
      </c>
      <c r="I245" s="243">
        <v>0</v>
      </c>
    </row>
    <row r="246" spans="2:10" x14ac:dyDescent="0.2">
      <c r="B246" s="240" t="s">
        <v>628</v>
      </c>
      <c r="C246" s="241">
        <v>607</v>
      </c>
      <c r="D246" s="242">
        <v>4.1798179406248526E-2</v>
      </c>
      <c r="E246" s="243">
        <v>48.171334431630974</v>
      </c>
      <c r="F246" s="243">
        <v>0.58765578267777763</v>
      </c>
      <c r="G246" s="241">
        <v>154</v>
      </c>
      <c r="H246" s="242">
        <v>1.9114207989309406E-2</v>
      </c>
      <c r="I246" s="243">
        <v>10.402597402597403</v>
      </c>
    </row>
    <row r="247" spans="2:10" x14ac:dyDescent="0.2">
      <c r="B247" s="240" t="s">
        <v>629</v>
      </c>
      <c r="C247" s="241">
        <v>0</v>
      </c>
      <c r="D247" s="242">
        <v>0</v>
      </c>
      <c r="E247" s="243">
        <v>0</v>
      </c>
      <c r="F247" s="243">
        <v>0</v>
      </c>
      <c r="G247" s="241">
        <v>0</v>
      </c>
      <c r="H247" s="242">
        <v>0</v>
      </c>
      <c r="I247" s="243">
        <v>0</v>
      </c>
    </row>
    <row r="248" spans="2:10" x14ac:dyDescent="0.2">
      <c r="B248" s="240" t="s">
        <v>630</v>
      </c>
      <c r="C248" s="241">
        <v>1467</v>
      </c>
      <c r="D248" s="242">
        <v>8.4946646165140471E-3</v>
      </c>
      <c r="E248" s="243">
        <v>7.5092024539877302</v>
      </c>
      <c r="F248" s="243">
        <v>1.6993167877033333</v>
      </c>
      <c r="G248" s="241">
        <v>13</v>
      </c>
      <c r="H248" s="242">
        <v>3.7287576307539982E-2</v>
      </c>
      <c r="I248" s="243">
        <v>17.384615384615383</v>
      </c>
    </row>
    <row r="249" spans="2:10" x14ac:dyDescent="0.2">
      <c r="B249" s="240" t="s">
        <v>631</v>
      </c>
      <c r="C249" s="241">
        <v>1669</v>
      </c>
      <c r="D249" s="242">
        <v>1.1291848224379786E-2</v>
      </c>
      <c r="E249" s="243">
        <v>9.5272618334331938</v>
      </c>
      <c r="F249" s="243">
        <v>1.6141590674583333</v>
      </c>
      <c r="G249" s="241">
        <v>0</v>
      </c>
      <c r="H249" s="242">
        <v>0</v>
      </c>
      <c r="I249" s="243">
        <v>0</v>
      </c>
    </row>
    <row r="250" spans="2:10" x14ac:dyDescent="0.2">
      <c r="B250" s="240" t="s">
        <v>632</v>
      </c>
      <c r="C250" s="241">
        <v>0</v>
      </c>
      <c r="D250" s="242">
        <v>0</v>
      </c>
      <c r="E250" s="243">
        <v>0</v>
      </c>
      <c r="F250" s="243">
        <v>0</v>
      </c>
      <c r="G250" s="241">
        <v>0</v>
      </c>
      <c r="H250" s="242">
        <v>0</v>
      </c>
      <c r="I250" s="243">
        <v>0</v>
      </c>
    </row>
    <row r="251" spans="2:10" x14ac:dyDescent="0.2">
      <c r="B251" s="244" t="s">
        <v>633</v>
      </c>
      <c r="C251" s="245">
        <v>414</v>
      </c>
      <c r="D251" s="246">
        <v>2.6833267371515701E-2</v>
      </c>
      <c r="E251" s="247">
        <v>22.927536231884059</v>
      </c>
      <c r="F251" s="247">
        <v>1.4859536091333334</v>
      </c>
      <c r="G251" s="245">
        <v>84</v>
      </c>
      <c r="H251" s="246">
        <v>3.1052078258416937E-2</v>
      </c>
      <c r="I251" s="247">
        <v>14.416666666666666</v>
      </c>
    </row>
    <row r="253" spans="2:10" x14ac:dyDescent="0.2">
      <c r="J253" s="17" t="s">
        <v>331</v>
      </c>
    </row>
    <row r="254" spans="2:10" x14ac:dyDescent="0.2">
      <c r="J254" s="17" t="s">
        <v>148</v>
      </c>
    </row>
    <row r="255" spans="2:10" x14ac:dyDescent="0.2">
      <c r="B255" s="3" t="s">
        <v>0</v>
      </c>
      <c r="C255" s="225"/>
      <c r="D255" s="226"/>
      <c r="E255" s="227"/>
      <c r="F255" s="227"/>
      <c r="G255" s="225"/>
      <c r="H255" s="226"/>
      <c r="I255" s="227"/>
    </row>
    <row r="256" spans="2:10" x14ac:dyDescent="0.2">
      <c r="B256" s="3" t="s">
        <v>396</v>
      </c>
      <c r="C256" s="225"/>
      <c r="D256" s="226"/>
      <c r="E256" s="227"/>
      <c r="F256" s="227"/>
      <c r="G256" s="225"/>
      <c r="H256" s="226"/>
      <c r="I256" s="227"/>
    </row>
    <row r="257" spans="2:9" x14ac:dyDescent="0.2">
      <c r="B257" s="228" t="s">
        <v>326</v>
      </c>
      <c r="C257" s="225"/>
      <c r="D257" s="226"/>
      <c r="E257" s="227"/>
      <c r="F257" s="227"/>
      <c r="G257" s="225"/>
      <c r="H257" s="226"/>
      <c r="I257" s="227"/>
    </row>
    <row r="258" spans="2:9" x14ac:dyDescent="0.2">
      <c r="B258" s="3"/>
      <c r="C258" s="221"/>
      <c r="D258" s="221"/>
      <c r="E258" s="221"/>
      <c r="F258" s="273"/>
      <c r="G258" s="221"/>
      <c r="H258" s="221"/>
      <c r="I258" s="221"/>
    </row>
    <row r="259" spans="2:9" x14ac:dyDescent="0.2">
      <c r="B259" s="266" t="s">
        <v>2766</v>
      </c>
    </row>
    <row r="260" spans="2:9" x14ac:dyDescent="0.2">
      <c r="B260" s="266" t="s">
        <v>2767</v>
      </c>
    </row>
    <row r="261" spans="2:9" x14ac:dyDescent="0.2">
      <c r="B261" s="266" t="s">
        <v>2768</v>
      </c>
    </row>
    <row r="262" spans="2:9" x14ac:dyDescent="0.2">
      <c r="B262" s="266" t="s">
        <v>2769</v>
      </c>
    </row>
    <row r="263" spans="2:9" x14ac:dyDescent="0.2">
      <c r="B263" s="266" t="s">
        <v>2770</v>
      </c>
    </row>
    <row r="265" spans="2:9" x14ac:dyDescent="0.2">
      <c r="B265" s="3"/>
      <c r="C265" s="229" t="s">
        <v>155</v>
      </c>
      <c r="D265" s="230"/>
      <c r="E265" s="231"/>
      <c r="F265" s="274"/>
      <c r="G265" s="229" t="s">
        <v>404</v>
      </c>
      <c r="H265" s="230"/>
      <c r="I265" s="231"/>
    </row>
    <row r="266" spans="2:9" ht="38.25" x14ac:dyDescent="0.2">
      <c r="B266" s="232" t="s">
        <v>332</v>
      </c>
      <c r="C266" s="233" t="s">
        <v>49</v>
      </c>
      <c r="D266" s="234" t="s">
        <v>333</v>
      </c>
      <c r="E266" s="235" t="s">
        <v>334</v>
      </c>
      <c r="F266" s="235" t="s">
        <v>2765</v>
      </c>
      <c r="G266" s="233" t="s">
        <v>49</v>
      </c>
      <c r="H266" s="234" t="s">
        <v>333</v>
      </c>
      <c r="I266" s="235" t="s">
        <v>334</v>
      </c>
    </row>
    <row r="267" spans="2:9" x14ac:dyDescent="0.2">
      <c r="B267" s="236" t="s">
        <v>634</v>
      </c>
      <c r="C267" s="237">
        <v>166</v>
      </c>
      <c r="D267" s="238">
        <v>3.3765623163421132E-2</v>
      </c>
      <c r="E267" s="239">
        <v>25.957831325301203</v>
      </c>
      <c r="F267" s="239">
        <v>1.4815017382000002</v>
      </c>
      <c r="G267" s="237">
        <v>53</v>
      </c>
      <c r="H267" s="238">
        <v>1.3396201471819413E-2</v>
      </c>
      <c r="I267" s="239">
        <v>5.7358490566037732</v>
      </c>
    </row>
    <row r="268" spans="2:9" x14ac:dyDescent="0.2">
      <c r="B268" s="240" t="s">
        <v>635</v>
      </c>
      <c r="C268" s="241">
        <v>640</v>
      </c>
      <c r="D268" s="242">
        <v>2.759870560026001E-2</v>
      </c>
      <c r="E268" s="243">
        <v>33.954687499999999</v>
      </c>
      <c r="F268" s="243">
        <v>1.2540429682633334</v>
      </c>
      <c r="G268" s="241">
        <v>110</v>
      </c>
      <c r="H268" s="242">
        <v>1.0265671010460942E-2</v>
      </c>
      <c r="I268" s="243">
        <v>5.7363636363636363</v>
      </c>
    </row>
    <row r="269" spans="2:9" x14ac:dyDescent="0.2">
      <c r="B269" s="240" t="s">
        <v>636</v>
      </c>
      <c r="C269" s="241">
        <v>1019</v>
      </c>
      <c r="D269" s="242">
        <v>3.3149630135604014E-2</v>
      </c>
      <c r="E269" s="243">
        <v>41.910696761530915</v>
      </c>
      <c r="F269" s="243">
        <v>1.4797663556027778</v>
      </c>
      <c r="G269" s="241">
        <v>60</v>
      </c>
      <c r="H269" s="242">
        <v>1.5045496861767704E-2</v>
      </c>
      <c r="I269" s="243">
        <v>8.35</v>
      </c>
    </row>
    <row r="270" spans="2:9" x14ac:dyDescent="0.2">
      <c r="B270" s="240" t="s">
        <v>637</v>
      </c>
      <c r="C270" s="241">
        <v>0</v>
      </c>
      <c r="D270" s="242">
        <v>0</v>
      </c>
      <c r="E270" s="243">
        <v>0</v>
      </c>
      <c r="F270" s="243">
        <v>0</v>
      </c>
      <c r="G270" s="241">
        <v>0</v>
      </c>
      <c r="H270" s="242">
        <v>0</v>
      </c>
      <c r="I270" s="243">
        <v>0</v>
      </c>
    </row>
    <row r="271" spans="2:9" x14ac:dyDescent="0.2">
      <c r="B271" s="240" t="s">
        <v>638</v>
      </c>
      <c r="C271" s="241">
        <v>611</v>
      </c>
      <c r="D271" s="242">
        <v>4.3239800865040978E-2</v>
      </c>
      <c r="E271" s="243">
        <v>34.671031096563013</v>
      </c>
      <c r="F271" s="243">
        <v>1.9108774734121212</v>
      </c>
      <c r="G271" s="241">
        <v>196</v>
      </c>
      <c r="H271" s="242">
        <v>2.8461723670371253E-2</v>
      </c>
      <c r="I271" s="243">
        <v>11.459183673469388</v>
      </c>
    </row>
    <row r="272" spans="2:9" x14ac:dyDescent="0.2">
      <c r="B272" s="240" t="s">
        <v>639</v>
      </c>
      <c r="C272" s="241">
        <v>1184</v>
      </c>
      <c r="D272" s="242">
        <v>1.4105162136578198E-2</v>
      </c>
      <c r="E272" s="243">
        <v>15.467060810810811</v>
      </c>
      <c r="F272" s="243">
        <v>0.40829924456666666</v>
      </c>
      <c r="G272" s="241">
        <v>195</v>
      </c>
      <c r="H272" s="242">
        <v>-2.820767541566449E-2</v>
      </c>
      <c r="I272" s="243">
        <v>-16.600000000000001</v>
      </c>
    </row>
    <row r="273" spans="2:9" x14ac:dyDescent="0.2">
      <c r="B273" s="240" t="s">
        <v>640</v>
      </c>
      <c r="C273" s="241">
        <v>748</v>
      </c>
      <c r="D273" s="242">
        <v>4.9035374069701376E-3</v>
      </c>
      <c r="E273" s="243">
        <v>6.1350267379679142</v>
      </c>
      <c r="F273" s="243">
        <v>5.1396903935694453</v>
      </c>
      <c r="G273" s="241">
        <v>408</v>
      </c>
      <c r="H273" s="242">
        <v>-2.7514465622872741E-2</v>
      </c>
      <c r="I273" s="243">
        <v>-15.850490196078431</v>
      </c>
    </row>
    <row r="274" spans="2:9" x14ac:dyDescent="0.2">
      <c r="B274" s="240" t="s">
        <v>641</v>
      </c>
      <c r="C274" s="241">
        <v>0</v>
      </c>
      <c r="D274" s="242">
        <v>0</v>
      </c>
      <c r="E274" s="243">
        <v>0</v>
      </c>
      <c r="F274" s="243">
        <v>0</v>
      </c>
      <c r="G274" s="241">
        <v>0</v>
      </c>
      <c r="H274" s="242">
        <v>0</v>
      </c>
      <c r="I274" s="243">
        <v>0</v>
      </c>
    </row>
    <row r="275" spans="2:9" x14ac:dyDescent="0.2">
      <c r="B275" s="240" t="s">
        <v>642</v>
      </c>
      <c r="C275" s="241">
        <v>0</v>
      </c>
      <c r="D275" s="242">
        <v>0</v>
      </c>
      <c r="E275" s="243">
        <v>0</v>
      </c>
      <c r="F275" s="243">
        <v>0</v>
      </c>
      <c r="G275" s="241">
        <v>0</v>
      </c>
      <c r="H275" s="242">
        <v>0</v>
      </c>
      <c r="I275" s="243">
        <v>0</v>
      </c>
    </row>
    <row r="276" spans="2:9" x14ac:dyDescent="0.2">
      <c r="B276" s="240" t="s">
        <v>643</v>
      </c>
      <c r="C276" s="241">
        <v>973</v>
      </c>
      <c r="D276" s="242">
        <v>1.3119046314185479E-2</v>
      </c>
      <c r="E276" s="243">
        <v>17.467625899280577</v>
      </c>
      <c r="F276" s="243">
        <v>1.0719398693477273</v>
      </c>
      <c r="G276" s="241">
        <v>1520</v>
      </c>
      <c r="H276" s="242">
        <v>3.3299186669802694E-2</v>
      </c>
      <c r="I276" s="243">
        <v>14.157236842105263</v>
      </c>
    </row>
    <row r="277" spans="2:9" x14ac:dyDescent="0.2">
      <c r="B277" s="240" t="s">
        <v>644</v>
      </c>
      <c r="C277" s="241">
        <v>52</v>
      </c>
      <c r="D277" s="242">
        <v>-9.7765527639370742E-4</v>
      </c>
      <c r="E277" s="243">
        <v>-1.5961538461538463</v>
      </c>
      <c r="F277" s="243">
        <v>0.59601986495555581</v>
      </c>
      <c r="G277" s="241">
        <v>4</v>
      </c>
      <c r="H277" s="242">
        <v>-4.8287671232876694E-2</v>
      </c>
      <c r="I277" s="243">
        <v>-35.25</v>
      </c>
    </row>
    <row r="278" spans="2:9" x14ac:dyDescent="0.2">
      <c r="B278" s="240" t="s">
        <v>645</v>
      </c>
      <c r="C278" s="241">
        <v>22</v>
      </c>
      <c r="D278" s="242">
        <v>4.132459088654894E-4</v>
      </c>
      <c r="E278" s="243">
        <v>0.68181818181818177</v>
      </c>
      <c r="F278" s="243">
        <v>0.5960198649555557</v>
      </c>
      <c r="G278" s="241">
        <v>0</v>
      </c>
      <c r="H278" s="242">
        <v>0</v>
      </c>
      <c r="I278" s="243">
        <v>0</v>
      </c>
    </row>
    <row r="279" spans="2:9" x14ac:dyDescent="0.2">
      <c r="B279" s="240" t="s">
        <v>646</v>
      </c>
      <c r="C279" s="241">
        <v>928</v>
      </c>
      <c r="D279" s="242">
        <v>9.0598233995585087E-2</v>
      </c>
      <c r="E279" s="243">
        <v>88.450431034482762</v>
      </c>
      <c r="F279" s="243">
        <v>0.68006060832807036</v>
      </c>
      <c r="G279" s="241">
        <v>31</v>
      </c>
      <c r="H279" s="242">
        <v>2.4215958713775354E-2</v>
      </c>
      <c r="I279" s="243">
        <v>11.806451612903226</v>
      </c>
    </row>
    <row r="280" spans="2:9" x14ac:dyDescent="0.2">
      <c r="B280" s="240" t="s">
        <v>647</v>
      </c>
      <c r="C280" s="241">
        <v>974</v>
      </c>
      <c r="D280" s="242">
        <v>0.12427960705928709</v>
      </c>
      <c r="E280" s="243">
        <v>130.16221765913758</v>
      </c>
      <c r="F280" s="243">
        <v>0.96663828291666665</v>
      </c>
      <c r="G280" s="241">
        <v>192</v>
      </c>
      <c r="H280" s="242">
        <v>7.3213493806915997E-2</v>
      </c>
      <c r="I280" s="243">
        <v>36.973958333333336</v>
      </c>
    </row>
    <row r="281" spans="2:9" x14ac:dyDescent="0.2">
      <c r="B281" s="240" t="s">
        <v>648</v>
      </c>
      <c r="C281" s="241">
        <v>824</v>
      </c>
      <c r="D281" s="242">
        <v>0.222317958198883</v>
      </c>
      <c r="E281" s="243">
        <v>283.69902912621359</v>
      </c>
      <c r="F281" s="243">
        <v>1.4596216984102564</v>
      </c>
      <c r="G281" s="241">
        <v>43</v>
      </c>
      <c r="H281" s="242">
        <v>0.16337107319406785</v>
      </c>
      <c r="I281" s="243">
        <v>95.302325581395351</v>
      </c>
    </row>
    <row r="282" spans="2:9" x14ac:dyDescent="0.2">
      <c r="B282" s="240" t="s">
        <v>649</v>
      </c>
      <c r="C282" s="241">
        <v>0</v>
      </c>
      <c r="D282" s="242">
        <v>0</v>
      </c>
      <c r="E282" s="243">
        <v>0</v>
      </c>
      <c r="F282" s="243">
        <v>1.4565977255333333</v>
      </c>
      <c r="G282" s="241">
        <v>0</v>
      </c>
      <c r="H282" s="242">
        <v>0</v>
      </c>
      <c r="I282" s="243">
        <v>0</v>
      </c>
    </row>
    <row r="283" spans="2:9" x14ac:dyDescent="0.2">
      <c r="B283" s="240" t="s">
        <v>650</v>
      </c>
      <c r="C283" s="241">
        <v>0</v>
      </c>
      <c r="D283" s="242">
        <v>0</v>
      </c>
      <c r="E283" s="243">
        <v>0</v>
      </c>
      <c r="F283" s="243">
        <v>0</v>
      </c>
      <c r="G283" s="241">
        <v>0</v>
      </c>
      <c r="H283" s="242">
        <v>0</v>
      </c>
      <c r="I283" s="243">
        <v>0</v>
      </c>
    </row>
    <row r="284" spans="2:9" x14ac:dyDescent="0.2">
      <c r="B284" s="240" t="s">
        <v>651</v>
      </c>
      <c r="C284" s="241">
        <v>0</v>
      </c>
      <c r="D284" s="242">
        <v>0</v>
      </c>
      <c r="E284" s="243">
        <v>0</v>
      </c>
      <c r="F284" s="243">
        <v>0</v>
      </c>
      <c r="G284" s="241">
        <v>0</v>
      </c>
      <c r="H284" s="242">
        <v>0</v>
      </c>
      <c r="I284" s="243">
        <v>0</v>
      </c>
    </row>
    <row r="285" spans="2:9" x14ac:dyDescent="0.2">
      <c r="B285" s="240" t="s">
        <v>652</v>
      </c>
      <c r="C285" s="241">
        <v>206</v>
      </c>
      <c r="D285" s="242">
        <v>8.2274917099418587E-3</v>
      </c>
      <c r="E285" s="243">
        <v>8.9368932038834945</v>
      </c>
      <c r="F285" s="243">
        <v>0.78669285772777764</v>
      </c>
      <c r="G285" s="241">
        <v>243</v>
      </c>
      <c r="H285" s="242">
        <v>3.824455887837086E-3</v>
      </c>
      <c r="I285" s="243">
        <v>1.9835390946502058</v>
      </c>
    </row>
    <row r="286" spans="2:9" x14ac:dyDescent="0.2">
      <c r="B286" s="240" t="s">
        <v>653</v>
      </c>
      <c r="C286" s="241">
        <v>0</v>
      </c>
      <c r="D286" s="242">
        <v>0</v>
      </c>
      <c r="E286" s="243">
        <v>0</v>
      </c>
      <c r="F286" s="243">
        <v>0</v>
      </c>
      <c r="G286" s="241">
        <v>0</v>
      </c>
      <c r="H286" s="242">
        <v>0</v>
      </c>
      <c r="I286" s="243">
        <v>0</v>
      </c>
    </row>
    <row r="287" spans="2:9" x14ac:dyDescent="0.2">
      <c r="B287" s="240" t="s">
        <v>654</v>
      </c>
      <c r="C287" s="241">
        <v>101</v>
      </c>
      <c r="D287" s="242">
        <v>1.9498271287288205E-3</v>
      </c>
      <c r="E287" s="243">
        <v>1.9207920792079207</v>
      </c>
      <c r="F287" s="243">
        <v>0.7234452123814813</v>
      </c>
      <c r="G287" s="241">
        <v>845</v>
      </c>
      <c r="H287" s="242">
        <v>1.7606462517919086E-2</v>
      </c>
      <c r="I287" s="243">
        <v>8.7644970414201175</v>
      </c>
    </row>
    <row r="288" spans="2:9" x14ac:dyDescent="0.2">
      <c r="B288" s="240" t="s">
        <v>655</v>
      </c>
      <c r="C288" s="241">
        <v>1254</v>
      </c>
      <c r="D288" s="242">
        <v>-2.5392883799899901E-2</v>
      </c>
      <c r="E288" s="243">
        <v>-39.500797448165869</v>
      </c>
      <c r="F288" s="243">
        <v>1.086951269025926</v>
      </c>
      <c r="G288" s="241">
        <v>452</v>
      </c>
      <c r="H288" s="242">
        <v>1.9423792500968595E-2</v>
      </c>
      <c r="I288" s="243">
        <v>11.756637168141593</v>
      </c>
    </row>
    <row r="289" spans="2:9" x14ac:dyDescent="0.2">
      <c r="B289" s="240" t="s">
        <v>656</v>
      </c>
      <c r="C289" s="241">
        <v>391</v>
      </c>
      <c r="D289" s="242">
        <v>2.9341041156609737E-3</v>
      </c>
      <c r="E289" s="243">
        <v>2.7493606138107416</v>
      </c>
      <c r="F289" s="243">
        <v>1.0634635289400001</v>
      </c>
      <c r="G289" s="241">
        <v>179</v>
      </c>
      <c r="H289" s="242">
        <v>1.0498821430846572E-2</v>
      </c>
      <c r="I289" s="243">
        <v>4.6033519553072626</v>
      </c>
    </row>
    <row r="290" spans="2:9" x14ac:dyDescent="0.2">
      <c r="B290" s="240" t="s">
        <v>657</v>
      </c>
      <c r="C290" s="241">
        <v>1628</v>
      </c>
      <c r="D290" s="242">
        <v>5.7640450674874888E-2</v>
      </c>
      <c r="E290" s="243">
        <v>48.252457002457</v>
      </c>
      <c r="F290" s="243">
        <v>1.609878434061111</v>
      </c>
      <c r="G290" s="241">
        <v>49</v>
      </c>
      <c r="H290" s="242">
        <v>6.3185140073081625E-2</v>
      </c>
      <c r="I290" s="243">
        <v>25.408163265306122</v>
      </c>
    </row>
    <row r="291" spans="2:9" x14ac:dyDescent="0.2">
      <c r="B291" s="240" t="s">
        <v>658</v>
      </c>
      <c r="C291" s="241">
        <v>740</v>
      </c>
      <c r="D291" s="242">
        <v>3.9785410168597712E-2</v>
      </c>
      <c r="E291" s="243">
        <v>35.887837837837836</v>
      </c>
      <c r="F291" s="243">
        <v>0.86355515319333331</v>
      </c>
      <c r="G291" s="241">
        <v>47</v>
      </c>
      <c r="H291" s="242">
        <v>3.1891840964763496E-2</v>
      </c>
      <c r="I291" s="243">
        <v>14.404255319148936</v>
      </c>
    </row>
    <row r="292" spans="2:9" x14ac:dyDescent="0.2">
      <c r="B292" s="240" t="s">
        <v>659</v>
      </c>
      <c r="C292" s="241">
        <v>1314</v>
      </c>
      <c r="D292" s="242">
        <v>6.6266731275536284E-2</v>
      </c>
      <c r="E292" s="243">
        <v>72.540334855403344</v>
      </c>
      <c r="F292" s="243">
        <v>0.8847017969214287</v>
      </c>
      <c r="G292" s="241">
        <v>191</v>
      </c>
      <c r="H292" s="242">
        <v>2.6908131950197811E-2</v>
      </c>
      <c r="I292" s="243">
        <v>12.073298429319372</v>
      </c>
    </row>
    <row r="293" spans="2:9" x14ac:dyDescent="0.2">
      <c r="B293" s="240" t="s">
        <v>660</v>
      </c>
      <c r="C293" s="241">
        <v>2486</v>
      </c>
      <c r="D293" s="242">
        <v>2.3352162319379755E-2</v>
      </c>
      <c r="E293" s="243">
        <v>21.816170555108609</v>
      </c>
      <c r="F293" s="243">
        <v>1.4799913476833335</v>
      </c>
      <c r="G293" s="241">
        <v>15</v>
      </c>
      <c r="H293" s="242">
        <v>1.1830296437312926E-2</v>
      </c>
      <c r="I293" s="243">
        <v>5.8</v>
      </c>
    </row>
    <row r="294" spans="2:9" x14ac:dyDescent="0.2">
      <c r="B294" s="240" t="s">
        <v>661</v>
      </c>
      <c r="C294" s="241">
        <v>922</v>
      </c>
      <c r="D294" s="242">
        <v>9.1908007147863957E-2</v>
      </c>
      <c r="E294" s="243">
        <v>76.367678958785248</v>
      </c>
      <c r="F294" s="243">
        <v>0.9275215968578947</v>
      </c>
      <c r="G294" s="241">
        <v>30</v>
      </c>
      <c r="H294" s="242">
        <v>8.9131513647642713E-2</v>
      </c>
      <c r="I294" s="243">
        <v>29.933333333333334</v>
      </c>
    </row>
    <row r="295" spans="2:9" x14ac:dyDescent="0.2">
      <c r="B295" s="240" t="s">
        <v>662</v>
      </c>
      <c r="C295" s="241">
        <v>243</v>
      </c>
      <c r="D295" s="242">
        <v>5.8629534628069635E-3</v>
      </c>
      <c r="E295" s="243">
        <v>5.2016460905349797</v>
      </c>
      <c r="F295" s="243">
        <v>0.78526831665416663</v>
      </c>
      <c r="G295" s="241">
        <v>111</v>
      </c>
      <c r="H295" s="242">
        <v>1.5381452547377883E-2</v>
      </c>
      <c r="I295" s="243">
        <v>7.4144144144144146</v>
      </c>
    </row>
    <row r="296" spans="2:9" x14ac:dyDescent="0.2">
      <c r="B296" s="240" t="s">
        <v>663</v>
      </c>
      <c r="C296" s="241">
        <v>521</v>
      </c>
      <c r="D296" s="242">
        <v>-1.4259183292933075E-2</v>
      </c>
      <c r="E296" s="243">
        <v>-18.347408829174665</v>
      </c>
      <c r="F296" s="243">
        <v>1.0633912404199999</v>
      </c>
      <c r="G296" s="241">
        <v>194</v>
      </c>
      <c r="H296" s="242">
        <v>1.4108502369163611E-2</v>
      </c>
      <c r="I296" s="243">
        <v>6.8298969072164946</v>
      </c>
    </row>
    <row r="297" spans="2:9" x14ac:dyDescent="0.2">
      <c r="B297" s="240" t="s">
        <v>664</v>
      </c>
      <c r="C297" s="241">
        <v>2052</v>
      </c>
      <c r="D297" s="242">
        <v>2.8739996295827019E-2</v>
      </c>
      <c r="E297" s="243">
        <v>28.73635477582846</v>
      </c>
      <c r="F297" s="243">
        <v>1.4476978525818183</v>
      </c>
      <c r="G297" s="241">
        <v>225</v>
      </c>
      <c r="H297" s="242">
        <v>6.7559969204418202E-3</v>
      </c>
      <c r="I297" s="243">
        <v>3.471111111111111</v>
      </c>
    </row>
    <row r="298" spans="2:9" x14ac:dyDescent="0.2">
      <c r="B298" s="240" t="s">
        <v>665</v>
      </c>
      <c r="C298" s="241">
        <v>0</v>
      </c>
      <c r="D298" s="242">
        <v>0</v>
      </c>
      <c r="E298" s="243">
        <v>0</v>
      </c>
      <c r="F298" s="243">
        <v>0</v>
      </c>
      <c r="G298" s="241">
        <v>0</v>
      </c>
      <c r="H298" s="242">
        <v>0</v>
      </c>
      <c r="I298" s="243">
        <v>0</v>
      </c>
    </row>
    <row r="299" spans="2:9" x14ac:dyDescent="0.2">
      <c r="B299" s="240" t="s">
        <v>666</v>
      </c>
      <c r="C299" s="241">
        <v>0</v>
      </c>
      <c r="D299" s="242">
        <v>0</v>
      </c>
      <c r="E299" s="243">
        <v>0</v>
      </c>
      <c r="F299" s="243">
        <v>0</v>
      </c>
      <c r="G299" s="241">
        <v>0</v>
      </c>
      <c r="H299" s="242">
        <v>0</v>
      </c>
      <c r="I299" s="243">
        <v>0</v>
      </c>
    </row>
    <row r="300" spans="2:9" x14ac:dyDescent="0.2">
      <c r="B300" s="240" t="s">
        <v>667</v>
      </c>
      <c r="C300" s="241">
        <v>0</v>
      </c>
      <c r="D300" s="242">
        <v>0</v>
      </c>
      <c r="E300" s="243">
        <v>0</v>
      </c>
      <c r="F300" s="243">
        <v>0</v>
      </c>
      <c r="G300" s="241">
        <v>0</v>
      </c>
      <c r="H300" s="242">
        <v>0</v>
      </c>
      <c r="I300" s="243">
        <v>0</v>
      </c>
    </row>
    <row r="301" spans="2:9" x14ac:dyDescent="0.2">
      <c r="B301" s="240" t="s">
        <v>668</v>
      </c>
      <c r="C301" s="241">
        <v>2142</v>
      </c>
      <c r="D301" s="242">
        <v>3.3115583019201145E-2</v>
      </c>
      <c r="E301" s="243">
        <v>62.245098039215684</v>
      </c>
      <c r="F301" s="243">
        <v>918.54977371867437</v>
      </c>
      <c r="G301" s="241">
        <v>13</v>
      </c>
      <c r="H301" s="242">
        <v>0.13964662120272786</v>
      </c>
      <c r="I301" s="243">
        <v>69.307692307692307</v>
      </c>
    </row>
    <row r="302" spans="2:9" x14ac:dyDescent="0.2">
      <c r="B302" s="240" t="s">
        <v>669</v>
      </c>
      <c r="C302" s="241">
        <v>0</v>
      </c>
      <c r="D302" s="242">
        <v>0</v>
      </c>
      <c r="E302" s="243">
        <v>0</v>
      </c>
      <c r="F302" s="243">
        <v>0</v>
      </c>
      <c r="G302" s="241">
        <v>0</v>
      </c>
      <c r="H302" s="242">
        <v>0</v>
      </c>
      <c r="I302" s="243">
        <v>0</v>
      </c>
    </row>
    <row r="303" spans="2:9" x14ac:dyDescent="0.2">
      <c r="B303" s="240" t="s">
        <v>670</v>
      </c>
      <c r="C303" s="241">
        <v>1540</v>
      </c>
      <c r="D303" s="242">
        <v>2.6957849102632547E-2</v>
      </c>
      <c r="E303" s="243">
        <v>52.051948051948052</v>
      </c>
      <c r="F303" s="243">
        <v>34.284386272638706</v>
      </c>
      <c r="G303" s="241">
        <v>135</v>
      </c>
      <c r="H303" s="242">
        <v>4.1397993594175508E-2</v>
      </c>
      <c r="I303" s="243">
        <v>21.733333333333334</v>
      </c>
    </row>
    <row r="304" spans="2:9" x14ac:dyDescent="0.2">
      <c r="B304" s="240" t="s">
        <v>671</v>
      </c>
      <c r="C304" s="241">
        <v>1135</v>
      </c>
      <c r="D304" s="242">
        <v>-2.1950255520677531E-2</v>
      </c>
      <c r="E304" s="243">
        <v>-36.355947136563877</v>
      </c>
      <c r="F304" s="243">
        <v>6.0709766044451392</v>
      </c>
      <c r="G304" s="241">
        <v>281</v>
      </c>
      <c r="H304" s="242">
        <v>1.8080734499773321E-2</v>
      </c>
      <c r="I304" s="243">
        <v>9.3629893238434168</v>
      </c>
    </row>
    <row r="305" spans="2:10" x14ac:dyDescent="0.2">
      <c r="B305" s="240" t="s">
        <v>672</v>
      </c>
      <c r="C305" s="241">
        <v>115</v>
      </c>
      <c r="D305" s="242">
        <v>0.20506053732671625</v>
      </c>
      <c r="E305" s="243">
        <v>865.53913043478258</v>
      </c>
      <c r="F305" s="243">
        <v>889.91322019619236</v>
      </c>
      <c r="G305" s="241">
        <v>0</v>
      </c>
      <c r="H305" s="242">
        <v>0</v>
      </c>
      <c r="I305" s="243">
        <v>0</v>
      </c>
    </row>
    <row r="306" spans="2:10" x14ac:dyDescent="0.2">
      <c r="B306" s="240" t="s">
        <v>673</v>
      </c>
      <c r="C306" s="241">
        <v>0</v>
      </c>
      <c r="D306" s="242">
        <v>0</v>
      </c>
      <c r="E306" s="243">
        <v>0</v>
      </c>
      <c r="F306" s="243">
        <v>0</v>
      </c>
      <c r="G306" s="241">
        <v>0</v>
      </c>
      <c r="H306" s="242">
        <v>0</v>
      </c>
      <c r="I306" s="243">
        <v>0</v>
      </c>
    </row>
    <row r="307" spans="2:10" x14ac:dyDescent="0.2">
      <c r="B307" s="240" t="s">
        <v>674</v>
      </c>
      <c r="C307" s="241">
        <v>909</v>
      </c>
      <c r="D307" s="242">
        <v>7.3678707394233989E-2</v>
      </c>
      <c r="E307" s="243">
        <v>90.698569856985699</v>
      </c>
      <c r="F307" s="243">
        <v>1963.9020300859081</v>
      </c>
      <c r="G307" s="241">
        <v>149</v>
      </c>
      <c r="H307" s="242">
        <v>0.16401287022522903</v>
      </c>
      <c r="I307" s="243">
        <v>80.053691275167779</v>
      </c>
    </row>
    <row r="308" spans="2:10" x14ac:dyDescent="0.2">
      <c r="B308" s="240" t="s">
        <v>675</v>
      </c>
      <c r="C308" s="241">
        <v>1545</v>
      </c>
      <c r="D308" s="242">
        <v>7.39982478182728E-2</v>
      </c>
      <c r="E308" s="243">
        <v>242.29449838187702</v>
      </c>
      <c r="F308" s="243">
        <v>875.82194889689663</v>
      </c>
      <c r="G308" s="241">
        <v>27</v>
      </c>
      <c r="H308" s="242">
        <v>8.8853516183012848E-2</v>
      </c>
      <c r="I308" s="243">
        <v>80.629629629629633</v>
      </c>
    </row>
    <row r="309" spans="2:10" x14ac:dyDescent="0.2">
      <c r="B309" s="240" t="s">
        <v>676</v>
      </c>
      <c r="C309" s="241">
        <v>1653</v>
      </c>
      <c r="D309" s="242">
        <v>4.1801823211135902E-2</v>
      </c>
      <c r="E309" s="243">
        <v>64.699334543254693</v>
      </c>
      <c r="F309" s="243">
        <v>2364.4034245166558</v>
      </c>
      <c r="G309" s="241">
        <v>239</v>
      </c>
      <c r="H309" s="242">
        <v>0.12190647880196726</v>
      </c>
      <c r="I309" s="243">
        <v>64.510460251046027</v>
      </c>
    </row>
    <row r="310" spans="2:10" x14ac:dyDescent="0.2">
      <c r="B310" s="240" t="s">
        <v>677</v>
      </c>
      <c r="C310" s="241">
        <v>0</v>
      </c>
      <c r="D310" s="242">
        <v>0</v>
      </c>
      <c r="E310" s="243">
        <v>0</v>
      </c>
      <c r="F310" s="243">
        <v>0</v>
      </c>
      <c r="G310" s="241">
        <v>0</v>
      </c>
      <c r="H310" s="242">
        <v>0</v>
      </c>
      <c r="I310" s="243">
        <v>0</v>
      </c>
    </row>
    <row r="311" spans="2:10" x14ac:dyDescent="0.2">
      <c r="B311" s="240" t="s">
        <v>678</v>
      </c>
      <c r="C311" s="241">
        <v>144</v>
      </c>
      <c r="D311" s="242">
        <v>0.13986996917466255</v>
      </c>
      <c r="E311" s="243">
        <v>178.97916666666666</v>
      </c>
      <c r="F311" s="243">
        <v>119.90110283841329</v>
      </c>
      <c r="G311" s="241">
        <v>73</v>
      </c>
      <c r="H311" s="242">
        <v>1.8261534961636405E-2</v>
      </c>
      <c r="I311" s="243">
        <v>12.095890410958905</v>
      </c>
    </row>
    <row r="312" spans="2:10" x14ac:dyDescent="0.2">
      <c r="B312" s="240" t="s">
        <v>679</v>
      </c>
      <c r="C312" s="241">
        <v>0</v>
      </c>
      <c r="D312" s="242">
        <v>0</v>
      </c>
      <c r="E312" s="243">
        <v>0</v>
      </c>
      <c r="F312" s="243">
        <v>0</v>
      </c>
      <c r="G312" s="241">
        <v>0</v>
      </c>
      <c r="H312" s="242">
        <v>0</v>
      </c>
      <c r="I312" s="243">
        <v>0</v>
      </c>
    </row>
    <row r="313" spans="2:10" x14ac:dyDescent="0.2">
      <c r="B313" s="240" t="s">
        <v>680</v>
      </c>
      <c r="C313" s="241">
        <v>0</v>
      </c>
      <c r="D313" s="242">
        <v>0</v>
      </c>
      <c r="E313" s="243">
        <v>0</v>
      </c>
      <c r="F313" s="243">
        <v>1761.9639051592858</v>
      </c>
      <c r="G313" s="241">
        <v>0</v>
      </c>
      <c r="H313" s="242">
        <v>0</v>
      </c>
      <c r="I313" s="243">
        <v>0</v>
      </c>
    </row>
    <row r="314" spans="2:10" x14ac:dyDescent="0.2">
      <c r="B314" s="244" t="s">
        <v>681</v>
      </c>
      <c r="C314" s="245">
        <v>731</v>
      </c>
      <c r="D314" s="246">
        <v>7.5582901904047262E-2</v>
      </c>
      <c r="E314" s="247">
        <v>153.22298221614227</v>
      </c>
      <c r="F314" s="247">
        <v>1335.8970240171368</v>
      </c>
      <c r="G314" s="245">
        <v>68</v>
      </c>
      <c r="H314" s="246">
        <v>0.19143151570961869</v>
      </c>
      <c r="I314" s="247">
        <v>128.39705882352942</v>
      </c>
    </row>
    <row r="316" spans="2:10" x14ac:dyDescent="0.2">
      <c r="J316" s="17" t="s">
        <v>331</v>
      </c>
    </row>
    <row r="317" spans="2:10" x14ac:dyDescent="0.2">
      <c r="J317" s="17" t="s">
        <v>170</v>
      </c>
    </row>
    <row r="318" spans="2:10" x14ac:dyDescent="0.2">
      <c r="B318" s="3" t="s">
        <v>0</v>
      </c>
      <c r="C318" s="225"/>
      <c r="D318" s="226"/>
      <c r="E318" s="227"/>
      <c r="F318" s="227"/>
      <c r="G318" s="225"/>
      <c r="H318" s="226"/>
      <c r="I318" s="227"/>
    </row>
    <row r="319" spans="2:10" x14ac:dyDescent="0.2">
      <c r="B319" s="3" t="s">
        <v>396</v>
      </c>
      <c r="C319" s="225"/>
      <c r="D319" s="226"/>
      <c r="E319" s="227"/>
      <c r="F319" s="227"/>
      <c r="G319" s="225"/>
      <c r="H319" s="226"/>
      <c r="I319" s="227"/>
    </row>
    <row r="320" spans="2:10" x14ac:dyDescent="0.2">
      <c r="B320" s="228" t="s">
        <v>326</v>
      </c>
      <c r="C320" s="225"/>
      <c r="D320" s="226"/>
      <c r="E320" s="227"/>
      <c r="F320" s="227"/>
      <c r="G320" s="225"/>
      <c r="H320" s="226"/>
      <c r="I320" s="227"/>
    </row>
    <row r="321" spans="2:9" x14ac:dyDescent="0.2">
      <c r="B321" s="3"/>
      <c r="C321" s="221"/>
      <c r="D321" s="221"/>
      <c r="E321" s="221"/>
      <c r="F321" s="273"/>
      <c r="G321" s="221"/>
      <c r="H321" s="221"/>
      <c r="I321" s="221"/>
    </row>
    <row r="322" spans="2:9" x14ac:dyDescent="0.2">
      <c r="B322" s="266" t="s">
        <v>2766</v>
      </c>
    </row>
    <row r="323" spans="2:9" x14ac:dyDescent="0.2">
      <c r="B323" s="266" t="s">
        <v>2767</v>
      </c>
    </row>
    <row r="324" spans="2:9" x14ac:dyDescent="0.2">
      <c r="B324" s="266" t="s">
        <v>2768</v>
      </c>
    </row>
    <row r="325" spans="2:9" x14ac:dyDescent="0.2">
      <c r="B325" s="266" t="s">
        <v>2769</v>
      </c>
    </row>
    <row r="326" spans="2:9" x14ac:dyDescent="0.2">
      <c r="B326" s="266" t="s">
        <v>2770</v>
      </c>
    </row>
    <row r="328" spans="2:9" x14ac:dyDescent="0.2">
      <c r="B328" s="3"/>
      <c r="C328" s="229" t="s">
        <v>155</v>
      </c>
      <c r="D328" s="230"/>
      <c r="E328" s="231"/>
      <c r="F328" s="274"/>
      <c r="G328" s="229" t="s">
        <v>404</v>
      </c>
      <c r="H328" s="230"/>
      <c r="I328" s="231"/>
    </row>
    <row r="329" spans="2:9" ht="38.25" x14ac:dyDescent="0.2">
      <c r="B329" s="232" t="s">
        <v>332</v>
      </c>
      <c r="C329" s="233" t="s">
        <v>49</v>
      </c>
      <c r="D329" s="234" t="s">
        <v>333</v>
      </c>
      <c r="E329" s="235" t="s">
        <v>334</v>
      </c>
      <c r="F329" s="235" t="s">
        <v>2765</v>
      </c>
      <c r="G329" s="233" t="s">
        <v>49</v>
      </c>
      <c r="H329" s="234" t="s">
        <v>333</v>
      </c>
      <c r="I329" s="235" t="s">
        <v>334</v>
      </c>
    </row>
    <row r="330" spans="2:9" x14ac:dyDescent="0.2">
      <c r="B330" s="236" t="s">
        <v>682</v>
      </c>
      <c r="C330" s="237">
        <v>0</v>
      </c>
      <c r="D330" s="238">
        <v>0</v>
      </c>
      <c r="E330" s="239">
        <v>0</v>
      </c>
      <c r="F330" s="239">
        <v>0</v>
      </c>
      <c r="G330" s="237">
        <v>0</v>
      </c>
      <c r="H330" s="238">
        <v>0</v>
      </c>
      <c r="I330" s="239">
        <v>0</v>
      </c>
    </row>
    <row r="331" spans="2:9" x14ac:dyDescent="0.2">
      <c r="B331" s="240" t="s">
        <v>683</v>
      </c>
      <c r="C331" s="241">
        <v>895</v>
      </c>
      <c r="D331" s="242">
        <v>-2.6580540728826207E-2</v>
      </c>
      <c r="E331" s="243">
        <v>-40.584357541899443</v>
      </c>
      <c r="F331" s="243">
        <v>8.290721705590764</v>
      </c>
      <c r="G331" s="241">
        <v>146</v>
      </c>
      <c r="H331" s="242">
        <v>1.4260413551993034E-2</v>
      </c>
      <c r="I331" s="243">
        <v>8.493150684931507</v>
      </c>
    </row>
    <row r="332" spans="2:9" x14ac:dyDescent="0.2">
      <c r="B332" s="240" t="s">
        <v>684</v>
      </c>
      <c r="C332" s="241">
        <v>1211</v>
      </c>
      <c r="D332" s="242">
        <v>0.24608628562032808</v>
      </c>
      <c r="E332" s="243">
        <v>401.6581337737407</v>
      </c>
      <c r="F332" s="243">
        <v>1612.8027972179309</v>
      </c>
      <c r="G332" s="241">
        <v>57</v>
      </c>
      <c r="H332" s="242">
        <v>0.19481805859660106</v>
      </c>
      <c r="I332" s="243">
        <v>131.12280701754386</v>
      </c>
    </row>
    <row r="333" spans="2:9" x14ac:dyDescent="0.2">
      <c r="B333" s="240" t="s">
        <v>685</v>
      </c>
      <c r="C333" s="241">
        <v>0</v>
      </c>
      <c r="D333" s="242">
        <v>0</v>
      </c>
      <c r="E333" s="243">
        <v>0</v>
      </c>
      <c r="F333" s="243">
        <v>0</v>
      </c>
      <c r="G333" s="241">
        <v>0</v>
      </c>
      <c r="H333" s="242">
        <v>0</v>
      </c>
      <c r="I333" s="243">
        <v>0</v>
      </c>
    </row>
    <row r="334" spans="2:9" x14ac:dyDescent="0.2">
      <c r="B334" s="240" t="s">
        <v>686</v>
      </c>
      <c r="C334" s="241">
        <v>1133</v>
      </c>
      <c r="D334" s="242">
        <v>0.31610714264142481</v>
      </c>
      <c r="E334" s="243">
        <v>508.10414827890554</v>
      </c>
      <c r="F334" s="243">
        <v>1273.1105356142698</v>
      </c>
      <c r="G334" s="241">
        <v>99</v>
      </c>
      <c r="H334" s="242">
        <v>0.13956058456767728</v>
      </c>
      <c r="I334" s="243">
        <v>85.464646464646464</v>
      </c>
    </row>
    <row r="335" spans="2:9" x14ac:dyDescent="0.2">
      <c r="B335" s="240" t="s">
        <v>687</v>
      </c>
      <c r="C335" s="241">
        <v>0</v>
      </c>
      <c r="D335" s="242">
        <v>0</v>
      </c>
      <c r="E335" s="243">
        <v>0</v>
      </c>
      <c r="F335" s="243">
        <v>0</v>
      </c>
      <c r="G335" s="241">
        <v>0</v>
      </c>
      <c r="H335" s="242">
        <v>0</v>
      </c>
      <c r="I335" s="243">
        <v>0</v>
      </c>
    </row>
    <row r="336" spans="2:9" x14ac:dyDescent="0.2">
      <c r="B336" s="240" t="s">
        <v>688</v>
      </c>
      <c r="C336" s="241">
        <v>0</v>
      </c>
      <c r="D336" s="242">
        <v>0</v>
      </c>
      <c r="E336" s="243">
        <v>0</v>
      </c>
      <c r="F336" s="243">
        <v>0</v>
      </c>
      <c r="G336" s="241">
        <v>0</v>
      </c>
      <c r="H336" s="242">
        <v>0</v>
      </c>
      <c r="I336" s="243">
        <v>0</v>
      </c>
    </row>
    <row r="337" spans="2:9" x14ac:dyDescent="0.2">
      <c r="B337" s="240" t="s">
        <v>689</v>
      </c>
      <c r="C337" s="241">
        <v>0</v>
      </c>
      <c r="D337" s="242">
        <v>0</v>
      </c>
      <c r="E337" s="243">
        <v>0</v>
      </c>
      <c r="F337" s="243">
        <v>0</v>
      </c>
      <c r="G337" s="241">
        <v>0</v>
      </c>
      <c r="H337" s="242">
        <v>0</v>
      </c>
      <c r="I337" s="243">
        <v>0</v>
      </c>
    </row>
    <row r="338" spans="2:9" x14ac:dyDescent="0.2">
      <c r="B338" s="240" t="s">
        <v>690</v>
      </c>
      <c r="C338" s="241">
        <v>43</v>
      </c>
      <c r="D338" s="242">
        <v>-1.6993555373142177E-2</v>
      </c>
      <c r="E338" s="243">
        <v>-22.627906976744185</v>
      </c>
      <c r="F338" s="243">
        <v>5.67240377185</v>
      </c>
      <c r="G338" s="241">
        <v>377</v>
      </c>
      <c r="H338" s="242">
        <v>2.5597156753372152E-2</v>
      </c>
      <c r="I338" s="243">
        <v>15.397877984084881</v>
      </c>
    </row>
    <row r="339" spans="2:9" x14ac:dyDescent="0.2">
      <c r="B339" s="240" t="s">
        <v>691</v>
      </c>
      <c r="C339" s="241">
        <v>765</v>
      </c>
      <c r="D339" s="242">
        <v>-4.0240108984479495E-2</v>
      </c>
      <c r="E339" s="243">
        <v>-77.262745098039218</v>
      </c>
      <c r="F339" s="243">
        <v>36.055111950819231</v>
      </c>
      <c r="G339" s="241">
        <v>137</v>
      </c>
      <c r="H339" s="242">
        <v>5.6078238671093183E-2</v>
      </c>
      <c r="I339" s="243">
        <v>34.153284671532845</v>
      </c>
    </row>
    <row r="340" spans="2:9" x14ac:dyDescent="0.2">
      <c r="B340" s="240" t="s">
        <v>692</v>
      </c>
      <c r="C340" s="241">
        <v>1427</v>
      </c>
      <c r="D340" s="242">
        <v>-4.0595406585465232E-3</v>
      </c>
      <c r="E340" s="243">
        <v>-5.2039243167484237</v>
      </c>
      <c r="F340" s="243">
        <v>33.840681141746337</v>
      </c>
      <c r="G340" s="241">
        <v>51</v>
      </c>
      <c r="H340" s="242">
        <v>2.7922403486443814E-2</v>
      </c>
      <c r="I340" s="243">
        <v>14.196078431372548</v>
      </c>
    </row>
    <row r="341" spans="2:9" x14ac:dyDescent="0.2">
      <c r="B341" s="240" t="s">
        <v>693</v>
      </c>
      <c r="C341" s="241">
        <v>675</v>
      </c>
      <c r="D341" s="242">
        <v>-2.4853322949117351E-2</v>
      </c>
      <c r="E341" s="243">
        <v>-56.73185185185185</v>
      </c>
      <c r="F341" s="243">
        <v>30.947610054776721</v>
      </c>
      <c r="G341" s="241">
        <v>300</v>
      </c>
      <c r="H341" s="242">
        <v>5.6472644497639113E-2</v>
      </c>
      <c r="I341" s="243">
        <v>54.49666666666667</v>
      </c>
    </row>
    <row r="342" spans="2:9" x14ac:dyDescent="0.2">
      <c r="B342" s="240" t="s">
        <v>694</v>
      </c>
      <c r="C342" s="241">
        <v>592</v>
      </c>
      <c r="D342" s="242">
        <v>-2.931314105373839E-3</v>
      </c>
      <c r="E342" s="243">
        <v>-5.4222972972972974</v>
      </c>
      <c r="F342" s="243">
        <v>6.4291035021690464</v>
      </c>
      <c r="G342" s="241">
        <v>414</v>
      </c>
      <c r="H342" s="242">
        <v>1.3725281640829312E-2</v>
      </c>
      <c r="I342" s="243">
        <v>7.4806763285024154</v>
      </c>
    </row>
    <row r="343" spans="2:9" x14ac:dyDescent="0.2">
      <c r="B343" s="240" t="s">
        <v>695</v>
      </c>
      <c r="C343" s="241">
        <v>1778</v>
      </c>
      <c r="D343" s="242">
        <v>8.9262661160125933E-2</v>
      </c>
      <c r="E343" s="243">
        <v>157.07030371203601</v>
      </c>
      <c r="F343" s="243">
        <v>268.11666317788314</v>
      </c>
      <c r="G343" s="241">
        <v>174</v>
      </c>
      <c r="H343" s="242">
        <v>9.1217137701684825E-2</v>
      </c>
      <c r="I343" s="243">
        <v>49.97126436781609</v>
      </c>
    </row>
    <row r="344" spans="2:9" x14ac:dyDescent="0.2">
      <c r="B344" s="240" t="s">
        <v>696</v>
      </c>
      <c r="C344" s="241">
        <v>1084</v>
      </c>
      <c r="D344" s="242">
        <v>-1.881626728175545E-2</v>
      </c>
      <c r="E344" s="243">
        <v>-36.950184501845015</v>
      </c>
      <c r="F344" s="243">
        <v>4.98343043257315</v>
      </c>
      <c r="G344" s="241">
        <v>0</v>
      </c>
      <c r="H344" s="242">
        <v>0</v>
      </c>
      <c r="I344" s="243">
        <v>0</v>
      </c>
    </row>
    <row r="345" spans="2:9" x14ac:dyDescent="0.2">
      <c r="B345" s="240" t="s">
        <v>697</v>
      </c>
      <c r="C345" s="241">
        <v>0</v>
      </c>
      <c r="D345" s="242">
        <v>0</v>
      </c>
      <c r="E345" s="243">
        <v>0</v>
      </c>
      <c r="F345" s="243">
        <v>0</v>
      </c>
      <c r="G345" s="241">
        <v>0</v>
      </c>
      <c r="H345" s="242">
        <v>0</v>
      </c>
      <c r="I345" s="243">
        <v>0</v>
      </c>
    </row>
    <row r="346" spans="2:9" x14ac:dyDescent="0.2">
      <c r="B346" s="240" t="s">
        <v>698</v>
      </c>
      <c r="C346" s="241">
        <v>0</v>
      </c>
      <c r="D346" s="242">
        <v>0</v>
      </c>
      <c r="E346" s="243">
        <v>0</v>
      </c>
      <c r="F346" s="243">
        <v>0</v>
      </c>
      <c r="G346" s="241">
        <v>0</v>
      </c>
      <c r="H346" s="242">
        <v>0</v>
      </c>
      <c r="I346" s="243">
        <v>0</v>
      </c>
    </row>
    <row r="347" spans="2:9" x14ac:dyDescent="0.2">
      <c r="B347" s="240" t="s">
        <v>699</v>
      </c>
      <c r="C347" s="241">
        <v>0</v>
      </c>
      <c r="D347" s="242">
        <v>0</v>
      </c>
      <c r="E347" s="243">
        <v>0</v>
      </c>
      <c r="F347" s="243">
        <v>0</v>
      </c>
      <c r="G347" s="241">
        <v>0</v>
      </c>
      <c r="H347" s="242">
        <v>0</v>
      </c>
      <c r="I347" s="243">
        <v>0</v>
      </c>
    </row>
    <row r="348" spans="2:9" x14ac:dyDescent="0.2">
      <c r="B348" s="240" t="s">
        <v>700</v>
      </c>
      <c r="C348" s="241">
        <v>0</v>
      </c>
      <c r="D348" s="242">
        <v>0</v>
      </c>
      <c r="E348" s="243">
        <v>0</v>
      </c>
      <c r="F348" s="243">
        <v>0</v>
      </c>
      <c r="G348" s="241">
        <v>0</v>
      </c>
      <c r="H348" s="242">
        <v>0</v>
      </c>
      <c r="I348" s="243">
        <v>0</v>
      </c>
    </row>
    <row r="349" spans="2:9" x14ac:dyDescent="0.2">
      <c r="B349" s="240" t="s">
        <v>701</v>
      </c>
      <c r="C349" s="241">
        <v>0</v>
      </c>
      <c r="D349" s="242">
        <v>0</v>
      </c>
      <c r="E349" s="243">
        <v>0</v>
      </c>
      <c r="F349" s="243">
        <v>0</v>
      </c>
      <c r="G349" s="241">
        <v>0</v>
      </c>
      <c r="H349" s="242">
        <v>0</v>
      </c>
      <c r="I349" s="243">
        <v>0</v>
      </c>
    </row>
    <row r="350" spans="2:9" x14ac:dyDescent="0.2">
      <c r="B350" s="240" t="s">
        <v>702</v>
      </c>
      <c r="C350" s="241">
        <v>0</v>
      </c>
      <c r="D350" s="242">
        <v>0</v>
      </c>
      <c r="E350" s="243">
        <v>0</v>
      </c>
      <c r="F350" s="243">
        <v>0</v>
      </c>
      <c r="G350" s="241">
        <v>0</v>
      </c>
      <c r="H350" s="242">
        <v>0</v>
      </c>
      <c r="I350" s="243">
        <v>0</v>
      </c>
    </row>
    <row r="351" spans="2:9" x14ac:dyDescent="0.2">
      <c r="B351" s="240" t="s">
        <v>703</v>
      </c>
      <c r="C351" s="241">
        <v>529</v>
      </c>
      <c r="D351" s="242">
        <v>4.3357349520621868E-2</v>
      </c>
      <c r="E351" s="243">
        <v>72.236294896030245</v>
      </c>
      <c r="F351" s="243">
        <v>180.66709891823712</v>
      </c>
      <c r="G351" s="241">
        <v>66</v>
      </c>
      <c r="H351" s="242">
        <v>9.2544854609197813E-3</v>
      </c>
      <c r="I351" s="243">
        <v>5.4393939393939394</v>
      </c>
    </row>
    <row r="352" spans="2:9" x14ac:dyDescent="0.2">
      <c r="B352" s="240" t="s">
        <v>704</v>
      </c>
      <c r="C352" s="241">
        <v>649</v>
      </c>
      <c r="D352" s="242">
        <v>2.4747762043052512E-2</v>
      </c>
      <c r="E352" s="243">
        <v>50.94607087827427</v>
      </c>
      <c r="F352" s="243">
        <v>19.498321510908522</v>
      </c>
      <c r="G352" s="241">
        <v>183</v>
      </c>
      <c r="H352" s="242">
        <v>3.8952588632525931E-3</v>
      </c>
      <c r="I352" s="243">
        <v>2.4207650273224042</v>
      </c>
    </row>
    <row r="353" spans="2:9" x14ac:dyDescent="0.2">
      <c r="B353" s="240" t="s">
        <v>705</v>
      </c>
      <c r="C353" s="241">
        <v>60</v>
      </c>
      <c r="D353" s="242">
        <v>0.10486447274807142</v>
      </c>
      <c r="E353" s="243">
        <v>125.28333333333333</v>
      </c>
      <c r="F353" s="243">
        <v>6.2462730177458328</v>
      </c>
      <c r="G353" s="241">
        <v>151</v>
      </c>
      <c r="H353" s="242">
        <v>-7.0151470795519755E-3</v>
      </c>
      <c r="I353" s="243">
        <v>-4.2847682119205297</v>
      </c>
    </row>
    <row r="354" spans="2:9" x14ac:dyDescent="0.2">
      <c r="B354" s="240" t="s">
        <v>706</v>
      </c>
      <c r="C354" s="241">
        <v>70</v>
      </c>
      <c r="D354" s="242">
        <v>5.9419765861686402E-2</v>
      </c>
      <c r="E354" s="243">
        <v>68.085714285714289</v>
      </c>
      <c r="F354" s="243">
        <v>14.617725790762501</v>
      </c>
      <c r="G354" s="241">
        <v>76</v>
      </c>
      <c r="H354" s="242">
        <v>-3.1628796107225132E-2</v>
      </c>
      <c r="I354" s="243">
        <v>-19.157894736842106</v>
      </c>
    </row>
    <row r="355" spans="2:9" x14ac:dyDescent="0.2">
      <c r="B355" s="240" t="s">
        <v>707</v>
      </c>
      <c r="C355" s="241">
        <v>346</v>
      </c>
      <c r="D355" s="242">
        <v>3.1381955918872162E-2</v>
      </c>
      <c r="E355" s="243">
        <v>37.546242774566473</v>
      </c>
      <c r="F355" s="243">
        <v>10.768089316119999</v>
      </c>
      <c r="G355" s="241">
        <v>141</v>
      </c>
      <c r="H355" s="242">
        <v>-2.8348370707778514E-2</v>
      </c>
      <c r="I355" s="243">
        <v>-18.361702127659573</v>
      </c>
    </row>
    <row r="356" spans="2:9" x14ac:dyDescent="0.2">
      <c r="B356" s="240" t="s">
        <v>708</v>
      </c>
      <c r="C356" s="241">
        <v>924</v>
      </c>
      <c r="D356" s="242">
        <v>-2.199568940408958E-3</v>
      </c>
      <c r="E356" s="243">
        <v>-5.108225108225108</v>
      </c>
      <c r="F356" s="243">
        <v>84.410624094264165</v>
      </c>
      <c r="G356" s="241">
        <v>276</v>
      </c>
      <c r="H356" s="242">
        <v>1.5919834913884268E-2</v>
      </c>
      <c r="I356" s="243">
        <v>10.090579710144928</v>
      </c>
    </row>
    <row r="357" spans="2:9" x14ac:dyDescent="0.2">
      <c r="B357" s="240" t="s">
        <v>709</v>
      </c>
      <c r="C357" s="241">
        <v>550</v>
      </c>
      <c r="D357" s="242">
        <v>7.7550199361582361E-3</v>
      </c>
      <c r="E357" s="243">
        <v>20.818181818181817</v>
      </c>
      <c r="F357" s="243">
        <v>55.539418146993917</v>
      </c>
      <c r="G357" s="241">
        <v>42</v>
      </c>
      <c r="H357" s="242">
        <v>2.0094605991712866E-2</v>
      </c>
      <c r="I357" s="243">
        <v>13.047619047619047</v>
      </c>
    </row>
    <row r="358" spans="2:9" x14ac:dyDescent="0.2">
      <c r="B358" s="240" t="s">
        <v>710</v>
      </c>
      <c r="C358" s="241">
        <v>1230</v>
      </c>
      <c r="D358" s="242">
        <v>9.2235197400031055E-2</v>
      </c>
      <c r="E358" s="243">
        <v>191.1869918699187</v>
      </c>
      <c r="F358" s="243">
        <v>380.30038486759508</v>
      </c>
      <c r="G358" s="241">
        <v>104</v>
      </c>
      <c r="H358" s="242">
        <v>3.4457357996398708E-2</v>
      </c>
      <c r="I358" s="243">
        <v>24.28846153846154</v>
      </c>
    </row>
    <row r="359" spans="2:9" x14ac:dyDescent="0.2">
      <c r="B359" s="240" t="s">
        <v>711</v>
      </c>
      <c r="C359" s="241">
        <v>0</v>
      </c>
      <c r="D359" s="242">
        <v>0</v>
      </c>
      <c r="E359" s="243">
        <v>0</v>
      </c>
      <c r="F359" s="243">
        <v>0</v>
      </c>
      <c r="G359" s="241">
        <v>17</v>
      </c>
      <c r="H359" s="242">
        <v>-1.8205264355609541E-2</v>
      </c>
      <c r="I359" s="243">
        <v>-14.117647058823529</v>
      </c>
    </row>
    <row r="360" spans="2:9" x14ac:dyDescent="0.2">
      <c r="B360" s="240" t="s">
        <v>712</v>
      </c>
      <c r="C360" s="241">
        <v>1525</v>
      </c>
      <c r="D360" s="242">
        <v>0.2990328710131398</v>
      </c>
      <c r="E360" s="243">
        <v>496.57967213114756</v>
      </c>
      <c r="F360" s="243">
        <v>642.89035807315474</v>
      </c>
      <c r="G360" s="241">
        <v>104</v>
      </c>
      <c r="H360" s="242">
        <v>0.11379376683339748</v>
      </c>
      <c r="I360" s="243">
        <v>68.25</v>
      </c>
    </row>
    <row r="361" spans="2:9" x14ac:dyDescent="0.2">
      <c r="B361" s="240" t="s">
        <v>713</v>
      </c>
      <c r="C361" s="241">
        <v>0</v>
      </c>
      <c r="D361" s="242">
        <v>0</v>
      </c>
      <c r="E361" s="243">
        <v>0</v>
      </c>
      <c r="F361" s="243">
        <v>0</v>
      </c>
      <c r="G361" s="241">
        <v>0</v>
      </c>
      <c r="H361" s="242">
        <v>0</v>
      </c>
      <c r="I361" s="243">
        <v>0</v>
      </c>
    </row>
    <row r="362" spans="2:9" x14ac:dyDescent="0.2">
      <c r="B362" s="240" t="s">
        <v>714</v>
      </c>
      <c r="C362" s="241">
        <v>0</v>
      </c>
      <c r="D362" s="242">
        <v>0</v>
      </c>
      <c r="E362" s="243">
        <v>0</v>
      </c>
      <c r="F362" s="243">
        <v>0</v>
      </c>
      <c r="G362" s="241">
        <v>0</v>
      </c>
      <c r="H362" s="242">
        <v>0</v>
      </c>
      <c r="I362" s="243">
        <v>0</v>
      </c>
    </row>
    <row r="363" spans="2:9" x14ac:dyDescent="0.2">
      <c r="B363" s="240" t="s">
        <v>715</v>
      </c>
      <c r="C363" s="241">
        <v>0</v>
      </c>
      <c r="D363" s="242">
        <v>0</v>
      </c>
      <c r="E363" s="243">
        <v>0</v>
      </c>
      <c r="F363" s="243">
        <v>0</v>
      </c>
      <c r="G363" s="241">
        <v>0</v>
      </c>
      <c r="H363" s="242">
        <v>0</v>
      </c>
      <c r="I363" s="243">
        <v>0</v>
      </c>
    </row>
    <row r="364" spans="2:9" x14ac:dyDescent="0.2">
      <c r="B364" s="240" t="s">
        <v>716</v>
      </c>
      <c r="C364" s="241">
        <v>1363</v>
      </c>
      <c r="D364" s="242">
        <v>0.46463327112499253</v>
      </c>
      <c r="E364" s="243">
        <v>1416.8972853998532</v>
      </c>
      <c r="F364" s="243">
        <v>1426.637720418895</v>
      </c>
      <c r="G364" s="241">
        <v>211</v>
      </c>
      <c r="H364" s="242">
        <v>0.40155063515719247</v>
      </c>
      <c r="I364" s="243">
        <v>214.53080568720378</v>
      </c>
    </row>
    <row r="365" spans="2:9" x14ac:dyDescent="0.2">
      <c r="B365" s="240" t="s">
        <v>717</v>
      </c>
      <c r="C365" s="241">
        <v>1516</v>
      </c>
      <c r="D365" s="242">
        <v>0.39063906944661486</v>
      </c>
      <c r="E365" s="243">
        <v>2595.5343007915567</v>
      </c>
      <c r="F365" s="243">
        <v>1884.3297883429339</v>
      </c>
      <c r="G365" s="241">
        <v>180</v>
      </c>
      <c r="H365" s="242">
        <v>0.44707422647357453</v>
      </c>
      <c r="I365" s="243">
        <v>464.78333333333336</v>
      </c>
    </row>
    <row r="366" spans="2:9" x14ac:dyDescent="0.2">
      <c r="B366" s="240" t="s">
        <v>718</v>
      </c>
      <c r="C366" s="241">
        <v>209</v>
      </c>
      <c r="D366" s="242">
        <v>0.26476498066238263</v>
      </c>
      <c r="E366" s="243">
        <v>343.60287081339715</v>
      </c>
      <c r="F366" s="243">
        <v>262.3568324513472</v>
      </c>
      <c r="G366" s="241">
        <v>66</v>
      </c>
      <c r="H366" s="242">
        <v>0.11246291540973807</v>
      </c>
      <c r="I366" s="243">
        <v>68.348484848484844</v>
      </c>
    </row>
    <row r="367" spans="2:9" x14ac:dyDescent="0.2">
      <c r="B367" s="240" t="s">
        <v>719</v>
      </c>
      <c r="C367" s="241">
        <v>1124</v>
      </c>
      <c r="D367" s="242">
        <v>0.30072772127249348</v>
      </c>
      <c r="E367" s="243">
        <v>555.49199288256227</v>
      </c>
      <c r="F367" s="243">
        <v>808.90970710628335</v>
      </c>
      <c r="G367" s="241">
        <v>109</v>
      </c>
      <c r="H367" s="242">
        <v>0.15701273961185858</v>
      </c>
      <c r="I367" s="243">
        <v>96.788990825688074</v>
      </c>
    </row>
    <row r="368" spans="2:9" x14ac:dyDescent="0.2">
      <c r="B368" s="240" t="s">
        <v>720</v>
      </c>
      <c r="C368" s="241">
        <v>0</v>
      </c>
      <c r="D368" s="242">
        <v>0</v>
      </c>
      <c r="E368" s="243">
        <v>0</v>
      </c>
      <c r="F368" s="243">
        <v>0</v>
      </c>
      <c r="G368" s="241">
        <v>0</v>
      </c>
      <c r="H368" s="242">
        <v>0</v>
      </c>
      <c r="I368" s="243">
        <v>0</v>
      </c>
    </row>
    <row r="369" spans="2:10" x14ac:dyDescent="0.2">
      <c r="B369" s="240" t="s">
        <v>721</v>
      </c>
      <c r="C369" s="241">
        <v>955</v>
      </c>
      <c r="D369" s="242">
        <v>0.30641066037020925</v>
      </c>
      <c r="E369" s="243">
        <v>402.22094240837697</v>
      </c>
      <c r="F369" s="243">
        <v>121.80668245708539</v>
      </c>
      <c r="G369" s="241">
        <v>133</v>
      </c>
      <c r="H369" s="242">
        <v>0.10310312592626381</v>
      </c>
      <c r="I369" s="243">
        <v>68</v>
      </c>
    </row>
    <row r="370" spans="2:10" x14ac:dyDescent="0.2">
      <c r="B370" s="240" t="s">
        <v>722</v>
      </c>
      <c r="C370" s="241">
        <v>1038</v>
      </c>
      <c r="D370" s="242">
        <v>0.19501841592306768</v>
      </c>
      <c r="E370" s="243">
        <v>482.60500963391138</v>
      </c>
      <c r="F370" s="243">
        <v>600.78656909083986</v>
      </c>
      <c r="G370" s="241">
        <v>43</v>
      </c>
      <c r="H370" s="242">
        <v>0.11685835928067601</v>
      </c>
      <c r="I370" s="243">
        <v>85.534883720930239</v>
      </c>
    </row>
    <row r="371" spans="2:10" x14ac:dyDescent="0.2">
      <c r="B371" s="240" t="s">
        <v>723</v>
      </c>
      <c r="C371" s="241">
        <v>0</v>
      </c>
      <c r="D371" s="242">
        <v>0</v>
      </c>
      <c r="E371" s="243">
        <v>0</v>
      </c>
      <c r="F371" s="243">
        <v>0</v>
      </c>
      <c r="G371" s="241">
        <v>0</v>
      </c>
      <c r="H371" s="242">
        <v>0</v>
      </c>
      <c r="I371" s="243">
        <v>0</v>
      </c>
    </row>
    <row r="372" spans="2:10" x14ac:dyDescent="0.2">
      <c r="B372" s="240" t="s">
        <v>724</v>
      </c>
      <c r="C372" s="241">
        <v>1218</v>
      </c>
      <c r="D372" s="242">
        <v>0.37690590020032144</v>
      </c>
      <c r="E372" s="243">
        <v>905.06896551724139</v>
      </c>
      <c r="F372" s="243">
        <v>959.47904969659919</v>
      </c>
      <c r="G372" s="241">
        <v>320</v>
      </c>
      <c r="H372" s="242">
        <v>0.19219143990603782</v>
      </c>
      <c r="I372" s="243">
        <v>146.24687499999999</v>
      </c>
    </row>
    <row r="373" spans="2:10" x14ac:dyDescent="0.2">
      <c r="B373" s="240" t="s">
        <v>725</v>
      </c>
      <c r="C373" s="241">
        <v>746</v>
      </c>
      <c r="D373" s="242">
        <v>0.10916600861055215</v>
      </c>
      <c r="E373" s="243">
        <v>359.13538873994639</v>
      </c>
      <c r="F373" s="243">
        <v>299.33303774691086</v>
      </c>
      <c r="G373" s="241">
        <v>371</v>
      </c>
      <c r="H373" s="242">
        <v>9.1871901688647117E-2</v>
      </c>
      <c r="I373" s="243">
        <v>68.835579514824801</v>
      </c>
    </row>
    <row r="374" spans="2:10" x14ac:dyDescent="0.2">
      <c r="B374" s="240" t="s">
        <v>726</v>
      </c>
      <c r="C374" s="241">
        <v>2458</v>
      </c>
      <c r="D374" s="242">
        <v>0.35480317735616107</v>
      </c>
      <c r="E374" s="243">
        <v>603.72416598860866</v>
      </c>
      <c r="F374" s="243">
        <v>643.22009008970929</v>
      </c>
      <c r="G374" s="241">
        <v>237</v>
      </c>
      <c r="H374" s="242">
        <v>0.43590412084439389</v>
      </c>
      <c r="I374" s="243">
        <v>232.80590717299577</v>
      </c>
    </row>
    <row r="375" spans="2:10" x14ac:dyDescent="0.2">
      <c r="B375" s="240" t="s">
        <v>727</v>
      </c>
      <c r="C375" s="241">
        <v>856</v>
      </c>
      <c r="D375" s="242">
        <v>0.45258020028914014</v>
      </c>
      <c r="E375" s="243">
        <v>952.68925233644859</v>
      </c>
      <c r="F375" s="243">
        <v>1461.3974885087507</v>
      </c>
      <c r="G375" s="241">
        <v>430</v>
      </c>
      <c r="H375" s="242">
        <v>0.43107897387776495</v>
      </c>
      <c r="I375" s="243">
        <v>217.94651162790697</v>
      </c>
    </row>
    <row r="376" spans="2:10" x14ac:dyDescent="0.2">
      <c r="B376" s="240" t="s">
        <v>728</v>
      </c>
      <c r="C376" s="241">
        <v>0</v>
      </c>
      <c r="D376" s="242">
        <v>0</v>
      </c>
      <c r="E376" s="243">
        <v>0</v>
      </c>
      <c r="F376" s="243">
        <v>0</v>
      </c>
      <c r="G376" s="241">
        <v>0</v>
      </c>
      <c r="H376" s="242">
        <v>0</v>
      </c>
      <c r="I376" s="243">
        <v>0</v>
      </c>
    </row>
    <row r="377" spans="2:10" x14ac:dyDescent="0.2">
      <c r="B377" s="244" t="s">
        <v>729</v>
      </c>
      <c r="C377" s="245">
        <v>703</v>
      </c>
      <c r="D377" s="246">
        <v>0.26860330289443612</v>
      </c>
      <c r="E377" s="247">
        <v>457.70270270270271</v>
      </c>
      <c r="F377" s="247">
        <v>125.41089474284394</v>
      </c>
      <c r="G377" s="245">
        <v>85</v>
      </c>
      <c r="H377" s="246">
        <v>7.0395539292559706E-2</v>
      </c>
      <c r="I377" s="247">
        <v>47.529411764705884</v>
      </c>
    </row>
    <row r="379" spans="2:10" x14ac:dyDescent="0.2">
      <c r="J379" s="17" t="s">
        <v>331</v>
      </c>
    </row>
    <row r="380" spans="2:10" x14ac:dyDescent="0.2">
      <c r="J380" s="17" t="s">
        <v>299</v>
      </c>
    </row>
    <row r="381" spans="2:10" x14ac:dyDescent="0.2">
      <c r="B381" s="3" t="s">
        <v>0</v>
      </c>
      <c r="C381" s="225"/>
      <c r="D381" s="226"/>
      <c r="E381" s="227"/>
      <c r="F381" s="227"/>
      <c r="G381" s="225"/>
      <c r="H381" s="226"/>
      <c r="I381" s="227"/>
    </row>
    <row r="382" spans="2:10" x14ac:dyDescent="0.2">
      <c r="B382" s="3" t="s">
        <v>396</v>
      </c>
      <c r="C382" s="225"/>
      <c r="D382" s="226"/>
      <c r="E382" s="227"/>
      <c r="F382" s="227"/>
      <c r="G382" s="225"/>
      <c r="H382" s="226"/>
      <c r="I382" s="227"/>
    </row>
    <row r="383" spans="2:10" x14ac:dyDescent="0.2">
      <c r="B383" s="228" t="s">
        <v>326</v>
      </c>
      <c r="C383" s="225"/>
      <c r="D383" s="226"/>
      <c r="E383" s="227"/>
      <c r="F383" s="227"/>
      <c r="G383" s="225"/>
      <c r="H383" s="226"/>
      <c r="I383" s="227"/>
    </row>
    <row r="384" spans="2:10" x14ac:dyDescent="0.2">
      <c r="B384" s="3"/>
      <c r="C384" s="221"/>
      <c r="D384" s="221"/>
      <c r="E384" s="221"/>
      <c r="F384" s="273"/>
      <c r="G384" s="221"/>
      <c r="H384" s="221"/>
      <c r="I384" s="221"/>
    </row>
    <row r="385" spans="2:9" x14ac:dyDescent="0.2">
      <c r="B385" s="266" t="s">
        <v>2766</v>
      </c>
    </row>
    <row r="386" spans="2:9" x14ac:dyDescent="0.2">
      <c r="B386" s="266" t="s">
        <v>2767</v>
      </c>
    </row>
    <row r="387" spans="2:9" x14ac:dyDescent="0.2">
      <c r="B387" s="266" t="s">
        <v>2768</v>
      </c>
    </row>
    <row r="388" spans="2:9" x14ac:dyDescent="0.2">
      <c r="B388" s="266" t="s">
        <v>2769</v>
      </c>
    </row>
    <row r="389" spans="2:9" x14ac:dyDescent="0.2">
      <c r="B389" s="266" t="s">
        <v>2770</v>
      </c>
    </row>
    <row r="391" spans="2:9" x14ac:dyDescent="0.2">
      <c r="B391" s="3"/>
      <c r="C391" s="229" t="s">
        <v>155</v>
      </c>
      <c r="D391" s="230"/>
      <c r="E391" s="231"/>
      <c r="F391" s="274"/>
      <c r="G391" s="229" t="s">
        <v>404</v>
      </c>
      <c r="H391" s="230"/>
      <c r="I391" s="231"/>
    </row>
    <row r="392" spans="2:9" ht="38.25" x14ac:dyDescent="0.2">
      <c r="B392" s="232" t="s">
        <v>332</v>
      </c>
      <c r="C392" s="233" t="s">
        <v>49</v>
      </c>
      <c r="D392" s="234" t="s">
        <v>333</v>
      </c>
      <c r="E392" s="235" t="s">
        <v>334</v>
      </c>
      <c r="F392" s="235" t="s">
        <v>2765</v>
      </c>
      <c r="G392" s="233" t="s">
        <v>49</v>
      </c>
      <c r="H392" s="234" t="s">
        <v>333</v>
      </c>
      <c r="I392" s="235" t="s">
        <v>334</v>
      </c>
    </row>
    <row r="393" spans="2:9" x14ac:dyDescent="0.2">
      <c r="B393" s="236" t="s">
        <v>730</v>
      </c>
      <c r="C393" s="237">
        <v>900</v>
      </c>
      <c r="D393" s="238">
        <v>0.18089038802153956</v>
      </c>
      <c r="E393" s="239">
        <v>315.69111111111113</v>
      </c>
      <c r="F393" s="239">
        <v>56.06905517227333</v>
      </c>
      <c r="G393" s="237">
        <v>118</v>
      </c>
      <c r="H393" s="238">
        <v>2.8469628969817418E-2</v>
      </c>
      <c r="I393" s="239">
        <v>21.127118644067796</v>
      </c>
    </row>
    <row r="394" spans="2:9" x14ac:dyDescent="0.2">
      <c r="B394" s="240" t="s">
        <v>731</v>
      </c>
      <c r="C394" s="241">
        <v>1590</v>
      </c>
      <c r="D394" s="242">
        <v>0.32855924012778992</v>
      </c>
      <c r="E394" s="243">
        <v>842.60628930817609</v>
      </c>
      <c r="F394" s="243">
        <v>625.76337072714955</v>
      </c>
      <c r="G394" s="241">
        <v>152</v>
      </c>
      <c r="H394" s="242">
        <v>0.30037614185921546</v>
      </c>
      <c r="I394" s="243">
        <v>235.36842105263159</v>
      </c>
    </row>
    <row r="395" spans="2:9" x14ac:dyDescent="0.2">
      <c r="B395" s="240" t="s">
        <v>732</v>
      </c>
      <c r="C395" s="241">
        <v>0</v>
      </c>
      <c r="D395" s="242">
        <v>0</v>
      </c>
      <c r="E395" s="243">
        <v>0</v>
      </c>
      <c r="F395" s="243">
        <v>0</v>
      </c>
      <c r="G395" s="241">
        <v>0</v>
      </c>
      <c r="H395" s="242">
        <v>0</v>
      </c>
      <c r="I395" s="243">
        <v>0</v>
      </c>
    </row>
    <row r="396" spans="2:9" x14ac:dyDescent="0.2">
      <c r="B396" s="240" t="s">
        <v>733</v>
      </c>
      <c r="C396" s="241">
        <v>0</v>
      </c>
      <c r="D396" s="242">
        <v>0</v>
      </c>
      <c r="E396" s="243">
        <v>0</v>
      </c>
      <c r="F396" s="243">
        <v>98.69569185006668</v>
      </c>
      <c r="G396" s="241">
        <v>0</v>
      </c>
      <c r="H396" s="242">
        <v>0</v>
      </c>
      <c r="I396" s="243">
        <v>0</v>
      </c>
    </row>
    <row r="397" spans="2:9" x14ac:dyDescent="0.2">
      <c r="B397" s="240" t="s">
        <v>734</v>
      </c>
      <c r="C397" s="241">
        <v>1636</v>
      </c>
      <c r="D397" s="242">
        <v>0.22689879878857999</v>
      </c>
      <c r="E397" s="243">
        <v>260.84596577017118</v>
      </c>
      <c r="F397" s="243">
        <v>28.714764778700772</v>
      </c>
      <c r="G397" s="241">
        <v>132</v>
      </c>
      <c r="H397" s="242">
        <v>4.2728213457684294E-2</v>
      </c>
      <c r="I397" s="243">
        <v>24.712121212121211</v>
      </c>
    </row>
    <row r="398" spans="2:9" x14ac:dyDescent="0.2">
      <c r="B398" s="240" t="s">
        <v>735</v>
      </c>
      <c r="C398" s="241">
        <v>0</v>
      </c>
      <c r="D398" s="242">
        <v>0</v>
      </c>
      <c r="E398" s="243">
        <v>0</v>
      </c>
      <c r="F398" s="243">
        <v>0</v>
      </c>
      <c r="G398" s="241">
        <v>0</v>
      </c>
      <c r="H398" s="242">
        <v>0</v>
      </c>
      <c r="I398" s="243">
        <v>0</v>
      </c>
    </row>
    <row r="399" spans="2:9" x14ac:dyDescent="0.2">
      <c r="B399" s="240" t="s">
        <v>736</v>
      </c>
      <c r="C399" s="241">
        <v>0</v>
      </c>
      <c r="D399" s="242">
        <v>0</v>
      </c>
      <c r="E399" s="243">
        <v>0</v>
      </c>
      <c r="F399" s="243">
        <v>0</v>
      </c>
      <c r="G399" s="241">
        <v>0</v>
      </c>
      <c r="H399" s="242">
        <v>0</v>
      </c>
      <c r="I399" s="243">
        <v>0</v>
      </c>
    </row>
    <row r="400" spans="2:9" x14ac:dyDescent="0.2">
      <c r="B400" s="240" t="s">
        <v>737</v>
      </c>
      <c r="C400" s="241">
        <v>1441</v>
      </c>
      <c r="D400" s="242">
        <v>0.18900532611111576</v>
      </c>
      <c r="E400" s="243">
        <v>238.99861207494794</v>
      </c>
      <c r="F400" s="243">
        <v>58.075153388680285</v>
      </c>
      <c r="G400" s="241">
        <v>267</v>
      </c>
      <c r="H400" s="242">
        <v>4.626630507998053E-2</v>
      </c>
      <c r="I400" s="243">
        <v>29.584269662921347</v>
      </c>
    </row>
    <row r="401" spans="2:9" x14ac:dyDescent="0.2">
      <c r="B401" s="240" t="s">
        <v>738</v>
      </c>
      <c r="C401" s="241">
        <v>0</v>
      </c>
      <c r="D401" s="242">
        <v>0</v>
      </c>
      <c r="E401" s="243">
        <v>0</v>
      </c>
      <c r="F401" s="243">
        <v>0</v>
      </c>
      <c r="G401" s="241">
        <v>0</v>
      </c>
      <c r="H401" s="242">
        <v>0</v>
      </c>
      <c r="I401" s="243">
        <v>0</v>
      </c>
    </row>
    <row r="402" spans="2:9" x14ac:dyDescent="0.2">
      <c r="B402" s="240" t="s">
        <v>739</v>
      </c>
      <c r="C402" s="241">
        <v>672</v>
      </c>
      <c r="D402" s="242">
        <v>0.17953885529961089</v>
      </c>
      <c r="E402" s="243">
        <v>192.48809523809524</v>
      </c>
      <c r="F402" s="243">
        <v>21.1083981075625</v>
      </c>
      <c r="G402" s="241">
        <v>22</v>
      </c>
      <c r="H402" s="242">
        <v>8.1562849437610829E-3</v>
      </c>
      <c r="I402" s="243">
        <v>5.6363636363636367</v>
      </c>
    </row>
    <row r="403" spans="2:9" x14ac:dyDescent="0.2">
      <c r="B403" s="240" t="s">
        <v>740</v>
      </c>
      <c r="C403" s="241">
        <v>0</v>
      </c>
      <c r="D403" s="242">
        <v>0</v>
      </c>
      <c r="E403" s="243">
        <v>0</v>
      </c>
      <c r="F403" s="243">
        <v>0</v>
      </c>
      <c r="G403" s="241">
        <v>0</v>
      </c>
      <c r="H403" s="242">
        <v>0</v>
      </c>
      <c r="I403" s="243">
        <v>0</v>
      </c>
    </row>
    <row r="404" spans="2:9" x14ac:dyDescent="0.2">
      <c r="B404" s="240" t="s">
        <v>741</v>
      </c>
      <c r="C404" s="241">
        <v>2126</v>
      </c>
      <c r="D404" s="242">
        <v>0.14584120628335118</v>
      </c>
      <c r="E404" s="243">
        <v>204.76105362182503</v>
      </c>
      <c r="F404" s="243">
        <v>1070.918967977118</v>
      </c>
      <c r="G404" s="241">
        <v>284</v>
      </c>
      <c r="H404" s="242">
        <v>4.1613784085227534E-2</v>
      </c>
      <c r="I404" s="243">
        <v>26.669014084507044</v>
      </c>
    </row>
    <row r="405" spans="2:9" x14ac:dyDescent="0.2">
      <c r="B405" s="240" t="s">
        <v>742</v>
      </c>
      <c r="C405" s="241">
        <v>1302</v>
      </c>
      <c r="D405" s="242">
        <v>0.1902631191727866</v>
      </c>
      <c r="E405" s="243">
        <v>262.18433179723502</v>
      </c>
      <c r="F405" s="243">
        <v>17.329945876419046</v>
      </c>
      <c r="G405" s="241">
        <v>220</v>
      </c>
      <c r="H405" s="242">
        <v>2.2440708495947259E-2</v>
      </c>
      <c r="I405" s="243">
        <v>13.590909090909092</v>
      </c>
    </row>
    <row r="406" spans="2:9" x14ac:dyDescent="0.2">
      <c r="B406" s="240" t="s">
        <v>743</v>
      </c>
      <c r="C406" s="241">
        <v>2038</v>
      </c>
      <c r="D406" s="242">
        <v>0.144860477296757</v>
      </c>
      <c r="E406" s="243">
        <v>276.03483807654561</v>
      </c>
      <c r="F406" s="243">
        <v>459.1507282042142</v>
      </c>
      <c r="G406" s="241">
        <v>91</v>
      </c>
      <c r="H406" s="242">
        <v>6.9932049830124576E-2</v>
      </c>
      <c r="I406" s="243">
        <v>48.857142857142854</v>
      </c>
    </row>
    <row r="407" spans="2:9" x14ac:dyDescent="0.2">
      <c r="B407" s="240" t="s">
        <v>744</v>
      </c>
      <c r="C407" s="241">
        <v>468</v>
      </c>
      <c r="D407" s="242">
        <v>0.16930721211036603</v>
      </c>
      <c r="E407" s="243">
        <v>206.19230769230768</v>
      </c>
      <c r="F407" s="243">
        <v>20.626578055882288</v>
      </c>
      <c r="G407" s="241">
        <v>37</v>
      </c>
      <c r="H407" s="242">
        <v>1.8736160790325362E-2</v>
      </c>
      <c r="I407" s="243">
        <v>11.891891891891891</v>
      </c>
    </row>
    <row r="408" spans="2:9" x14ac:dyDescent="0.2">
      <c r="B408" s="240" t="s">
        <v>745</v>
      </c>
      <c r="C408" s="241">
        <v>0</v>
      </c>
      <c r="D408" s="242">
        <v>0</v>
      </c>
      <c r="E408" s="243">
        <v>0</v>
      </c>
      <c r="F408" s="243">
        <v>0</v>
      </c>
      <c r="G408" s="241">
        <v>0</v>
      </c>
      <c r="H408" s="242">
        <v>0</v>
      </c>
      <c r="I408" s="243">
        <v>0</v>
      </c>
    </row>
    <row r="409" spans="2:9" x14ac:dyDescent="0.2">
      <c r="B409" s="240" t="s">
        <v>746</v>
      </c>
      <c r="C409" s="241">
        <v>2350</v>
      </c>
      <c r="D409" s="242">
        <v>0.13987995562588607</v>
      </c>
      <c r="E409" s="243">
        <v>209.36553191489361</v>
      </c>
      <c r="F409" s="243">
        <v>217.26168982440208</v>
      </c>
      <c r="G409" s="241">
        <v>289</v>
      </c>
      <c r="H409" s="242">
        <v>0.14382840413164288</v>
      </c>
      <c r="I409" s="243">
        <v>81.764705882352942</v>
      </c>
    </row>
    <row r="410" spans="2:9" x14ac:dyDescent="0.2">
      <c r="B410" s="240" t="s">
        <v>747</v>
      </c>
      <c r="C410" s="241">
        <v>1086</v>
      </c>
      <c r="D410" s="242">
        <v>0.24083322059666679</v>
      </c>
      <c r="E410" s="243">
        <v>344.23848987108653</v>
      </c>
      <c r="F410" s="243">
        <v>884.2357609989748</v>
      </c>
      <c r="G410" s="241">
        <v>145</v>
      </c>
      <c r="H410" s="242">
        <v>0.25979865675702762</v>
      </c>
      <c r="I410" s="243">
        <v>125.11724137931034</v>
      </c>
    </row>
    <row r="411" spans="2:9" x14ac:dyDescent="0.2">
      <c r="B411" s="240" t="s">
        <v>748</v>
      </c>
      <c r="C411" s="241">
        <v>1103</v>
      </c>
      <c r="D411" s="242">
        <v>0.27761031601654951</v>
      </c>
      <c r="E411" s="243">
        <v>390.85040797824115</v>
      </c>
      <c r="F411" s="243">
        <v>373.24408826272742</v>
      </c>
      <c r="G411" s="241">
        <v>76</v>
      </c>
      <c r="H411" s="242">
        <v>0.12713860649640463</v>
      </c>
      <c r="I411" s="243">
        <v>80.96052631578948</v>
      </c>
    </row>
    <row r="412" spans="2:9" x14ac:dyDescent="0.2">
      <c r="B412" s="240" t="s">
        <v>749</v>
      </c>
      <c r="C412" s="241">
        <v>1544</v>
      </c>
      <c r="D412" s="242">
        <v>6.9896975527197203E-2</v>
      </c>
      <c r="E412" s="243">
        <v>113.4119170984456</v>
      </c>
      <c r="F412" s="243">
        <v>731.00352860844214</v>
      </c>
      <c r="G412" s="241">
        <v>237</v>
      </c>
      <c r="H412" s="242">
        <v>0.14331466932457793</v>
      </c>
      <c r="I412" s="243">
        <v>82.510548523206751</v>
      </c>
    </row>
    <row r="413" spans="2:9" x14ac:dyDescent="0.2">
      <c r="B413" s="240" t="s">
        <v>750</v>
      </c>
      <c r="C413" s="241">
        <v>1248</v>
      </c>
      <c r="D413" s="242">
        <v>7.4143464490477928E-2</v>
      </c>
      <c r="E413" s="243">
        <v>106.95753205128206</v>
      </c>
      <c r="F413" s="243">
        <v>479.6819071750283</v>
      </c>
      <c r="G413" s="241">
        <v>427</v>
      </c>
      <c r="H413" s="242">
        <v>0.11836142462902832</v>
      </c>
      <c r="I413" s="243">
        <v>68.201405152224822</v>
      </c>
    </row>
    <row r="414" spans="2:9" x14ac:dyDescent="0.2">
      <c r="B414" s="240" t="s">
        <v>751</v>
      </c>
      <c r="C414" s="241">
        <v>1026</v>
      </c>
      <c r="D414" s="242">
        <v>0.35362798381439742</v>
      </c>
      <c r="E414" s="243">
        <v>1432.2777777777778</v>
      </c>
      <c r="F414" s="243">
        <v>478.61580106986048</v>
      </c>
      <c r="G414" s="241">
        <v>302</v>
      </c>
      <c r="H414" s="242">
        <v>0.22743680667143118</v>
      </c>
      <c r="I414" s="243">
        <v>165.44370860927151</v>
      </c>
    </row>
    <row r="415" spans="2:9" x14ac:dyDescent="0.2">
      <c r="B415" s="240" t="s">
        <v>752</v>
      </c>
      <c r="C415" s="241">
        <v>0</v>
      </c>
      <c r="D415" s="242">
        <v>0</v>
      </c>
      <c r="E415" s="243">
        <v>0</v>
      </c>
      <c r="F415" s="243">
        <v>0</v>
      </c>
      <c r="G415" s="241">
        <v>0</v>
      </c>
      <c r="H415" s="242">
        <v>0</v>
      </c>
      <c r="I415" s="243">
        <v>0</v>
      </c>
    </row>
    <row r="416" spans="2:9" x14ac:dyDescent="0.2">
      <c r="B416" s="240" t="s">
        <v>753</v>
      </c>
      <c r="C416" s="241">
        <v>2174</v>
      </c>
      <c r="D416" s="242">
        <v>4.1191674436827919E-2</v>
      </c>
      <c r="E416" s="243">
        <v>62.384544618215273</v>
      </c>
      <c r="F416" s="243">
        <v>309.20010981248305</v>
      </c>
      <c r="G416" s="241">
        <v>272</v>
      </c>
      <c r="H416" s="242">
        <v>0.15313492808331075</v>
      </c>
      <c r="I416" s="243">
        <v>80.985294117647058</v>
      </c>
    </row>
    <row r="417" spans="2:9" x14ac:dyDescent="0.2">
      <c r="B417" s="240" t="s">
        <v>754</v>
      </c>
      <c r="C417" s="241">
        <v>1363</v>
      </c>
      <c r="D417" s="242">
        <v>0.2872601630307261</v>
      </c>
      <c r="E417" s="243">
        <v>1066.1716801173882</v>
      </c>
      <c r="F417" s="243">
        <v>720.24675348379151</v>
      </c>
      <c r="G417" s="241">
        <v>352</v>
      </c>
      <c r="H417" s="242">
        <v>0.37371833738187465</v>
      </c>
      <c r="I417" s="243">
        <v>274.91761363636363</v>
      </c>
    </row>
    <row r="418" spans="2:9" x14ac:dyDescent="0.2">
      <c r="B418" s="240" t="s">
        <v>755</v>
      </c>
      <c r="C418" s="241">
        <v>2119</v>
      </c>
      <c r="D418" s="242">
        <v>0.12764494749798772</v>
      </c>
      <c r="E418" s="243">
        <v>360.04483246814533</v>
      </c>
      <c r="F418" s="243">
        <v>344.95954170246131</v>
      </c>
      <c r="G418" s="241">
        <v>489</v>
      </c>
      <c r="H418" s="242">
        <v>0.24448424045570394</v>
      </c>
      <c r="I418" s="243">
        <v>154.38854805725973</v>
      </c>
    </row>
    <row r="419" spans="2:9" x14ac:dyDescent="0.2">
      <c r="B419" s="240" t="s">
        <v>756</v>
      </c>
      <c r="C419" s="241">
        <v>1315</v>
      </c>
      <c r="D419" s="242">
        <v>0.27324236731211116</v>
      </c>
      <c r="E419" s="243">
        <v>805.07528517110268</v>
      </c>
      <c r="F419" s="243">
        <v>437.65731725495698</v>
      </c>
      <c r="G419" s="241">
        <v>21</v>
      </c>
      <c r="H419" s="242">
        <v>0.18644808743169405</v>
      </c>
      <c r="I419" s="243">
        <v>121.85714285714286</v>
      </c>
    </row>
    <row r="420" spans="2:9" x14ac:dyDescent="0.2">
      <c r="B420" s="240" t="s">
        <v>757</v>
      </c>
      <c r="C420" s="241">
        <v>1086</v>
      </c>
      <c r="D420" s="242">
        <v>0.19875452959099005</v>
      </c>
      <c r="E420" s="243">
        <v>417.52854511970531</v>
      </c>
      <c r="F420" s="243">
        <v>179.82224822120727</v>
      </c>
      <c r="G420" s="241">
        <v>393</v>
      </c>
      <c r="H420" s="242">
        <v>7.7632355565316447E-2</v>
      </c>
      <c r="I420" s="243">
        <v>57.564885496183209</v>
      </c>
    </row>
    <row r="421" spans="2:9" x14ac:dyDescent="0.2">
      <c r="B421" s="240" t="s">
        <v>758</v>
      </c>
      <c r="C421" s="241">
        <v>0</v>
      </c>
      <c r="D421" s="242">
        <v>0</v>
      </c>
      <c r="E421" s="243">
        <v>0</v>
      </c>
      <c r="F421" s="243">
        <v>0</v>
      </c>
      <c r="G421" s="241">
        <v>0</v>
      </c>
      <c r="H421" s="242">
        <v>0</v>
      </c>
      <c r="I421" s="243">
        <v>0</v>
      </c>
    </row>
    <row r="422" spans="2:9" x14ac:dyDescent="0.2">
      <c r="B422" s="240" t="s">
        <v>759</v>
      </c>
      <c r="C422" s="241">
        <v>0</v>
      </c>
      <c r="D422" s="242">
        <v>0</v>
      </c>
      <c r="E422" s="243">
        <v>0</v>
      </c>
      <c r="F422" s="243">
        <v>0</v>
      </c>
      <c r="G422" s="241">
        <v>0</v>
      </c>
      <c r="H422" s="242">
        <v>0</v>
      </c>
      <c r="I422" s="243">
        <v>0</v>
      </c>
    </row>
    <row r="423" spans="2:9" x14ac:dyDescent="0.2">
      <c r="B423" s="240" t="s">
        <v>760</v>
      </c>
      <c r="C423" s="241">
        <v>769</v>
      </c>
      <c r="D423" s="242">
        <v>0.16458420944719099</v>
      </c>
      <c r="E423" s="243">
        <v>347.60078023407021</v>
      </c>
      <c r="F423" s="243">
        <v>308.6963329047332</v>
      </c>
      <c r="G423" s="241">
        <v>163</v>
      </c>
      <c r="H423" s="242">
        <v>0.29261913657824112</v>
      </c>
      <c r="I423" s="243">
        <v>158.55828220858896</v>
      </c>
    </row>
    <row r="424" spans="2:9" x14ac:dyDescent="0.2">
      <c r="B424" s="240" t="s">
        <v>761</v>
      </c>
      <c r="C424" s="241">
        <v>865</v>
      </c>
      <c r="D424" s="242">
        <v>0.31196696608382068</v>
      </c>
      <c r="E424" s="243">
        <v>870.71098265895955</v>
      </c>
      <c r="F424" s="243">
        <v>2138.6756854149808</v>
      </c>
      <c r="G424" s="241">
        <v>121</v>
      </c>
      <c r="H424" s="242">
        <v>0.4346573782570835</v>
      </c>
      <c r="I424" s="243">
        <v>268.14049586776861</v>
      </c>
    </row>
    <row r="425" spans="2:9" x14ac:dyDescent="0.2">
      <c r="B425" s="240" t="s">
        <v>762</v>
      </c>
      <c r="C425" s="241">
        <v>1036</v>
      </c>
      <c r="D425" s="242">
        <v>0.40614641266222917</v>
      </c>
      <c r="E425" s="243">
        <v>764.95559845559842</v>
      </c>
      <c r="F425" s="243">
        <v>2789.7466027941846</v>
      </c>
      <c r="G425" s="241">
        <v>21</v>
      </c>
      <c r="H425" s="242">
        <v>0.52105778648383927</v>
      </c>
      <c r="I425" s="243">
        <v>278.66666666666669</v>
      </c>
    </row>
    <row r="426" spans="2:9" x14ac:dyDescent="0.2">
      <c r="B426" s="240" t="s">
        <v>763</v>
      </c>
      <c r="C426" s="241">
        <v>0</v>
      </c>
      <c r="D426" s="242">
        <v>0</v>
      </c>
      <c r="E426" s="243">
        <v>0</v>
      </c>
      <c r="F426" s="243">
        <v>0</v>
      </c>
      <c r="G426" s="241">
        <v>0</v>
      </c>
      <c r="H426" s="242">
        <v>0</v>
      </c>
      <c r="I426" s="243">
        <v>0</v>
      </c>
    </row>
    <row r="427" spans="2:9" x14ac:dyDescent="0.2">
      <c r="B427" s="240" t="s">
        <v>764</v>
      </c>
      <c r="C427" s="241">
        <v>1554</v>
      </c>
      <c r="D427" s="242">
        <v>0.25944060324727447</v>
      </c>
      <c r="E427" s="243">
        <v>628.95881595881599</v>
      </c>
      <c r="F427" s="243">
        <v>1435.1149138282969</v>
      </c>
      <c r="G427" s="241">
        <v>269</v>
      </c>
      <c r="H427" s="242">
        <v>0.44553908088339522</v>
      </c>
      <c r="I427" s="243">
        <v>233.68773234200742</v>
      </c>
    </row>
    <row r="428" spans="2:9" x14ac:dyDescent="0.2">
      <c r="B428" s="240" t="s">
        <v>765</v>
      </c>
      <c r="C428" s="241">
        <v>1185</v>
      </c>
      <c r="D428" s="242">
        <v>0.20035051751642063</v>
      </c>
      <c r="E428" s="243">
        <v>473.86075949367091</v>
      </c>
      <c r="F428" s="243">
        <v>2084.210509721162</v>
      </c>
      <c r="G428" s="241">
        <v>81</v>
      </c>
      <c r="H428" s="242">
        <v>0.42804346382809211</v>
      </c>
      <c r="I428" s="243">
        <v>238.79012345679013</v>
      </c>
    </row>
    <row r="429" spans="2:9" x14ac:dyDescent="0.2">
      <c r="B429" s="240" t="s">
        <v>766</v>
      </c>
      <c r="C429" s="241">
        <v>0</v>
      </c>
      <c r="D429" s="242">
        <v>0</v>
      </c>
      <c r="E429" s="243">
        <v>0</v>
      </c>
      <c r="F429" s="243">
        <v>0</v>
      </c>
      <c r="G429" s="241">
        <v>0</v>
      </c>
      <c r="H429" s="242">
        <v>0</v>
      </c>
      <c r="I429" s="243">
        <v>0</v>
      </c>
    </row>
    <row r="430" spans="2:9" x14ac:dyDescent="0.2">
      <c r="B430" s="240" t="s">
        <v>767</v>
      </c>
      <c r="C430" s="241">
        <v>0</v>
      </c>
      <c r="D430" s="242">
        <v>0</v>
      </c>
      <c r="E430" s="243">
        <v>0</v>
      </c>
      <c r="F430" s="243">
        <v>0</v>
      </c>
      <c r="G430" s="241">
        <v>0</v>
      </c>
      <c r="H430" s="242">
        <v>0</v>
      </c>
      <c r="I430" s="243">
        <v>0</v>
      </c>
    </row>
    <row r="431" spans="2:9" x14ac:dyDescent="0.2">
      <c r="B431" s="240" t="s">
        <v>768</v>
      </c>
      <c r="C431" s="241">
        <v>0</v>
      </c>
      <c r="D431" s="242">
        <v>0</v>
      </c>
      <c r="E431" s="243">
        <v>0</v>
      </c>
      <c r="F431" s="243">
        <v>0</v>
      </c>
      <c r="G431" s="241">
        <v>0</v>
      </c>
      <c r="H431" s="242">
        <v>0</v>
      </c>
      <c r="I431" s="243">
        <v>0</v>
      </c>
    </row>
    <row r="432" spans="2:9" x14ac:dyDescent="0.2">
      <c r="B432" s="240" t="s">
        <v>769</v>
      </c>
      <c r="C432" s="241">
        <v>0</v>
      </c>
      <c r="D432" s="242">
        <v>0</v>
      </c>
      <c r="E432" s="243">
        <v>0</v>
      </c>
      <c r="F432" s="243">
        <v>0</v>
      </c>
      <c r="G432" s="241">
        <v>0</v>
      </c>
      <c r="H432" s="242">
        <v>0</v>
      </c>
      <c r="I432" s="243">
        <v>0</v>
      </c>
    </row>
    <row r="433" spans="2:10" x14ac:dyDescent="0.2">
      <c r="B433" s="240" t="s">
        <v>770</v>
      </c>
      <c r="C433" s="241">
        <v>808</v>
      </c>
      <c r="D433" s="242">
        <v>0.1444894807685535</v>
      </c>
      <c r="E433" s="243">
        <v>258.93069306930693</v>
      </c>
      <c r="F433" s="243">
        <v>4.3011914061866667</v>
      </c>
      <c r="G433" s="241">
        <v>146</v>
      </c>
      <c r="H433" s="242">
        <v>6.1923683860296119E-2</v>
      </c>
      <c r="I433" s="243">
        <v>44.61643835616438</v>
      </c>
    </row>
    <row r="434" spans="2:10" x14ac:dyDescent="0.2">
      <c r="B434" s="240" t="s">
        <v>771</v>
      </c>
      <c r="C434" s="241">
        <v>642</v>
      </c>
      <c r="D434" s="242">
        <v>0.21794559904304056</v>
      </c>
      <c r="E434" s="243">
        <v>286.06853582554515</v>
      </c>
      <c r="F434" s="243">
        <v>4.6914555231555566</v>
      </c>
      <c r="G434" s="241">
        <v>208</v>
      </c>
      <c r="H434" s="242">
        <v>8.6866924898887588E-2</v>
      </c>
      <c r="I434" s="243">
        <v>48.841346153846153</v>
      </c>
    </row>
    <row r="435" spans="2:10" x14ac:dyDescent="0.2">
      <c r="B435" s="240" t="s">
        <v>772</v>
      </c>
      <c r="C435" s="241">
        <v>710</v>
      </c>
      <c r="D435" s="242">
        <v>2.6660050878560826E-2</v>
      </c>
      <c r="E435" s="243">
        <v>76.281690140845072</v>
      </c>
      <c r="F435" s="243">
        <v>94.039208810629134</v>
      </c>
      <c r="G435" s="241">
        <v>279</v>
      </c>
      <c r="H435" s="242">
        <v>7.0826465740523314E-3</v>
      </c>
      <c r="I435" s="243">
        <v>5.3906810035842296</v>
      </c>
    </row>
    <row r="436" spans="2:10" x14ac:dyDescent="0.2">
      <c r="B436" s="240" t="s">
        <v>773</v>
      </c>
      <c r="C436" s="241">
        <v>0</v>
      </c>
      <c r="D436" s="242">
        <v>0</v>
      </c>
      <c r="E436" s="243">
        <v>0</v>
      </c>
      <c r="F436" s="243">
        <v>0</v>
      </c>
      <c r="G436" s="241">
        <v>0</v>
      </c>
      <c r="H436" s="242">
        <v>0</v>
      </c>
      <c r="I436" s="243">
        <v>0</v>
      </c>
    </row>
    <row r="437" spans="2:10" x14ac:dyDescent="0.2">
      <c r="B437" s="240" t="s">
        <v>774</v>
      </c>
      <c r="C437" s="241">
        <v>564</v>
      </c>
      <c r="D437" s="242">
        <v>0.18416448828163601</v>
      </c>
      <c r="E437" s="243">
        <v>290.79964539007091</v>
      </c>
      <c r="F437" s="243">
        <v>4.3624108632250005</v>
      </c>
      <c r="G437" s="241">
        <v>143</v>
      </c>
      <c r="H437" s="242">
        <v>9.1714656701920028E-2</v>
      </c>
      <c r="I437" s="243">
        <v>64.706293706293707</v>
      </c>
    </row>
    <row r="438" spans="2:10" x14ac:dyDescent="0.2">
      <c r="B438" s="240" t="s">
        <v>775</v>
      </c>
      <c r="C438" s="241">
        <v>943</v>
      </c>
      <c r="D438" s="242">
        <v>0.21068608975482706</v>
      </c>
      <c r="E438" s="243">
        <v>285.48568398727468</v>
      </c>
      <c r="F438" s="243">
        <v>34.339846267943329</v>
      </c>
      <c r="G438" s="241">
        <v>119</v>
      </c>
      <c r="H438" s="242">
        <v>5.4189482384543908E-2</v>
      </c>
      <c r="I438" s="243">
        <v>35.260504201680675</v>
      </c>
    </row>
    <row r="439" spans="2:10" x14ac:dyDescent="0.2">
      <c r="B439" s="240" t="s">
        <v>776</v>
      </c>
      <c r="C439" s="241">
        <v>0</v>
      </c>
      <c r="D439" s="242">
        <v>0</v>
      </c>
      <c r="E439" s="243">
        <v>0</v>
      </c>
      <c r="F439" s="243">
        <v>0</v>
      </c>
      <c r="G439" s="241">
        <v>0</v>
      </c>
      <c r="H439" s="242">
        <v>0</v>
      </c>
      <c r="I439" s="243">
        <v>0</v>
      </c>
    </row>
    <row r="440" spans="2:10" x14ac:dyDescent="0.2">
      <c r="B440" s="244" t="s">
        <v>777</v>
      </c>
      <c r="C440" s="245">
        <v>0</v>
      </c>
      <c r="D440" s="246">
        <v>0</v>
      </c>
      <c r="E440" s="247">
        <v>0</v>
      </c>
      <c r="F440" s="247">
        <v>0</v>
      </c>
      <c r="G440" s="245">
        <v>0</v>
      </c>
      <c r="H440" s="246">
        <v>0</v>
      </c>
      <c r="I440" s="247">
        <v>0</v>
      </c>
    </row>
    <row r="442" spans="2:10" x14ac:dyDescent="0.2">
      <c r="J442" s="17" t="s">
        <v>331</v>
      </c>
    </row>
    <row r="443" spans="2:10" x14ac:dyDescent="0.2">
      <c r="J443" s="17" t="s">
        <v>300</v>
      </c>
    </row>
    <row r="444" spans="2:10" x14ac:dyDescent="0.2">
      <c r="B444" s="3" t="s">
        <v>0</v>
      </c>
      <c r="C444" s="225"/>
      <c r="D444" s="226"/>
      <c r="E444" s="227"/>
      <c r="F444" s="227"/>
      <c r="G444" s="225"/>
      <c r="H444" s="226"/>
      <c r="I444" s="227"/>
    </row>
    <row r="445" spans="2:10" x14ac:dyDescent="0.2">
      <c r="B445" s="3" t="s">
        <v>396</v>
      </c>
      <c r="C445" s="225"/>
      <c r="D445" s="226"/>
      <c r="E445" s="227"/>
      <c r="F445" s="227"/>
      <c r="G445" s="225"/>
      <c r="H445" s="226"/>
      <c r="I445" s="227"/>
    </row>
    <row r="446" spans="2:10" x14ac:dyDescent="0.2">
      <c r="B446" s="228" t="s">
        <v>326</v>
      </c>
      <c r="C446" s="225"/>
      <c r="D446" s="226"/>
      <c r="E446" s="227"/>
      <c r="F446" s="227"/>
      <c r="G446" s="225"/>
      <c r="H446" s="226"/>
      <c r="I446" s="227"/>
    </row>
    <row r="447" spans="2:10" x14ac:dyDescent="0.2">
      <c r="B447" s="3"/>
      <c r="C447" s="221"/>
      <c r="D447" s="221"/>
      <c r="E447" s="221"/>
      <c r="F447" s="273"/>
      <c r="G447" s="221"/>
      <c r="H447" s="221"/>
      <c r="I447" s="221"/>
    </row>
    <row r="448" spans="2:10" x14ac:dyDescent="0.2">
      <c r="B448" s="266" t="s">
        <v>2766</v>
      </c>
    </row>
    <row r="449" spans="2:9" x14ac:dyDescent="0.2">
      <c r="B449" s="266" t="s">
        <v>2767</v>
      </c>
    </row>
    <row r="450" spans="2:9" x14ac:dyDescent="0.2">
      <c r="B450" s="266" t="s">
        <v>2768</v>
      </c>
    </row>
    <row r="451" spans="2:9" x14ac:dyDescent="0.2">
      <c r="B451" s="266" t="s">
        <v>2769</v>
      </c>
    </row>
    <row r="452" spans="2:9" x14ac:dyDescent="0.2">
      <c r="B452" s="266" t="s">
        <v>2770</v>
      </c>
    </row>
    <row r="454" spans="2:9" x14ac:dyDescent="0.2">
      <c r="B454" s="3"/>
      <c r="C454" s="229" t="s">
        <v>155</v>
      </c>
      <c r="D454" s="230"/>
      <c r="E454" s="231"/>
      <c r="F454" s="274"/>
      <c r="G454" s="229" t="s">
        <v>404</v>
      </c>
      <c r="H454" s="230"/>
      <c r="I454" s="231"/>
    </row>
    <row r="455" spans="2:9" ht="38.25" x14ac:dyDescent="0.2">
      <c r="B455" s="232" t="s">
        <v>332</v>
      </c>
      <c r="C455" s="233" t="s">
        <v>49</v>
      </c>
      <c r="D455" s="234" t="s">
        <v>333</v>
      </c>
      <c r="E455" s="235" t="s">
        <v>334</v>
      </c>
      <c r="F455" s="235" t="s">
        <v>2765</v>
      </c>
      <c r="G455" s="233" t="s">
        <v>49</v>
      </c>
      <c r="H455" s="234" t="s">
        <v>333</v>
      </c>
      <c r="I455" s="235" t="s">
        <v>334</v>
      </c>
    </row>
    <row r="456" spans="2:9" x14ac:dyDescent="0.2">
      <c r="B456" s="236" t="s">
        <v>778</v>
      </c>
      <c r="C456" s="237">
        <v>0</v>
      </c>
      <c r="D456" s="238">
        <v>0</v>
      </c>
      <c r="E456" s="239">
        <v>0</v>
      </c>
      <c r="F456" s="239">
        <v>0</v>
      </c>
      <c r="G456" s="237">
        <v>0</v>
      </c>
      <c r="H456" s="238">
        <v>0</v>
      </c>
      <c r="I456" s="239">
        <v>0</v>
      </c>
    </row>
    <row r="457" spans="2:9" x14ac:dyDescent="0.2">
      <c r="B457" s="240" t="s">
        <v>779</v>
      </c>
      <c r="C457" s="241">
        <v>323</v>
      </c>
      <c r="D457" s="242">
        <v>0.10709417055268777</v>
      </c>
      <c r="E457" s="243">
        <v>159.55108359133126</v>
      </c>
      <c r="F457" s="243">
        <v>4.2191527247729752</v>
      </c>
      <c r="G457" s="241">
        <v>71</v>
      </c>
      <c r="H457" s="242">
        <v>3.1800967619185716E-2</v>
      </c>
      <c r="I457" s="243">
        <v>24.718309859154928</v>
      </c>
    </row>
    <row r="458" spans="2:9" x14ac:dyDescent="0.2">
      <c r="B458" s="240" t="s">
        <v>780</v>
      </c>
      <c r="C458" s="241">
        <v>942</v>
      </c>
      <c r="D458" s="242">
        <v>3.3297891598228047E-2</v>
      </c>
      <c r="E458" s="243">
        <v>84.9416135881104</v>
      </c>
      <c r="F458" s="243">
        <v>42.612085271769132</v>
      </c>
      <c r="G458" s="241">
        <v>287</v>
      </c>
      <c r="H458" s="242">
        <v>-1.6201436500162814E-3</v>
      </c>
      <c r="I458" s="243">
        <v>-1.3832752613240418</v>
      </c>
    </row>
    <row r="459" spans="2:9" x14ac:dyDescent="0.2">
      <c r="B459" s="240" t="s">
        <v>781</v>
      </c>
      <c r="C459" s="241">
        <v>0</v>
      </c>
      <c r="D459" s="242">
        <v>0</v>
      </c>
      <c r="E459" s="243">
        <v>0</v>
      </c>
      <c r="F459" s="243">
        <v>0</v>
      </c>
      <c r="G459" s="241">
        <v>0</v>
      </c>
      <c r="H459" s="242">
        <v>0</v>
      </c>
      <c r="I459" s="243">
        <v>0</v>
      </c>
    </row>
    <row r="460" spans="2:9" x14ac:dyDescent="0.2">
      <c r="B460" s="240" t="s">
        <v>782</v>
      </c>
      <c r="C460" s="241">
        <v>910</v>
      </c>
      <c r="D460" s="242">
        <v>3.6252865515566945E-2</v>
      </c>
      <c r="E460" s="243">
        <v>141.1120879120879</v>
      </c>
      <c r="F460" s="243">
        <v>87.288543327685105</v>
      </c>
      <c r="G460" s="241">
        <v>49</v>
      </c>
      <c r="H460" s="242">
        <v>2.1374442644912284E-2</v>
      </c>
      <c r="I460" s="243">
        <v>21.816326530612244</v>
      </c>
    </row>
    <row r="461" spans="2:9" x14ac:dyDescent="0.2">
      <c r="B461" s="240" t="s">
        <v>783</v>
      </c>
      <c r="C461" s="241">
        <v>539</v>
      </c>
      <c r="D461" s="242">
        <v>8.5033986508077808E-2</v>
      </c>
      <c r="E461" s="243">
        <v>178.22634508348793</v>
      </c>
      <c r="F461" s="243">
        <v>173.54196814642125</v>
      </c>
      <c r="G461" s="241">
        <v>200</v>
      </c>
      <c r="H461" s="242">
        <v>3.6470527027730126E-2</v>
      </c>
      <c r="I461" s="243">
        <v>24.535</v>
      </c>
    </row>
    <row r="462" spans="2:9" x14ac:dyDescent="0.2">
      <c r="B462" s="240" t="s">
        <v>784</v>
      </c>
      <c r="C462" s="241">
        <v>33</v>
      </c>
      <c r="D462" s="242">
        <v>8.693981090014602E-2</v>
      </c>
      <c r="E462" s="243">
        <v>102.81818181818181</v>
      </c>
      <c r="F462" s="243">
        <v>12.844586744058333</v>
      </c>
      <c r="G462" s="241">
        <v>58</v>
      </c>
      <c r="H462" s="242">
        <v>-1.036239929399041E-2</v>
      </c>
      <c r="I462" s="243">
        <v>-6.2758620689655169</v>
      </c>
    </row>
    <row r="463" spans="2:9" x14ac:dyDescent="0.2">
      <c r="B463" s="240" t="s">
        <v>785</v>
      </c>
      <c r="C463" s="241">
        <v>0</v>
      </c>
      <c r="D463" s="242">
        <v>0</v>
      </c>
      <c r="E463" s="243">
        <v>0</v>
      </c>
      <c r="F463" s="243">
        <v>0</v>
      </c>
      <c r="G463" s="241">
        <v>0</v>
      </c>
      <c r="H463" s="242">
        <v>0</v>
      </c>
      <c r="I463" s="243">
        <v>0</v>
      </c>
    </row>
    <row r="464" spans="2:9" x14ac:dyDescent="0.2">
      <c r="B464" s="240" t="s">
        <v>786</v>
      </c>
      <c r="C464" s="241">
        <v>899</v>
      </c>
      <c r="D464" s="242">
        <v>0.22373408961589525</v>
      </c>
      <c r="E464" s="243">
        <v>388.39043381535038</v>
      </c>
      <c r="F464" s="243">
        <v>479.3131175854565</v>
      </c>
      <c r="G464" s="241">
        <v>235</v>
      </c>
      <c r="H464" s="242">
        <v>0.11259346393049308</v>
      </c>
      <c r="I464" s="243">
        <v>82.276595744680847</v>
      </c>
    </row>
    <row r="465" spans="2:9" x14ac:dyDescent="0.2">
      <c r="B465" s="240" t="s">
        <v>787</v>
      </c>
      <c r="C465" s="241">
        <v>1128</v>
      </c>
      <c r="D465" s="242">
        <v>0.10549314519218678</v>
      </c>
      <c r="E465" s="243">
        <v>125.71631205673759</v>
      </c>
      <c r="F465" s="243">
        <v>10.555372813412179</v>
      </c>
      <c r="G465" s="241">
        <v>91</v>
      </c>
      <c r="H465" s="242">
        <v>-2.0490032709991945E-2</v>
      </c>
      <c r="I465" s="243">
        <v>-14.593406593406593</v>
      </c>
    </row>
    <row r="466" spans="2:9" x14ac:dyDescent="0.2">
      <c r="B466" s="240" t="s">
        <v>788</v>
      </c>
      <c r="C466" s="241">
        <v>778</v>
      </c>
      <c r="D466" s="242">
        <v>0.10103242909046029</v>
      </c>
      <c r="E466" s="243">
        <v>124.13496143958869</v>
      </c>
      <c r="F466" s="243">
        <v>5.3021063791499996</v>
      </c>
      <c r="G466" s="241">
        <v>36</v>
      </c>
      <c r="H466" s="242">
        <v>-1.4597993711633506E-2</v>
      </c>
      <c r="I466" s="243">
        <v>-10.833333333333334</v>
      </c>
    </row>
    <row r="467" spans="2:9" x14ac:dyDescent="0.2">
      <c r="B467" s="240" t="s">
        <v>789</v>
      </c>
      <c r="C467" s="241">
        <v>0</v>
      </c>
      <c r="D467" s="242">
        <v>0</v>
      </c>
      <c r="E467" s="243">
        <v>0</v>
      </c>
      <c r="F467" s="243">
        <v>0</v>
      </c>
      <c r="G467" s="241">
        <v>0</v>
      </c>
      <c r="H467" s="242">
        <v>0</v>
      </c>
      <c r="I467" s="243">
        <v>0</v>
      </c>
    </row>
    <row r="468" spans="2:9" x14ac:dyDescent="0.2">
      <c r="B468" s="240" t="s">
        <v>790</v>
      </c>
      <c r="C468" s="241">
        <v>0</v>
      </c>
      <c r="D468" s="242">
        <v>0</v>
      </c>
      <c r="E468" s="243">
        <v>0</v>
      </c>
      <c r="F468" s="243">
        <v>0</v>
      </c>
      <c r="G468" s="241">
        <v>0</v>
      </c>
      <c r="H468" s="242">
        <v>0</v>
      </c>
      <c r="I468" s="243">
        <v>0</v>
      </c>
    </row>
    <row r="469" spans="2:9" x14ac:dyDescent="0.2">
      <c r="B469" s="240" t="s">
        <v>791</v>
      </c>
      <c r="C469" s="241">
        <v>420</v>
      </c>
      <c r="D469" s="242">
        <v>0.10161247918674965</v>
      </c>
      <c r="E469" s="243">
        <v>132.51428571428571</v>
      </c>
      <c r="F469" s="243">
        <v>3.7781628993055567</v>
      </c>
      <c r="G469" s="241">
        <v>134</v>
      </c>
      <c r="H469" s="242">
        <v>1.0378180454610586E-2</v>
      </c>
      <c r="I469" s="243">
        <v>7.0223880597014929</v>
      </c>
    </row>
    <row r="470" spans="2:9" x14ac:dyDescent="0.2">
      <c r="B470" s="240" t="s">
        <v>792</v>
      </c>
      <c r="C470" s="241">
        <v>397</v>
      </c>
      <c r="D470" s="242">
        <v>3.8192271435681935E-2</v>
      </c>
      <c r="E470" s="243">
        <v>85.622166246851378</v>
      </c>
      <c r="F470" s="243">
        <v>4.2721294093777766</v>
      </c>
      <c r="G470" s="241">
        <v>258</v>
      </c>
      <c r="H470" s="242">
        <v>-2.0562983601096319E-2</v>
      </c>
      <c r="I470" s="243">
        <v>-15.790697674418604</v>
      </c>
    </row>
    <row r="471" spans="2:9" x14ac:dyDescent="0.2">
      <c r="B471" s="240" t="s">
        <v>793</v>
      </c>
      <c r="C471" s="241">
        <v>0</v>
      </c>
      <c r="D471" s="242">
        <v>0</v>
      </c>
      <c r="E471" s="243">
        <v>0</v>
      </c>
      <c r="F471" s="243">
        <v>0</v>
      </c>
      <c r="G471" s="241">
        <v>0</v>
      </c>
      <c r="H471" s="242">
        <v>0</v>
      </c>
      <c r="I471" s="243">
        <v>0</v>
      </c>
    </row>
    <row r="472" spans="2:9" x14ac:dyDescent="0.2">
      <c r="B472" s="240" t="s">
        <v>794</v>
      </c>
      <c r="C472" s="241">
        <v>1152</v>
      </c>
      <c r="D472" s="242">
        <v>-2.6217037995125758E-2</v>
      </c>
      <c r="E472" s="243">
        <v>-80.550347222222229</v>
      </c>
      <c r="F472" s="243">
        <v>46.795545348578827</v>
      </c>
      <c r="G472" s="241">
        <v>323</v>
      </c>
      <c r="H472" s="242">
        <v>-2.6072794026307466E-2</v>
      </c>
      <c r="I472" s="243">
        <v>-23.393188854489164</v>
      </c>
    </row>
    <row r="473" spans="2:9" x14ac:dyDescent="0.2">
      <c r="B473" s="240" t="s">
        <v>795</v>
      </c>
      <c r="C473" s="241">
        <v>1039</v>
      </c>
      <c r="D473" s="242">
        <v>0.21447832854668625</v>
      </c>
      <c r="E473" s="243">
        <v>301.30510105871031</v>
      </c>
      <c r="F473" s="243">
        <v>6.2013943299968739</v>
      </c>
      <c r="G473" s="241">
        <v>88</v>
      </c>
      <c r="H473" s="242">
        <v>8.628043842125166E-2</v>
      </c>
      <c r="I473" s="243">
        <v>54.477272727272727</v>
      </c>
    </row>
    <row r="474" spans="2:9" x14ac:dyDescent="0.2">
      <c r="B474" s="240" t="s">
        <v>796</v>
      </c>
      <c r="C474" s="241">
        <v>669</v>
      </c>
      <c r="D474" s="242">
        <v>0.20432631960651215</v>
      </c>
      <c r="E474" s="243">
        <v>262.78624813153959</v>
      </c>
      <c r="F474" s="243">
        <v>4.8387306059999986</v>
      </c>
      <c r="G474" s="241">
        <v>105</v>
      </c>
      <c r="H474" s="242">
        <v>5.0956780193347706E-2</v>
      </c>
      <c r="I474" s="243">
        <v>31.676190476190477</v>
      </c>
    </row>
    <row r="475" spans="2:9" x14ac:dyDescent="0.2">
      <c r="B475" s="240" t="s">
        <v>797</v>
      </c>
      <c r="C475" s="241">
        <v>543</v>
      </c>
      <c r="D475" s="242">
        <v>9.2754323481266221E-2</v>
      </c>
      <c r="E475" s="243">
        <v>166.85819521178638</v>
      </c>
      <c r="F475" s="243">
        <v>4.6488114110418861</v>
      </c>
      <c r="G475" s="241">
        <v>177</v>
      </c>
      <c r="H475" s="242">
        <v>3.4374855486873912E-3</v>
      </c>
      <c r="I475" s="243">
        <v>2.5197740112994351</v>
      </c>
    </row>
    <row r="476" spans="2:9" x14ac:dyDescent="0.2">
      <c r="B476" s="240" t="s">
        <v>798</v>
      </c>
      <c r="C476" s="241">
        <v>0</v>
      </c>
      <c r="D476" s="242">
        <v>0</v>
      </c>
      <c r="E476" s="243">
        <v>0</v>
      </c>
      <c r="F476" s="243">
        <v>6.1170273071673291</v>
      </c>
      <c r="G476" s="241">
        <v>0</v>
      </c>
      <c r="H476" s="242">
        <v>0</v>
      </c>
      <c r="I476" s="243">
        <v>0</v>
      </c>
    </row>
    <row r="477" spans="2:9" x14ac:dyDescent="0.2">
      <c r="B477" s="240" t="s">
        <v>799</v>
      </c>
      <c r="C477" s="241">
        <v>0</v>
      </c>
      <c r="D477" s="242">
        <v>0</v>
      </c>
      <c r="E477" s="243">
        <v>0</v>
      </c>
      <c r="F477" s="243">
        <v>0</v>
      </c>
      <c r="G477" s="241">
        <v>0</v>
      </c>
      <c r="H477" s="242">
        <v>0</v>
      </c>
      <c r="I477" s="243">
        <v>0</v>
      </c>
    </row>
    <row r="478" spans="2:9" x14ac:dyDescent="0.2">
      <c r="B478" s="240" t="s">
        <v>800</v>
      </c>
      <c r="C478" s="241">
        <v>0</v>
      </c>
      <c r="D478" s="242">
        <v>0</v>
      </c>
      <c r="E478" s="243">
        <v>0</v>
      </c>
      <c r="F478" s="243">
        <v>0</v>
      </c>
      <c r="G478" s="241">
        <v>0</v>
      </c>
      <c r="H478" s="242">
        <v>0</v>
      </c>
      <c r="I478" s="243">
        <v>0</v>
      </c>
    </row>
    <row r="479" spans="2:9" x14ac:dyDescent="0.2">
      <c r="B479" s="240" t="s">
        <v>801</v>
      </c>
      <c r="C479" s="241">
        <v>0</v>
      </c>
      <c r="D479" s="242">
        <v>0</v>
      </c>
      <c r="E479" s="243">
        <v>0</v>
      </c>
      <c r="F479" s="243">
        <v>0</v>
      </c>
      <c r="G479" s="241">
        <v>0</v>
      </c>
      <c r="H479" s="242">
        <v>0</v>
      </c>
      <c r="I479" s="243">
        <v>0</v>
      </c>
    </row>
    <row r="480" spans="2:9" x14ac:dyDescent="0.2">
      <c r="B480" s="240" t="s">
        <v>802</v>
      </c>
      <c r="C480" s="241">
        <v>0</v>
      </c>
      <c r="D480" s="242">
        <v>0</v>
      </c>
      <c r="E480" s="243">
        <v>0</v>
      </c>
      <c r="F480" s="243">
        <v>0</v>
      </c>
      <c r="G480" s="241">
        <v>0</v>
      </c>
      <c r="H480" s="242">
        <v>0</v>
      </c>
      <c r="I480" s="243">
        <v>0</v>
      </c>
    </row>
    <row r="481" spans="2:9" x14ac:dyDescent="0.2">
      <c r="B481" s="240" t="s">
        <v>803</v>
      </c>
      <c r="C481" s="241">
        <v>0</v>
      </c>
      <c r="D481" s="242">
        <v>0</v>
      </c>
      <c r="E481" s="243">
        <v>0</v>
      </c>
      <c r="F481" s="243">
        <v>0</v>
      </c>
      <c r="G481" s="241">
        <v>0</v>
      </c>
      <c r="H481" s="242">
        <v>0</v>
      </c>
      <c r="I481" s="243">
        <v>0</v>
      </c>
    </row>
    <row r="482" spans="2:9" x14ac:dyDescent="0.2">
      <c r="B482" s="240" t="s">
        <v>804</v>
      </c>
      <c r="C482" s="241">
        <v>0</v>
      </c>
      <c r="D482" s="242">
        <v>0</v>
      </c>
      <c r="E482" s="243">
        <v>0</v>
      </c>
      <c r="F482" s="243">
        <v>0</v>
      </c>
      <c r="G482" s="241">
        <v>0</v>
      </c>
      <c r="H482" s="242">
        <v>0</v>
      </c>
      <c r="I482" s="243">
        <v>0</v>
      </c>
    </row>
    <row r="483" spans="2:9" x14ac:dyDescent="0.2">
      <c r="B483" s="240" t="s">
        <v>805</v>
      </c>
      <c r="C483" s="241">
        <v>1658</v>
      </c>
      <c r="D483" s="242">
        <v>3.3879588120715676E-2</v>
      </c>
      <c r="E483" s="243">
        <v>45.057297949336551</v>
      </c>
      <c r="F483" s="243">
        <v>2214.8527103834208</v>
      </c>
      <c r="G483" s="241">
        <v>53</v>
      </c>
      <c r="H483" s="242">
        <v>0.1188989903221751</v>
      </c>
      <c r="I483" s="243">
        <v>53.547169811320757</v>
      </c>
    </row>
    <row r="484" spans="2:9" x14ac:dyDescent="0.2">
      <c r="B484" s="240" t="s">
        <v>806</v>
      </c>
      <c r="C484" s="241">
        <v>1278</v>
      </c>
      <c r="D484" s="242">
        <v>4.0394510328343847E-2</v>
      </c>
      <c r="E484" s="243">
        <v>46.231611893583725</v>
      </c>
      <c r="F484" s="243">
        <v>2405.0237180902536</v>
      </c>
      <c r="G484" s="241">
        <v>367</v>
      </c>
      <c r="H484" s="242">
        <v>0.11287752123513251</v>
      </c>
      <c r="I484" s="243">
        <v>55.002724795640326</v>
      </c>
    </row>
    <row r="485" spans="2:9" x14ac:dyDescent="0.2">
      <c r="B485" s="240" t="s">
        <v>807</v>
      </c>
      <c r="C485" s="241">
        <v>1752</v>
      </c>
      <c r="D485" s="242">
        <v>5.3484909456740448E-2</v>
      </c>
      <c r="E485" s="243">
        <v>45.517123287671232</v>
      </c>
      <c r="F485" s="243">
        <v>14.776408537685333</v>
      </c>
      <c r="G485" s="241">
        <v>134</v>
      </c>
      <c r="H485" s="242">
        <v>6.109417558036756E-2</v>
      </c>
      <c r="I485" s="243">
        <v>25.276119402985074</v>
      </c>
    </row>
    <row r="486" spans="2:9" x14ac:dyDescent="0.2">
      <c r="B486" s="240" t="s">
        <v>808</v>
      </c>
      <c r="C486" s="241">
        <v>292</v>
      </c>
      <c r="D486" s="242">
        <v>9.0856301391397665E-3</v>
      </c>
      <c r="E486" s="243">
        <v>9.6986301369863011</v>
      </c>
      <c r="F486" s="243">
        <v>202.99378382684327</v>
      </c>
      <c r="G486" s="241">
        <v>84</v>
      </c>
      <c r="H486" s="242">
        <v>0.10223642172523961</v>
      </c>
      <c r="I486" s="243">
        <v>59.428571428571431</v>
      </c>
    </row>
    <row r="487" spans="2:9" x14ac:dyDescent="0.2">
      <c r="B487" s="240" t="s">
        <v>809</v>
      </c>
      <c r="C487" s="241">
        <v>3125</v>
      </c>
      <c r="D487" s="242">
        <v>9.7570637112733838E-3</v>
      </c>
      <c r="E487" s="243">
        <v>17.624320000000001</v>
      </c>
      <c r="F487" s="243">
        <v>285.1365521038681</v>
      </c>
      <c r="G487" s="241">
        <v>182</v>
      </c>
      <c r="H487" s="242">
        <v>0.16891751984355219</v>
      </c>
      <c r="I487" s="243">
        <v>80.681318681318686</v>
      </c>
    </row>
    <row r="488" spans="2:9" x14ac:dyDescent="0.2">
      <c r="B488" s="240" t="s">
        <v>810</v>
      </c>
      <c r="C488" s="241">
        <v>2658</v>
      </c>
      <c r="D488" s="242">
        <v>9.122154965396212E-2</v>
      </c>
      <c r="E488" s="243">
        <v>99.2829194883371</v>
      </c>
      <c r="F488" s="243">
        <v>18.882882086005967</v>
      </c>
      <c r="G488" s="241">
        <v>187</v>
      </c>
      <c r="H488" s="242">
        <v>0.11006001301487078</v>
      </c>
      <c r="I488" s="243">
        <v>48.839572192513366</v>
      </c>
    </row>
    <row r="489" spans="2:9" x14ac:dyDescent="0.2">
      <c r="B489" s="240" t="s">
        <v>811</v>
      </c>
      <c r="C489" s="241">
        <v>1765</v>
      </c>
      <c r="D489" s="242">
        <v>5.4417892409499569E-2</v>
      </c>
      <c r="E489" s="243">
        <v>95.717280453257786</v>
      </c>
      <c r="F489" s="243">
        <v>2306.153897275648</v>
      </c>
      <c r="G489" s="241">
        <v>170</v>
      </c>
      <c r="H489" s="242">
        <v>0.12609267703620919</v>
      </c>
      <c r="I489" s="243">
        <v>82.305882352941182</v>
      </c>
    </row>
    <row r="490" spans="2:9" x14ac:dyDescent="0.2">
      <c r="B490" s="240" t="s">
        <v>812</v>
      </c>
      <c r="C490" s="241">
        <v>0</v>
      </c>
      <c r="D490" s="242">
        <v>0</v>
      </c>
      <c r="E490" s="243">
        <v>0</v>
      </c>
      <c r="F490" s="243">
        <v>0</v>
      </c>
      <c r="G490" s="241">
        <v>0</v>
      </c>
      <c r="H490" s="242">
        <v>0</v>
      </c>
      <c r="I490" s="243">
        <v>0</v>
      </c>
    </row>
    <row r="491" spans="2:9" x14ac:dyDescent="0.2">
      <c r="B491" s="240" t="s">
        <v>813</v>
      </c>
      <c r="C491" s="241">
        <v>0</v>
      </c>
      <c r="D491" s="242">
        <v>0</v>
      </c>
      <c r="E491" s="243">
        <v>0</v>
      </c>
      <c r="F491" s="243">
        <v>0</v>
      </c>
      <c r="G491" s="241">
        <v>0</v>
      </c>
      <c r="H491" s="242">
        <v>0</v>
      </c>
      <c r="I491" s="243">
        <v>0</v>
      </c>
    </row>
    <row r="492" spans="2:9" x14ac:dyDescent="0.2">
      <c r="B492" s="240" t="s">
        <v>814</v>
      </c>
      <c r="C492" s="241">
        <v>0</v>
      </c>
      <c r="D492" s="242">
        <v>0</v>
      </c>
      <c r="E492" s="243">
        <v>0</v>
      </c>
      <c r="F492" s="243">
        <v>0</v>
      </c>
      <c r="G492" s="241">
        <v>0</v>
      </c>
      <c r="H492" s="242">
        <v>0</v>
      </c>
      <c r="I492" s="243">
        <v>0</v>
      </c>
    </row>
    <row r="493" spans="2:9" x14ac:dyDescent="0.2">
      <c r="B493" s="240" t="s">
        <v>815</v>
      </c>
      <c r="C493" s="241">
        <v>992</v>
      </c>
      <c r="D493" s="242">
        <v>3.4427121650357329E-2</v>
      </c>
      <c r="E493" s="243">
        <v>34.436491935483872</v>
      </c>
      <c r="F493" s="243">
        <v>5.6276241098121202</v>
      </c>
      <c r="G493" s="241">
        <v>97</v>
      </c>
      <c r="H493" s="242">
        <v>7.5510247515270246E-2</v>
      </c>
      <c r="I493" s="243">
        <v>36.577319587628864</v>
      </c>
    </row>
    <row r="494" spans="2:9" x14ac:dyDescent="0.2">
      <c r="B494" s="240" t="s">
        <v>816</v>
      </c>
      <c r="C494" s="241">
        <v>452</v>
      </c>
      <c r="D494" s="242">
        <v>4.4891994244041333E-2</v>
      </c>
      <c r="E494" s="243">
        <v>48.727876106194692</v>
      </c>
      <c r="F494" s="243">
        <v>4.8853271849516666</v>
      </c>
      <c r="G494" s="241">
        <v>61</v>
      </c>
      <c r="H494" s="242">
        <v>8.1714500563980552E-2</v>
      </c>
      <c r="I494" s="243">
        <v>42.754098360655739</v>
      </c>
    </row>
    <row r="495" spans="2:9" x14ac:dyDescent="0.2">
      <c r="B495" s="240" t="s">
        <v>817</v>
      </c>
      <c r="C495" s="241">
        <v>971</v>
      </c>
      <c r="D495" s="242">
        <v>2.5990989649020024E-2</v>
      </c>
      <c r="E495" s="243">
        <v>40.431513903192588</v>
      </c>
      <c r="F495" s="243">
        <v>38.739904701361283</v>
      </c>
      <c r="G495" s="241">
        <v>128</v>
      </c>
      <c r="H495" s="242">
        <v>0.11524756507279332</v>
      </c>
      <c r="I495" s="243">
        <v>53.0625</v>
      </c>
    </row>
    <row r="496" spans="2:9" x14ac:dyDescent="0.2">
      <c r="B496" s="240" t="s">
        <v>818</v>
      </c>
      <c r="C496" s="241">
        <v>0</v>
      </c>
      <c r="D496" s="242">
        <v>0</v>
      </c>
      <c r="E496" s="243">
        <v>0</v>
      </c>
      <c r="F496" s="243">
        <v>0</v>
      </c>
      <c r="G496" s="241">
        <v>0</v>
      </c>
      <c r="H496" s="242">
        <v>0</v>
      </c>
      <c r="I496" s="243">
        <v>0</v>
      </c>
    </row>
    <row r="497" spans="2:10" x14ac:dyDescent="0.2">
      <c r="B497" s="240" t="s">
        <v>819</v>
      </c>
      <c r="C497" s="241">
        <v>1409</v>
      </c>
      <c r="D497" s="242">
        <v>4.5240552088093189E-2</v>
      </c>
      <c r="E497" s="243">
        <v>47.35911994322214</v>
      </c>
      <c r="F497" s="243">
        <v>23.177837641243642</v>
      </c>
      <c r="G497" s="241">
        <v>430</v>
      </c>
      <c r="H497" s="242">
        <v>9.9746830614901194E-2</v>
      </c>
      <c r="I497" s="243">
        <v>48.653488372093022</v>
      </c>
    </row>
    <row r="498" spans="2:10" x14ac:dyDescent="0.2">
      <c r="B498" s="240" t="s">
        <v>820</v>
      </c>
      <c r="C498" s="241">
        <v>459</v>
      </c>
      <c r="D498" s="242">
        <v>-6.2516716602591949E-3</v>
      </c>
      <c r="E498" s="243">
        <v>-5.0413943355119821</v>
      </c>
      <c r="F498" s="243">
        <v>4.1582973129533327</v>
      </c>
      <c r="G498" s="241">
        <v>35</v>
      </c>
      <c r="H498" s="242">
        <v>1.3486088379705441E-2</v>
      </c>
      <c r="I498" s="243">
        <v>5.8857142857142861</v>
      </c>
    </row>
    <row r="499" spans="2:10" x14ac:dyDescent="0.2">
      <c r="B499" s="240" t="s">
        <v>821</v>
      </c>
      <c r="C499" s="241">
        <v>867</v>
      </c>
      <c r="D499" s="242">
        <v>4.9738735825028968E-3</v>
      </c>
      <c r="E499" s="243">
        <v>4.5409457900807384</v>
      </c>
      <c r="F499" s="243">
        <v>4.2411752139318191</v>
      </c>
      <c r="G499" s="241">
        <v>157</v>
      </c>
      <c r="H499" s="242">
        <v>3.2781530695568328E-2</v>
      </c>
      <c r="I499" s="243">
        <v>14.063694267515924</v>
      </c>
    </row>
    <row r="500" spans="2:10" x14ac:dyDescent="0.2">
      <c r="B500" s="240" t="s">
        <v>822</v>
      </c>
      <c r="C500" s="241">
        <v>613</v>
      </c>
      <c r="D500" s="242">
        <v>2.2799348751742832E-2</v>
      </c>
      <c r="E500" s="243">
        <v>19.714518760195759</v>
      </c>
      <c r="F500" s="243">
        <v>5.4529921818853024</v>
      </c>
      <c r="G500" s="241">
        <v>56</v>
      </c>
      <c r="H500" s="242">
        <v>4.2347045312173703E-2</v>
      </c>
      <c r="I500" s="243">
        <v>18.107142857142858</v>
      </c>
    </row>
    <row r="501" spans="2:10" x14ac:dyDescent="0.2">
      <c r="B501" s="240" t="s">
        <v>823</v>
      </c>
      <c r="C501" s="241">
        <v>1005</v>
      </c>
      <c r="D501" s="242">
        <v>2.2094366479821881E-2</v>
      </c>
      <c r="E501" s="243">
        <v>42.287562189054725</v>
      </c>
      <c r="F501" s="243">
        <v>483.00832677696661</v>
      </c>
      <c r="G501" s="241">
        <v>33</v>
      </c>
      <c r="H501" s="242">
        <v>0.14508431434934765</v>
      </c>
      <c r="I501" s="243">
        <v>69.090909090909093</v>
      </c>
    </row>
    <row r="502" spans="2:10" x14ac:dyDescent="0.2">
      <c r="B502" s="240" t="s">
        <v>824</v>
      </c>
      <c r="C502" s="241">
        <v>1041</v>
      </c>
      <c r="D502" s="242">
        <v>6.288762703615447E-3</v>
      </c>
      <c r="E502" s="243">
        <v>10.935638808837655</v>
      </c>
      <c r="F502" s="243">
        <v>457.64865079504153</v>
      </c>
      <c r="G502" s="241">
        <v>100</v>
      </c>
      <c r="H502" s="242">
        <v>0.13764209852164178</v>
      </c>
      <c r="I502" s="243">
        <v>77.37</v>
      </c>
    </row>
    <row r="503" spans="2:10" x14ac:dyDescent="0.2">
      <c r="B503" s="244" t="s">
        <v>825</v>
      </c>
      <c r="C503" s="245">
        <v>843</v>
      </c>
      <c r="D503" s="246">
        <v>1.2497589771732764E-2</v>
      </c>
      <c r="E503" s="247">
        <v>14.992882562277581</v>
      </c>
      <c r="F503" s="247">
        <v>25.137542997095291</v>
      </c>
      <c r="G503" s="245">
        <v>120</v>
      </c>
      <c r="H503" s="246">
        <v>8.5085779764690672E-2</v>
      </c>
      <c r="I503" s="247">
        <v>43.93333333333333</v>
      </c>
    </row>
    <row r="505" spans="2:10" x14ac:dyDescent="0.2">
      <c r="J505" s="17" t="s">
        <v>331</v>
      </c>
    </row>
    <row r="506" spans="2:10" x14ac:dyDescent="0.2">
      <c r="J506" s="17" t="s">
        <v>301</v>
      </c>
    </row>
    <row r="507" spans="2:10" x14ac:dyDescent="0.2">
      <c r="B507" s="3" t="s">
        <v>0</v>
      </c>
      <c r="C507" s="225"/>
      <c r="D507" s="226"/>
      <c r="E507" s="227"/>
      <c r="F507" s="227"/>
      <c r="G507" s="225"/>
      <c r="H507" s="226"/>
      <c r="I507" s="227"/>
    </row>
    <row r="508" spans="2:10" x14ac:dyDescent="0.2">
      <c r="B508" s="3" t="s">
        <v>396</v>
      </c>
      <c r="C508" s="225"/>
      <c r="D508" s="226"/>
      <c r="E508" s="227"/>
      <c r="F508" s="227"/>
      <c r="G508" s="225"/>
      <c r="H508" s="226"/>
      <c r="I508" s="227"/>
    </row>
    <row r="509" spans="2:10" x14ac:dyDescent="0.2">
      <c r="B509" s="228" t="s">
        <v>326</v>
      </c>
      <c r="C509" s="225"/>
      <c r="D509" s="226"/>
      <c r="E509" s="227"/>
      <c r="F509" s="227"/>
      <c r="G509" s="225"/>
      <c r="H509" s="226"/>
      <c r="I509" s="227"/>
    </row>
    <row r="510" spans="2:10" x14ac:dyDescent="0.2">
      <c r="B510" s="3"/>
      <c r="C510" s="221"/>
      <c r="D510" s="221"/>
      <c r="E510" s="221"/>
      <c r="F510" s="273"/>
      <c r="G510" s="221"/>
      <c r="H510" s="221"/>
      <c r="I510" s="221"/>
    </row>
    <row r="511" spans="2:10" x14ac:dyDescent="0.2">
      <c r="B511" s="266" t="s">
        <v>2766</v>
      </c>
    </row>
    <row r="512" spans="2:10" x14ac:dyDescent="0.2">
      <c r="B512" s="266" t="s">
        <v>2767</v>
      </c>
    </row>
    <row r="513" spans="2:9" x14ac:dyDescent="0.2">
      <c r="B513" s="266" t="s">
        <v>2768</v>
      </c>
    </row>
    <row r="514" spans="2:9" x14ac:dyDescent="0.2">
      <c r="B514" s="266" t="s">
        <v>2769</v>
      </c>
    </row>
    <row r="515" spans="2:9" x14ac:dyDescent="0.2">
      <c r="B515" s="266" t="s">
        <v>2770</v>
      </c>
    </row>
    <row r="517" spans="2:9" x14ac:dyDescent="0.2">
      <c r="B517" s="3"/>
      <c r="C517" s="229" t="s">
        <v>155</v>
      </c>
      <c r="D517" s="230"/>
      <c r="E517" s="231"/>
      <c r="F517" s="274"/>
      <c r="G517" s="229" t="s">
        <v>404</v>
      </c>
      <c r="H517" s="230"/>
      <c r="I517" s="231"/>
    </row>
    <row r="518" spans="2:9" ht="38.25" x14ac:dyDescent="0.2">
      <c r="B518" s="232" t="s">
        <v>332</v>
      </c>
      <c r="C518" s="233" t="s">
        <v>49</v>
      </c>
      <c r="D518" s="234" t="s">
        <v>333</v>
      </c>
      <c r="E518" s="235" t="s">
        <v>334</v>
      </c>
      <c r="F518" s="235" t="s">
        <v>2765</v>
      </c>
      <c r="G518" s="233" t="s">
        <v>49</v>
      </c>
      <c r="H518" s="234" t="s">
        <v>333</v>
      </c>
      <c r="I518" s="235" t="s">
        <v>334</v>
      </c>
    </row>
    <row r="519" spans="2:9" x14ac:dyDescent="0.2">
      <c r="B519" s="236" t="s">
        <v>826</v>
      </c>
      <c r="C519" s="237">
        <v>1425</v>
      </c>
      <c r="D519" s="238">
        <v>7.5884141256901794E-2</v>
      </c>
      <c r="E519" s="239">
        <v>149.11649122807017</v>
      </c>
      <c r="F519" s="239">
        <v>1134.2324011257988</v>
      </c>
      <c r="G519" s="237">
        <v>102</v>
      </c>
      <c r="H519" s="238">
        <v>0.14267312863284332</v>
      </c>
      <c r="I519" s="239">
        <v>86.872549019607845</v>
      </c>
    </row>
    <row r="520" spans="2:9" x14ac:dyDescent="0.2">
      <c r="B520" s="240" t="s">
        <v>827</v>
      </c>
      <c r="C520" s="241">
        <v>0</v>
      </c>
      <c r="D520" s="242">
        <v>0</v>
      </c>
      <c r="E520" s="243">
        <v>0</v>
      </c>
      <c r="F520" s="243">
        <v>0</v>
      </c>
      <c r="G520" s="241">
        <v>0</v>
      </c>
      <c r="H520" s="242">
        <v>0</v>
      </c>
      <c r="I520" s="243">
        <v>0</v>
      </c>
    </row>
    <row r="521" spans="2:9" x14ac:dyDescent="0.2">
      <c r="B521" s="240" t="s">
        <v>828</v>
      </c>
      <c r="C521" s="241">
        <v>1740</v>
      </c>
      <c r="D521" s="242">
        <v>6.3203946863463534E-2</v>
      </c>
      <c r="E521" s="243">
        <v>62.943103448275863</v>
      </c>
      <c r="F521" s="243">
        <v>8.2811902638462147</v>
      </c>
      <c r="G521" s="241">
        <v>44</v>
      </c>
      <c r="H521" s="242">
        <v>0.12294492111818434</v>
      </c>
      <c r="I521" s="243">
        <v>50.477272727272727</v>
      </c>
    </row>
    <row r="522" spans="2:9" x14ac:dyDescent="0.2">
      <c r="B522" s="240" t="s">
        <v>829</v>
      </c>
      <c r="C522" s="241">
        <v>1989</v>
      </c>
      <c r="D522" s="242">
        <v>0.12058558100084826</v>
      </c>
      <c r="E522" s="243">
        <v>178.69582704876822</v>
      </c>
      <c r="F522" s="243">
        <v>79.849505101902636</v>
      </c>
      <c r="G522" s="241">
        <v>208</v>
      </c>
      <c r="H522" s="242">
        <v>0.16598427517393088</v>
      </c>
      <c r="I522" s="243">
        <v>75.817307692307693</v>
      </c>
    </row>
    <row r="523" spans="2:9" x14ac:dyDescent="0.2">
      <c r="B523" s="240" t="s">
        <v>830</v>
      </c>
      <c r="C523" s="241">
        <v>698</v>
      </c>
      <c r="D523" s="242">
        <v>5.6562782353444474E-2</v>
      </c>
      <c r="E523" s="243">
        <v>55.875358166189109</v>
      </c>
      <c r="F523" s="243">
        <v>8.1454714282399028</v>
      </c>
      <c r="G523" s="241">
        <v>19</v>
      </c>
      <c r="H523" s="242">
        <v>8.6680281370546952E-2</v>
      </c>
      <c r="I523" s="243">
        <v>40.210526315789473</v>
      </c>
    </row>
    <row r="524" spans="2:9" x14ac:dyDescent="0.2">
      <c r="B524" s="240" t="s">
        <v>831</v>
      </c>
      <c r="C524" s="241">
        <v>0</v>
      </c>
      <c r="D524" s="242">
        <v>0</v>
      </c>
      <c r="E524" s="243">
        <v>0</v>
      </c>
      <c r="F524" s="243">
        <v>0</v>
      </c>
      <c r="G524" s="241">
        <v>0</v>
      </c>
      <c r="H524" s="242">
        <v>0</v>
      </c>
      <c r="I524" s="243">
        <v>0</v>
      </c>
    </row>
    <row r="525" spans="2:9" x14ac:dyDescent="0.2">
      <c r="B525" s="240" t="s">
        <v>832</v>
      </c>
      <c r="C525" s="241">
        <v>1537</v>
      </c>
      <c r="D525" s="242">
        <v>0.2041636858309781</v>
      </c>
      <c r="E525" s="243">
        <v>292.2537410540013</v>
      </c>
      <c r="F525" s="243">
        <v>143.20202230762141</v>
      </c>
      <c r="G525" s="241">
        <v>46</v>
      </c>
      <c r="H525" s="242">
        <v>0.26445975879891703</v>
      </c>
      <c r="I525" s="243">
        <v>93.434782608695656</v>
      </c>
    </row>
    <row r="526" spans="2:9" x14ac:dyDescent="0.2">
      <c r="B526" s="240" t="s">
        <v>833</v>
      </c>
      <c r="C526" s="241">
        <v>1480</v>
      </c>
      <c r="D526" s="242">
        <v>0.11784053462836308</v>
      </c>
      <c r="E526" s="243">
        <v>193.20337837837837</v>
      </c>
      <c r="F526" s="243">
        <v>431.75899041637302</v>
      </c>
      <c r="G526" s="241">
        <v>66</v>
      </c>
      <c r="H526" s="242">
        <v>0.17416561829349519</v>
      </c>
      <c r="I526" s="243">
        <v>71.318181818181813</v>
      </c>
    </row>
    <row r="527" spans="2:9" x14ac:dyDescent="0.2">
      <c r="B527" s="240" t="s">
        <v>834</v>
      </c>
      <c r="C527" s="241">
        <v>946</v>
      </c>
      <c r="D527" s="242">
        <v>4.7358225389486863E-2</v>
      </c>
      <c r="E527" s="243">
        <v>58.559196617336156</v>
      </c>
      <c r="F527" s="243">
        <v>33.977251039434925</v>
      </c>
      <c r="G527" s="241">
        <v>57</v>
      </c>
      <c r="H527" s="242">
        <v>0.12078237807573311</v>
      </c>
      <c r="I527" s="243">
        <v>57.526315789473685</v>
      </c>
    </row>
    <row r="528" spans="2:9" x14ac:dyDescent="0.2">
      <c r="B528" s="240" t="s">
        <v>835</v>
      </c>
      <c r="C528" s="241">
        <v>963</v>
      </c>
      <c r="D528" s="242">
        <v>3.7232179170846758E-2</v>
      </c>
      <c r="E528" s="243">
        <v>35.647975077881618</v>
      </c>
      <c r="F528" s="243">
        <v>3.792123928564394</v>
      </c>
      <c r="G528" s="241">
        <v>132</v>
      </c>
      <c r="H528" s="242">
        <v>2.1504383940932126E-2</v>
      </c>
      <c r="I528" s="243">
        <v>8.8257575757575761</v>
      </c>
    </row>
    <row r="529" spans="2:9" x14ac:dyDescent="0.2">
      <c r="B529" s="240" t="s">
        <v>836</v>
      </c>
      <c r="C529" s="241">
        <v>616</v>
      </c>
      <c r="D529" s="242">
        <v>9.7337913412236521E-3</v>
      </c>
      <c r="E529" s="243">
        <v>9.375</v>
      </c>
      <c r="F529" s="243">
        <v>3.606156932752381</v>
      </c>
      <c r="G529" s="241">
        <v>151</v>
      </c>
      <c r="H529" s="242">
        <v>2.69068338878935E-2</v>
      </c>
      <c r="I529" s="243">
        <v>11.139072847682119</v>
      </c>
    </row>
    <row r="530" spans="2:9" x14ac:dyDescent="0.2">
      <c r="B530" s="240" t="s">
        <v>837</v>
      </c>
      <c r="C530" s="241">
        <v>0</v>
      </c>
      <c r="D530" s="242">
        <v>0</v>
      </c>
      <c r="E530" s="243">
        <v>0</v>
      </c>
      <c r="F530" s="243">
        <v>0</v>
      </c>
      <c r="G530" s="241">
        <v>0</v>
      </c>
      <c r="H530" s="242">
        <v>0</v>
      </c>
      <c r="I530" s="243">
        <v>0</v>
      </c>
    </row>
    <row r="531" spans="2:9" x14ac:dyDescent="0.2">
      <c r="B531" s="240" t="s">
        <v>838</v>
      </c>
      <c r="C531" s="241">
        <v>94</v>
      </c>
      <c r="D531" s="242">
        <v>0.80422821480683782</v>
      </c>
      <c r="E531" s="243">
        <v>2327.7872340425533</v>
      </c>
      <c r="F531" s="243">
        <v>2965.0966395431192</v>
      </c>
      <c r="G531" s="241">
        <v>0</v>
      </c>
      <c r="H531" s="242">
        <v>0</v>
      </c>
      <c r="I531" s="243">
        <v>0</v>
      </c>
    </row>
    <row r="532" spans="2:9" x14ac:dyDescent="0.2">
      <c r="B532" s="240" t="s">
        <v>839</v>
      </c>
      <c r="C532" s="241">
        <v>0</v>
      </c>
      <c r="D532" s="242">
        <v>0</v>
      </c>
      <c r="E532" s="243">
        <v>0</v>
      </c>
      <c r="F532" s="243">
        <v>0</v>
      </c>
      <c r="G532" s="241">
        <v>0</v>
      </c>
      <c r="H532" s="242">
        <v>0</v>
      </c>
      <c r="I532" s="243">
        <v>0</v>
      </c>
    </row>
    <row r="533" spans="2:9" x14ac:dyDescent="0.2">
      <c r="B533" s="240" t="s">
        <v>840</v>
      </c>
      <c r="C533" s="241">
        <v>1566</v>
      </c>
      <c r="D533" s="242">
        <v>7.9008805237294588E-2</v>
      </c>
      <c r="E533" s="243">
        <v>77.690932311621964</v>
      </c>
      <c r="F533" s="243">
        <v>25.757124699942437</v>
      </c>
      <c r="G533" s="241">
        <v>212</v>
      </c>
      <c r="H533" s="242">
        <v>0.11680027980524077</v>
      </c>
      <c r="I533" s="243">
        <v>59.858490566037737</v>
      </c>
    </row>
    <row r="534" spans="2:9" x14ac:dyDescent="0.2">
      <c r="B534" s="240" t="s">
        <v>841</v>
      </c>
      <c r="C534" s="241">
        <v>1397</v>
      </c>
      <c r="D534" s="242">
        <v>7.9848873332067249E-2</v>
      </c>
      <c r="E534" s="243">
        <v>77.956335003579099</v>
      </c>
      <c r="F534" s="243">
        <v>59.692408539879658</v>
      </c>
      <c r="G534" s="241">
        <v>240</v>
      </c>
      <c r="H534" s="242">
        <v>0.1135537271517959</v>
      </c>
      <c r="I534" s="243">
        <v>48.016666666666666</v>
      </c>
    </row>
    <row r="535" spans="2:9" x14ac:dyDescent="0.2">
      <c r="B535" s="240" t="s">
        <v>842</v>
      </c>
      <c r="C535" s="241">
        <v>809</v>
      </c>
      <c r="D535" s="242">
        <v>7.1246687864334968E-2</v>
      </c>
      <c r="E535" s="243">
        <v>66.473423980222492</v>
      </c>
      <c r="F535" s="243">
        <v>5.3330050551947776</v>
      </c>
      <c r="G535" s="241">
        <v>92</v>
      </c>
      <c r="H535" s="242">
        <v>9.5139426317497611E-2</v>
      </c>
      <c r="I535" s="243">
        <v>41.423913043478258</v>
      </c>
    </row>
    <row r="536" spans="2:9" x14ac:dyDescent="0.2">
      <c r="B536" s="240" t="s">
        <v>843</v>
      </c>
      <c r="C536" s="241">
        <v>1044</v>
      </c>
      <c r="D536" s="242">
        <v>5.8218750982243161E-2</v>
      </c>
      <c r="E536" s="243">
        <v>54.999042145593869</v>
      </c>
      <c r="F536" s="243">
        <v>8.3631666540033294</v>
      </c>
      <c r="G536" s="241">
        <v>108</v>
      </c>
      <c r="H536" s="242">
        <v>9.6724078407303793E-2</v>
      </c>
      <c r="I536" s="243">
        <v>46.694444444444443</v>
      </c>
    </row>
    <row r="537" spans="2:9" x14ac:dyDescent="0.2">
      <c r="B537" s="240" t="s">
        <v>844</v>
      </c>
      <c r="C537" s="241">
        <v>1862</v>
      </c>
      <c r="D537" s="242">
        <v>0.11906133500119331</v>
      </c>
      <c r="E537" s="243">
        <v>295.25510204081633</v>
      </c>
      <c r="F537" s="243">
        <v>185.21652340768426</v>
      </c>
      <c r="G537" s="241">
        <v>440</v>
      </c>
      <c r="H537" s="242">
        <v>0.18932769026664431</v>
      </c>
      <c r="I537" s="243">
        <v>92.111363636363635</v>
      </c>
    </row>
    <row r="538" spans="2:9" x14ac:dyDescent="0.2">
      <c r="B538" s="240" t="s">
        <v>845</v>
      </c>
      <c r="C538" s="241">
        <v>1514</v>
      </c>
      <c r="D538" s="242">
        <v>4.6327867982901783E-2</v>
      </c>
      <c r="E538" s="243">
        <v>53.073315719947161</v>
      </c>
      <c r="F538" s="243">
        <v>18.927925522859912</v>
      </c>
      <c r="G538" s="241">
        <v>152</v>
      </c>
      <c r="H538" s="242">
        <v>7.0063023828006887E-2</v>
      </c>
      <c r="I538" s="243">
        <v>35.032894736842103</v>
      </c>
    </row>
    <row r="539" spans="2:9" x14ac:dyDescent="0.2">
      <c r="B539" s="240" t="s">
        <v>846</v>
      </c>
      <c r="C539" s="241">
        <v>1118</v>
      </c>
      <c r="D539" s="242">
        <v>5.1270223401370885E-2</v>
      </c>
      <c r="E539" s="243">
        <v>50.403398926654738</v>
      </c>
      <c r="F539" s="243">
        <v>10.404285346371973</v>
      </c>
      <c r="G539" s="241">
        <v>128</v>
      </c>
      <c r="H539" s="242">
        <v>2.6138607703192207E-2</v>
      </c>
      <c r="I539" s="243">
        <v>13.1328125</v>
      </c>
    </row>
    <row r="540" spans="2:9" x14ac:dyDescent="0.2">
      <c r="B540" s="240" t="s">
        <v>847</v>
      </c>
      <c r="C540" s="241">
        <v>749</v>
      </c>
      <c r="D540" s="242">
        <v>5.0997974943800095E-2</v>
      </c>
      <c r="E540" s="243">
        <v>54.973297730307074</v>
      </c>
      <c r="F540" s="243">
        <v>43.632484253972621</v>
      </c>
      <c r="G540" s="241">
        <v>43</v>
      </c>
      <c r="H540" s="242">
        <v>5.3947727184201266E-2</v>
      </c>
      <c r="I540" s="243">
        <v>32.209302325581397</v>
      </c>
    </row>
    <row r="541" spans="2:9" x14ac:dyDescent="0.2">
      <c r="B541" s="240" t="s">
        <v>848</v>
      </c>
      <c r="C541" s="241">
        <v>0</v>
      </c>
      <c r="D541" s="242">
        <v>0</v>
      </c>
      <c r="E541" s="243">
        <v>0</v>
      </c>
      <c r="F541" s="243">
        <v>0</v>
      </c>
      <c r="G541" s="241">
        <v>0</v>
      </c>
      <c r="H541" s="242">
        <v>0</v>
      </c>
      <c r="I541" s="243">
        <v>0</v>
      </c>
    </row>
    <row r="542" spans="2:9" x14ac:dyDescent="0.2">
      <c r="B542" s="240" t="s">
        <v>849</v>
      </c>
      <c r="C542" s="241">
        <v>1409</v>
      </c>
      <c r="D542" s="242">
        <v>-8.3157521905846687E-3</v>
      </c>
      <c r="E542" s="243">
        <v>-7.2817601135557135</v>
      </c>
      <c r="F542" s="243">
        <v>4.2511278895750042</v>
      </c>
      <c r="G542" s="241">
        <v>116</v>
      </c>
      <c r="H542" s="242">
        <v>6.6875910312429454E-3</v>
      </c>
      <c r="I542" s="243">
        <v>2.8103448275862069</v>
      </c>
    </row>
    <row r="543" spans="2:9" x14ac:dyDescent="0.2">
      <c r="B543" s="240" t="s">
        <v>850</v>
      </c>
      <c r="C543" s="241">
        <v>1395</v>
      </c>
      <c r="D543" s="242">
        <v>-5.916001574668095E-3</v>
      </c>
      <c r="E543" s="243">
        <v>-9.6415770609318994</v>
      </c>
      <c r="F543" s="243">
        <v>1310.406371991656</v>
      </c>
      <c r="G543" s="241">
        <v>280</v>
      </c>
      <c r="H543" s="242">
        <v>0.12751288285789841</v>
      </c>
      <c r="I543" s="243">
        <v>70.61071428571428</v>
      </c>
    </row>
    <row r="544" spans="2:9" x14ac:dyDescent="0.2">
      <c r="B544" s="240" t="s">
        <v>851</v>
      </c>
      <c r="C544" s="241">
        <v>1049</v>
      </c>
      <c r="D544" s="242">
        <v>-1.7497926029919841E-2</v>
      </c>
      <c r="E544" s="243">
        <v>-18.297426120114395</v>
      </c>
      <c r="F544" s="243">
        <v>4.8446656403738073</v>
      </c>
      <c r="G544" s="241">
        <v>23</v>
      </c>
      <c r="H544" s="242">
        <v>-1.5756302521008347E-3</v>
      </c>
      <c r="I544" s="243">
        <v>-0.65217391304347827</v>
      </c>
    </row>
    <row r="545" spans="2:9" x14ac:dyDescent="0.2">
      <c r="B545" s="240" t="s">
        <v>852</v>
      </c>
      <c r="C545" s="241">
        <v>660</v>
      </c>
      <c r="D545" s="242">
        <v>-3.3754672395273855E-2</v>
      </c>
      <c r="E545" s="243">
        <v>-29.759090909090908</v>
      </c>
      <c r="F545" s="243">
        <v>4.2616878350374998</v>
      </c>
      <c r="G545" s="241">
        <v>130</v>
      </c>
      <c r="H545" s="242">
        <v>-2.5524188022475469E-3</v>
      </c>
      <c r="I545" s="243">
        <v>-1.1461538461538461</v>
      </c>
    </row>
    <row r="546" spans="2:9" x14ac:dyDescent="0.2">
      <c r="B546" s="240" t="s">
        <v>853</v>
      </c>
      <c r="C546" s="241">
        <v>0</v>
      </c>
      <c r="D546" s="242">
        <v>0</v>
      </c>
      <c r="E546" s="243">
        <v>0</v>
      </c>
      <c r="F546" s="243">
        <v>0</v>
      </c>
      <c r="G546" s="241">
        <v>0</v>
      </c>
      <c r="H546" s="242">
        <v>0</v>
      </c>
      <c r="I546" s="243">
        <v>0</v>
      </c>
    </row>
    <row r="547" spans="2:9" x14ac:dyDescent="0.2">
      <c r="B547" s="240" t="s">
        <v>854</v>
      </c>
      <c r="C547" s="241">
        <v>1186</v>
      </c>
      <c r="D547" s="242">
        <v>-2.8816382768820259E-2</v>
      </c>
      <c r="E547" s="243">
        <v>-27.756323777403036</v>
      </c>
      <c r="F547" s="243">
        <v>4.5594427673740734</v>
      </c>
      <c r="G547" s="241">
        <v>128</v>
      </c>
      <c r="H547" s="242">
        <v>6.3130724137394623E-3</v>
      </c>
      <c r="I547" s="243">
        <v>3.171875</v>
      </c>
    </row>
    <row r="548" spans="2:9" x14ac:dyDescent="0.2">
      <c r="B548" s="240" t="s">
        <v>855</v>
      </c>
      <c r="C548" s="241">
        <v>1531</v>
      </c>
      <c r="D548" s="242">
        <v>2.121239547339604E-2</v>
      </c>
      <c r="E548" s="243">
        <v>34.291312867406923</v>
      </c>
      <c r="F548" s="243">
        <v>316.74186424902058</v>
      </c>
      <c r="G548" s="241">
        <v>112</v>
      </c>
      <c r="H548" s="242">
        <v>0.10504476068678392</v>
      </c>
      <c r="I548" s="243">
        <v>68.9375</v>
      </c>
    </row>
    <row r="549" spans="2:9" x14ac:dyDescent="0.2">
      <c r="B549" s="240" t="s">
        <v>856</v>
      </c>
      <c r="C549" s="241">
        <v>0</v>
      </c>
      <c r="D549" s="242">
        <v>0</v>
      </c>
      <c r="E549" s="243">
        <v>0</v>
      </c>
      <c r="F549" s="243">
        <v>0</v>
      </c>
      <c r="G549" s="241">
        <v>0</v>
      </c>
      <c r="H549" s="242">
        <v>0</v>
      </c>
      <c r="I549" s="243">
        <v>0</v>
      </c>
    </row>
    <row r="550" spans="2:9" x14ac:dyDescent="0.2">
      <c r="B550" s="240" t="s">
        <v>857</v>
      </c>
      <c r="C550" s="241">
        <v>1168</v>
      </c>
      <c r="D550" s="242">
        <v>4.8866176689136953E-2</v>
      </c>
      <c r="E550" s="243">
        <v>53.207191780821915</v>
      </c>
      <c r="F550" s="243">
        <v>20.400352040602414</v>
      </c>
      <c r="G550" s="241">
        <v>256</v>
      </c>
      <c r="H550" s="242">
        <v>8.2336692569208392E-2</v>
      </c>
      <c r="I550" s="243">
        <v>42.3828125</v>
      </c>
    </row>
    <row r="551" spans="2:9" x14ac:dyDescent="0.2">
      <c r="B551" s="240" t="s">
        <v>858</v>
      </c>
      <c r="C551" s="241">
        <v>0</v>
      </c>
      <c r="D551" s="242">
        <v>0</v>
      </c>
      <c r="E551" s="243">
        <v>0</v>
      </c>
      <c r="F551" s="243">
        <v>0</v>
      </c>
      <c r="G551" s="241">
        <v>0</v>
      </c>
      <c r="H551" s="242">
        <v>0</v>
      </c>
      <c r="I551" s="243">
        <v>0</v>
      </c>
    </row>
    <row r="552" spans="2:9" x14ac:dyDescent="0.2">
      <c r="B552" s="240" t="s">
        <v>859</v>
      </c>
      <c r="C552" s="241">
        <v>1991</v>
      </c>
      <c r="D552" s="242">
        <v>4.6417760153134813E-2</v>
      </c>
      <c r="E552" s="243">
        <v>74.782019085886489</v>
      </c>
      <c r="F552" s="243">
        <v>23.712785243524792</v>
      </c>
      <c r="G552" s="241">
        <v>128</v>
      </c>
      <c r="H552" s="242">
        <v>0.15048015426029515</v>
      </c>
      <c r="I552" s="243">
        <v>61.578125</v>
      </c>
    </row>
    <row r="553" spans="2:9" x14ac:dyDescent="0.2">
      <c r="B553" s="240" t="s">
        <v>860</v>
      </c>
      <c r="C553" s="241">
        <v>1492</v>
      </c>
      <c r="D553" s="242">
        <v>7.4862731560775497E-2</v>
      </c>
      <c r="E553" s="243">
        <v>75.729222520107243</v>
      </c>
      <c r="F553" s="243">
        <v>3.6388839251333329</v>
      </c>
      <c r="G553" s="241">
        <v>44</v>
      </c>
      <c r="H553" s="242">
        <v>9.0248644223882124E-2</v>
      </c>
      <c r="I553" s="243">
        <v>40.090909090909093</v>
      </c>
    </row>
    <row r="554" spans="2:9" x14ac:dyDescent="0.2">
      <c r="B554" s="240" t="s">
        <v>861</v>
      </c>
      <c r="C554" s="241">
        <v>1213</v>
      </c>
      <c r="D554" s="242">
        <v>6.4157084812646037E-3</v>
      </c>
      <c r="E554" s="243">
        <v>9.4896949711459193</v>
      </c>
      <c r="F554" s="243">
        <v>13.708609113445084</v>
      </c>
      <c r="G554" s="241">
        <v>137</v>
      </c>
      <c r="H554" s="242">
        <v>8.4566451192537917E-2</v>
      </c>
      <c r="I554" s="243">
        <v>36</v>
      </c>
    </row>
    <row r="555" spans="2:9" x14ac:dyDescent="0.2">
      <c r="B555" s="240" t="s">
        <v>862</v>
      </c>
      <c r="C555" s="241">
        <v>582</v>
      </c>
      <c r="D555" s="242">
        <v>4.4481020258170023E-2</v>
      </c>
      <c r="E555" s="243">
        <v>51.682130584192443</v>
      </c>
      <c r="F555" s="243">
        <v>6.9147653790898147</v>
      </c>
      <c r="G555" s="241">
        <v>160</v>
      </c>
      <c r="H555" s="242">
        <v>0.11577639751552793</v>
      </c>
      <c r="I555" s="243">
        <v>52.424999999999997</v>
      </c>
    </row>
    <row r="556" spans="2:9" x14ac:dyDescent="0.2">
      <c r="B556" s="240" t="s">
        <v>863</v>
      </c>
      <c r="C556" s="241">
        <v>0</v>
      </c>
      <c r="D556" s="242">
        <v>0</v>
      </c>
      <c r="E556" s="243">
        <v>0</v>
      </c>
      <c r="F556" s="243">
        <v>0</v>
      </c>
      <c r="G556" s="241">
        <v>0</v>
      </c>
      <c r="H556" s="242">
        <v>0</v>
      </c>
      <c r="I556" s="243">
        <v>0</v>
      </c>
    </row>
    <row r="557" spans="2:9" x14ac:dyDescent="0.2">
      <c r="B557" s="240" t="s">
        <v>864</v>
      </c>
      <c r="C557" s="241">
        <v>952</v>
      </c>
      <c r="D557" s="242">
        <v>-7.7974426285036813E-3</v>
      </c>
      <c r="E557" s="243">
        <v>-7.2542016806722689</v>
      </c>
      <c r="F557" s="243">
        <v>4.1871622505358976</v>
      </c>
      <c r="G557" s="241">
        <v>432</v>
      </c>
      <c r="H557" s="242">
        <v>4.955970790377906E-3</v>
      </c>
      <c r="I557" s="243">
        <v>2.136574074074074</v>
      </c>
    </row>
    <row r="558" spans="2:9" x14ac:dyDescent="0.2">
      <c r="B558" s="240" t="s">
        <v>865</v>
      </c>
      <c r="C558" s="241">
        <v>896</v>
      </c>
      <c r="D558" s="242">
        <v>4.8831165027074519E-6</v>
      </c>
      <c r="E558" s="243">
        <v>4.464285714285714E-3</v>
      </c>
      <c r="F558" s="243">
        <v>3.9235256642322915</v>
      </c>
      <c r="G558" s="241">
        <v>83</v>
      </c>
      <c r="H558" s="242">
        <v>1.6319061465958073E-2</v>
      </c>
      <c r="I558" s="243">
        <v>7.8433734939759034</v>
      </c>
    </row>
    <row r="559" spans="2:9" x14ac:dyDescent="0.2">
      <c r="B559" s="240" t="s">
        <v>866</v>
      </c>
      <c r="C559" s="241">
        <v>844</v>
      </c>
      <c r="D559" s="242">
        <v>0.51391482272437572</v>
      </c>
      <c r="E559" s="243">
        <v>1688.2144549763034</v>
      </c>
      <c r="F559" s="243">
        <v>3151.0086509156099</v>
      </c>
      <c r="G559" s="241">
        <v>36</v>
      </c>
      <c r="H559" s="242">
        <v>0.43350297676205107</v>
      </c>
      <c r="I559" s="243">
        <v>250.80555555555554</v>
      </c>
    </row>
    <row r="560" spans="2:9" x14ac:dyDescent="0.2">
      <c r="B560" s="240" t="s">
        <v>867</v>
      </c>
      <c r="C560" s="241">
        <v>641</v>
      </c>
      <c r="D560" s="242">
        <v>-4.4117685380706817E-3</v>
      </c>
      <c r="E560" s="243">
        <v>-7.923556942277691</v>
      </c>
      <c r="F560" s="243">
        <v>462.0179428251929</v>
      </c>
      <c r="G560" s="241">
        <v>42</v>
      </c>
      <c r="H560" s="242">
        <v>0.15447552790162167</v>
      </c>
      <c r="I560" s="243">
        <v>75.071428571428569</v>
      </c>
    </row>
    <row r="561" spans="2:10" x14ac:dyDescent="0.2">
      <c r="B561" s="240" t="s">
        <v>868</v>
      </c>
      <c r="C561" s="241">
        <v>0</v>
      </c>
      <c r="D561" s="242">
        <v>0</v>
      </c>
      <c r="E561" s="243">
        <v>0</v>
      </c>
      <c r="F561" s="243">
        <v>0</v>
      </c>
      <c r="G561" s="241">
        <v>0</v>
      </c>
      <c r="H561" s="242">
        <v>0</v>
      </c>
      <c r="I561" s="243">
        <v>0</v>
      </c>
    </row>
    <row r="562" spans="2:10" x14ac:dyDescent="0.2">
      <c r="B562" s="240" t="s">
        <v>869</v>
      </c>
      <c r="C562" s="241">
        <v>29</v>
      </c>
      <c r="D562" s="242">
        <v>0.28744581527175717</v>
      </c>
      <c r="E562" s="243">
        <v>594.51724137931035</v>
      </c>
      <c r="F562" s="243">
        <v>2142.5137642359086</v>
      </c>
      <c r="G562" s="241">
        <v>0</v>
      </c>
      <c r="H562" s="242">
        <v>0</v>
      </c>
      <c r="I562" s="243">
        <v>0</v>
      </c>
    </row>
    <row r="563" spans="2:10" x14ac:dyDescent="0.2">
      <c r="B563" s="240" t="s">
        <v>870</v>
      </c>
      <c r="C563" s="241">
        <v>146</v>
      </c>
      <c r="D563" s="242">
        <v>0.26053349801780978</v>
      </c>
      <c r="E563" s="243">
        <v>537.45205479452056</v>
      </c>
      <c r="F563" s="243">
        <v>3147.757250906272</v>
      </c>
      <c r="G563" s="241">
        <v>0</v>
      </c>
      <c r="H563" s="242">
        <v>0</v>
      </c>
      <c r="I563" s="243">
        <v>0</v>
      </c>
    </row>
    <row r="564" spans="2:10" x14ac:dyDescent="0.2">
      <c r="B564" s="240" t="s">
        <v>871</v>
      </c>
      <c r="C564" s="241">
        <v>0</v>
      </c>
      <c r="D564" s="242">
        <v>0</v>
      </c>
      <c r="E564" s="243">
        <v>0</v>
      </c>
      <c r="F564" s="243">
        <v>0</v>
      </c>
      <c r="G564" s="241">
        <v>0</v>
      </c>
      <c r="H564" s="242">
        <v>0</v>
      </c>
      <c r="I564" s="243">
        <v>0</v>
      </c>
    </row>
    <row r="565" spans="2:10" x14ac:dyDescent="0.2">
      <c r="B565" s="240" t="s">
        <v>872</v>
      </c>
      <c r="C565" s="241">
        <v>0</v>
      </c>
      <c r="D565" s="242">
        <v>0</v>
      </c>
      <c r="E565" s="243">
        <v>0</v>
      </c>
      <c r="F565" s="243">
        <v>0</v>
      </c>
      <c r="G565" s="241">
        <v>0</v>
      </c>
      <c r="H565" s="242">
        <v>0</v>
      </c>
      <c r="I565" s="243">
        <v>0</v>
      </c>
    </row>
    <row r="566" spans="2:10" x14ac:dyDescent="0.2">
      <c r="B566" s="244" t="s">
        <v>873</v>
      </c>
      <c r="C566" s="245">
        <v>1676</v>
      </c>
      <c r="D566" s="246">
        <v>2.6987472416066804E-2</v>
      </c>
      <c r="E566" s="247">
        <v>33.799522673031028</v>
      </c>
      <c r="F566" s="247">
        <v>24.549928916759423</v>
      </c>
      <c r="G566" s="245">
        <v>209</v>
      </c>
      <c r="H566" s="246">
        <v>4.2515698516915057E-2</v>
      </c>
      <c r="I566" s="247">
        <v>22.741626794258373</v>
      </c>
    </row>
    <row r="568" spans="2:10" x14ac:dyDescent="0.2">
      <c r="J568" s="17" t="s">
        <v>331</v>
      </c>
    </row>
    <row r="569" spans="2:10" x14ac:dyDescent="0.2">
      <c r="J569" s="17" t="s">
        <v>302</v>
      </c>
    </row>
    <row r="570" spans="2:10" x14ac:dyDescent="0.2">
      <c r="B570" s="3" t="s">
        <v>0</v>
      </c>
      <c r="C570" s="225"/>
      <c r="D570" s="226"/>
      <c r="E570" s="227"/>
      <c r="F570" s="227"/>
      <c r="G570" s="225"/>
      <c r="H570" s="226"/>
      <c r="I570" s="227"/>
    </row>
    <row r="571" spans="2:10" x14ac:dyDescent="0.2">
      <c r="B571" s="3" t="s">
        <v>396</v>
      </c>
      <c r="C571" s="225"/>
      <c r="D571" s="226"/>
      <c r="E571" s="227"/>
      <c r="F571" s="227"/>
      <c r="G571" s="225"/>
      <c r="H571" s="226"/>
      <c r="I571" s="227"/>
    </row>
    <row r="572" spans="2:10" x14ac:dyDescent="0.2">
      <c r="B572" s="228" t="s">
        <v>326</v>
      </c>
      <c r="C572" s="225"/>
      <c r="D572" s="226"/>
      <c r="E572" s="227"/>
      <c r="F572" s="227"/>
      <c r="G572" s="225"/>
      <c r="H572" s="226"/>
      <c r="I572" s="227"/>
    </row>
    <row r="573" spans="2:10" x14ac:dyDescent="0.2">
      <c r="B573" s="3"/>
      <c r="C573" s="221"/>
      <c r="D573" s="221"/>
      <c r="E573" s="221"/>
      <c r="F573" s="273"/>
      <c r="G573" s="221"/>
      <c r="H573" s="221"/>
      <c r="I573" s="221"/>
    </row>
    <row r="574" spans="2:10" x14ac:dyDescent="0.2">
      <c r="B574" s="266" t="s">
        <v>2766</v>
      </c>
    </row>
    <row r="575" spans="2:10" x14ac:dyDescent="0.2">
      <c r="B575" s="266" t="s">
        <v>2767</v>
      </c>
    </row>
    <row r="576" spans="2:10" x14ac:dyDescent="0.2">
      <c r="B576" s="266" t="s">
        <v>2768</v>
      </c>
    </row>
    <row r="577" spans="1:10" x14ac:dyDescent="0.2">
      <c r="B577" s="266" t="s">
        <v>2769</v>
      </c>
    </row>
    <row r="578" spans="1:10" x14ac:dyDescent="0.2">
      <c r="B578" s="266" t="s">
        <v>2770</v>
      </c>
    </row>
    <row r="580" spans="1:10" x14ac:dyDescent="0.2">
      <c r="B580" s="3"/>
      <c r="C580" s="229" t="s">
        <v>155</v>
      </c>
      <c r="D580" s="230"/>
      <c r="E580" s="231"/>
      <c r="F580" s="274"/>
      <c r="G580" s="229" t="s">
        <v>404</v>
      </c>
      <c r="H580" s="230"/>
      <c r="I580" s="231"/>
    </row>
    <row r="581" spans="1:10" ht="38.25" x14ac:dyDescent="0.2">
      <c r="B581" s="232" t="s">
        <v>332</v>
      </c>
      <c r="C581" s="233" t="s">
        <v>49</v>
      </c>
      <c r="D581" s="234" t="s">
        <v>333</v>
      </c>
      <c r="E581" s="235" t="s">
        <v>334</v>
      </c>
      <c r="F581" s="235" t="s">
        <v>2765</v>
      </c>
      <c r="G581" s="233" t="s">
        <v>49</v>
      </c>
      <c r="H581" s="234" t="s">
        <v>333</v>
      </c>
      <c r="I581" s="235" t="s">
        <v>334</v>
      </c>
    </row>
    <row r="582" spans="1:10" x14ac:dyDescent="0.2">
      <c r="B582" s="236" t="s">
        <v>874</v>
      </c>
      <c r="C582" s="237">
        <v>1553</v>
      </c>
      <c r="D582" s="238">
        <v>5.9212768424565576E-2</v>
      </c>
      <c r="E582" s="239">
        <v>64.777205408886033</v>
      </c>
      <c r="F582" s="239">
        <v>59.434016702644662</v>
      </c>
      <c r="G582" s="237">
        <v>168</v>
      </c>
      <c r="H582" s="238">
        <v>4.9557586132073173E-2</v>
      </c>
      <c r="I582" s="239">
        <v>24.470238095238095</v>
      </c>
    </row>
    <row r="583" spans="1:10" x14ac:dyDescent="0.2">
      <c r="B583" s="240" t="s">
        <v>875</v>
      </c>
      <c r="C583" s="241">
        <v>0</v>
      </c>
      <c r="D583" s="242">
        <v>0</v>
      </c>
      <c r="E583" s="243">
        <v>0</v>
      </c>
      <c r="F583" s="243">
        <v>0</v>
      </c>
      <c r="G583" s="241">
        <v>0</v>
      </c>
      <c r="H583" s="242">
        <v>0</v>
      </c>
      <c r="I583" s="243">
        <v>0</v>
      </c>
    </row>
    <row r="584" spans="1:10" x14ac:dyDescent="0.2">
      <c r="B584" s="240" t="s">
        <v>876</v>
      </c>
      <c r="C584" s="241">
        <v>1056</v>
      </c>
      <c r="D584" s="242">
        <v>0.16668921824614813</v>
      </c>
      <c r="E584" s="243">
        <v>235.64962121212122</v>
      </c>
      <c r="F584" s="243">
        <v>543.56886906816715</v>
      </c>
      <c r="G584" s="241">
        <v>295</v>
      </c>
      <c r="H584" s="242">
        <v>0.1607010572135732</v>
      </c>
      <c r="I584" s="243">
        <v>94.861016949152543</v>
      </c>
    </row>
    <row r="585" spans="1:10" s="272" customFormat="1" x14ac:dyDescent="0.2">
      <c r="A585" s="267"/>
      <c r="B585" s="268" t="s">
        <v>877</v>
      </c>
      <c r="C585" s="269">
        <v>586</v>
      </c>
      <c r="D585" s="242">
        <v>0.3890606094707072</v>
      </c>
      <c r="E585" s="270">
        <v>808.27474402730377</v>
      </c>
      <c r="F585" s="270">
        <v>1017.2228794646371</v>
      </c>
      <c r="G585" s="269">
        <v>77</v>
      </c>
      <c r="H585" s="242">
        <v>0.32127996381727719</v>
      </c>
      <c r="I585" s="270">
        <v>184.50649350649351</v>
      </c>
      <c r="J585" s="271"/>
    </row>
    <row r="586" spans="1:10" s="272" customFormat="1" x14ac:dyDescent="0.2">
      <c r="A586" s="267"/>
      <c r="B586" s="268" t="s">
        <v>878</v>
      </c>
      <c r="C586" s="269">
        <v>515</v>
      </c>
      <c r="D586" s="242">
        <v>0.13853201623532652</v>
      </c>
      <c r="E586" s="270">
        <v>226.126213592233</v>
      </c>
      <c r="F586" s="270">
        <v>1039.5384977974793</v>
      </c>
      <c r="G586" s="269">
        <v>279</v>
      </c>
      <c r="H586" s="242">
        <v>0.20340564753414436</v>
      </c>
      <c r="I586" s="270">
        <v>132.8100358422939</v>
      </c>
      <c r="J586" s="271"/>
    </row>
    <row r="587" spans="1:10" s="272" customFormat="1" x14ac:dyDescent="0.2">
      <c r="A587" s="267"/>
      <c r="B587" s="268" t="s">
        <v>879</v>
      </c>
      <c r="C587" s="269">
        <v>83</v>
      </c>
      <c r="D587" s="242">
        <v>0.66410344963256662</v>
      </c>
      <c r="E587" s="270">
        <v>1830.2771084337348</v>
      </c>
      <c r="F587" s="270">
        <v>2597.1805285333862</v>
      </c>
      <c r="G587" s="269">
        <v>0</v>
      </c>
      <c r="H587" s="242">
        <v>0</v>
      </c>
      <c r="I587" s="270">
        <v>0</v>
      </c>
      <c r="J587" s="271"/>
    </row>
    <row r="588" spans="1:10" s="272" customFormat="1" x14ac:dyDescent="0.2">
      <c r="A588" s="267"/>
      <c r="B588" s="268" t="s">
        <v>880</v>
      </c>
      <c r="C588" s="269">
        <v>13</v>
      </c>
      <c r="D588" s="242">
        <v>0.66692450495049505</v>
      </c>
      <c r="E588" s="270">
        <v>1326.4615384615386</v>
      </c>
      <c r="F588" s="270">
        <v>3890.9627372572722</v>
      </c>
      <c r="G588" s="269">
        <v>0</v>
      </c>
      <c r="H588" s="242">
        <v>0</v>
      </c>
      <c r="I588" s="270">
        <v>0</v>
      </c>
      <c r="J588" s="271"/>
    </row>
    <row r="589" spans="1:10" x14ac:dyDescent="0.2">
      <c r="B589" s="240" t="s">
        <v>881</v>
      </c>
      <c r="C589" s="241">
        <v>0</v>
      </c>
      <c r="D589" s="242">
        <v>0</v>
      </c>
      <c r="E589" s="243">
        <v>0</v>
      </c>
      <c r="F589" s="243">
        <v>0</v>
      </c>
      <c r="G589" s="241">
        <v>0</v>
      </c>
      <c r="H589" s="242">
        <v>0</v>
      </c>
      <c r="I589" s="243">
        <v>0</v>
      </c>
    </row>
    <row r="590" spans="1:10" x14ac:dyDescent="0.2">
      <c r="B590" s="240" t="s">
        <v>882</v>
      </c>
      <c r="C590" s="241">
        <v>8</v>
      </c>
      <c r="D590" s="242">
        <v>0.67610851476119915</v>
      </c>
      <c r="E590" s="243">
        <v>1482.875</v>
      </c>
      <c r="F590" s="243">
        <v>2990.2579733559869</v>
      </c>
      <c r="G590" s="241">
        <v>0</v>
      </c>
      <c r="H590" s="242">
        <v>0</v>
      </c>
      <c r="I590" s="243">
        <v>0</v>
      </c>
    </row>
    <row r="591" spans="1:10" x14ac:dyDescent="0.2">
      <c r="B591" s="240" t="s">
        <v>883</v>
      </c>
      <c r="C591" s="241">
        <v>410</v>
      </c>
      <c r="D591" s="242">
        <v>5.7206601235363141E-2</v>
      </c>
      <c r="E591" s="243">
        <v>58.912195121951221</v>
      </c>
      <c r="F591" s="243">
        <v>3.3060381598864588</v>
      </c>
      <c r="G591" s="241">
        <v>80</v>
      </c>
      <c r="H591" s="242">
        <v>5.1943651925820289E-2</v>
      </c>
      <c r="I591" s="243">
        <v>36.412500000000001</v>
      </c>
    </row>
    <row r="592" spans="1:10" x14ac:dyDescent="0.2">
      <c r="B592" s="240" t="s">
        <v>884</v>
      </c>
      <c r="C592" s="241">
        <v>0</v>
      </c>
      <c r="D592" s="242">
        <v>0</v>
      </c>
      <c r="E592" s="243">
        <v>0</v>
      </c>
      <c r="F592" s="243">
        <v>0</v>
      </c>
      <c r="G592" s="241">
        <v>0</v>
      </c>
      <c r="H592" s="242">
        <v>0</v>
      </c>
      <c r="I592" s="243">
        <v>0</v>
      </c>
    </row>
    <row r="593" spans="2:9" x14ac:dyDescent="0.2">
      <c r="B593" s="240" t="s">
        <v>885</v>
      </c>
      <c r="C593" s="241">
        <v>18</v>
      </c>
      <c r="D593" s="242">
        <v>-5.3067313071042288E-2</v>
      </c>
      <c r="E593" s="243">
        <v>-79.055555555555557</v>
      </c>
      <c r="F593" s="243">
        <v>1466.6497354067769</v>
      </c>
      <c r="G593" s="241">
        <v>0</v>
      </c>
      <c r="H593" s="242">
        <v>0</v>
      </c>
      <c r="I593" s="243">
        <v>0</v>
      </c>
    </row>
    <row r="594" spans="2:9" x14ac:dyDescent="0.2">
      <c r="B594" s="240" t="s">
        <v>886</v>
      </c>
      <c r="C594" s="241">
        <v>484</v>
      </c>
      <c r="D594" s="242">
        <v>0.46475378490495323</v>
      </c>
      <c r="E594" s="243">
        <v>1516.6260330578511</v>
      </c>
      <c r="F594" s="243">
        <v>3689.8845105595306</v>
      </c>
      <c r="G594" s="241">
        <v>0</v>
      </c>
      <c r="H594" s="242">
        <v>0</v>
      </c>
      <c r="I594" s="243">
        <v>0</v>
      </c>
    </row>
    <row r="595" spans="2:9" x14ac:dyDescent="0.2">
      <c r="B595" s="240" t="s">
        <v>887</v>
      </c>
      <c r="C595" s="241">
        <v>1260</v>
      </c>
      <c r="D595" s="242">
        <v>-2.7763359548543809E-3</v>
      </c>
      <c r="E595" s="243">
        <v>-4.4785714285714286</v>
      </c>
      <c r="F595" s="243">
        <v>84.929412641486252</v>
      </c>
      <c r="G595" s="241">
        <v>49</v>
      </c>
      <c r="H595" s="242">
        <v>7.2174773651992208E-2</v>
      </c>
      <c r="I595" s="243">
        <v>40.183673469387756</v>
      </c>
    </row>
    <row r="596" spans="2:9" x14ac:dyDescent="0.2">
      <c r="B596" s="240" t="s">
        <v>888</v>
      </c>
      <c r="C596" s="241">
        <v>963</v>
      </c>
      <c r="D596" s="242">
        <v>1.2121719741911674E-2</v>
      </c>
      <c r="E596" s="243">
        <v>13.074766355140186</v>
      </c>
      <c r="F596" s="243">
        <v>45.795686905172545</v>
      </c>
      <c r="G596" s="241">
        <v>304</v>
      </c>
      <c r="H596" s="242">
        <v>4.9273901961946587E-2</v>
      </c>
      <c r="I596" s="243">
        <v>27.345394736842106</v>
      </c>
    </row>
    <row r="597" spans="2:9" x14ac:dyDescent="0.2">
      <c r="B597" s="240" t="s">
        <v>889</v>
      </c>
      <c r="C597" s="241">
        <v>0</v>
      </c>
      <c r="D597" s="242">
        <v>0</v>
      </c>
      <c r="E597" s="243">
        <v>0</v>
      </c>
      <c r="F597" s="243">
        <v>0</v>
      </c>
      <c r="G597" s="241">
        <v>0</v>
      </c>
      <c r="H597" s="242">
        <v>0</v>
      </c>
      <c r="I597" s="243">
        <v>0</v>
      </c>
    </row>
    <row r="598" spans="2:9" x14ac:dyDescent="0.2">
      <c r="B598" s="240" t="s">
        <v>890</v>
      </c>
      <c r="C598" s="241">
        <v>0</v>
      </c>
      <c r="D598" s="242">
        <v>0</v>
      </c>
      <c r="E598" s="243">
        <v>0</v>
      </c>
      <c r="F598" s="243">
        <v>0</v>
      </c>
      <c r="G598" s="241">
        <v>0</v>
      </c>
      <c r="H598" s="242">
        <v>0</v>
      </c>
      <c r="I598" s="243">
        <v>0</v>
      </c>
    </row>
    <row r="599" spans="2:9" x14ac:dyDescent="0.2">
      <c r="B599" s="240" t="s">
        <v>891</v>
      </c>
      <c r="C599" s="241">
        <v>603</v>
      </c>
      <c r="D599" s="242">
        <v>1.7078379924393206E-2</v>
      </c>
      <c r="E599" s="243">
        <v>18.220563847429521</v>
      </c>
      <c r="F599" s="243">
        <v>13.694042414037499</v>
      </c>
      <c r="G599" s="241">
        <v>17</v>
      </c>
      <c r="H599" s="242">
        <v>4.3965309563960497E-2</v>
      </c>
      <c r="I599" s="243">
        <v>21.470588235294116</v>
      </c>
    </row>
    <row r="600" spans="2:9" x14ac:dyDescent="0.2">
      <c r="B600" s="240" t="s">
        <v>892</v>
      </c>
      <c r="C600" s="241">
        <v>0</v>
      </c>
      <c r="D600" s="242">
        <v>0</v>
      </c>
      <c r="E600" s="243">
        <v>0</v>
      </c>
      <c r="F600" s="243">
        <v>0</v>
      </c>
      <c r="G600" s="241">
        <v>0</v>
      </c>
      <c r="H600" s="242">
        <v>0</v>
      </c>
      <c r="I600" s="243">
        <v>0</v>
      </c>
    </row>
    <row r="601" spans="2:9" x14ac:dyDescent="0.2">
      <c r="B601" s="240" t="s">
        <v>893</v>
      </c>
      <c r="C601" s="241">
        <v>0</v>
      </c>
      <c r="D601" s="242">
        <v>0</v>
      </c>
      <c r="E601" s="243">
        <v>0</v>
      </c>
      <c r="F601" s="243">
        <v>0</v>
      </c>
      <c r="G601" s="241">
        <v>0</v>
      </c>
      <c r="H601" s="242">
        <v>0</v>
      </c>
      <c r="I601" s="243">
        <v>0</v>
      </c>
    </row>
    <row r="602" spans="2:9" x14ac:dyDescent="0.2">
      <c r="B602" s="240" t="s">
        <v>894</v>
      </c>
      <c r="C602" s="241">
        <v>23</v>
      </c>
      <c r="D602" s="242">
        <v>0.74068251429810528</v>
      </c>
      <c r="E602" s="243">
        <v>1188.0869565217392</v>
      </c>
      <c r="F602" s="243">
        <v>2836.1495397911058</v>
      </c>
      <c r="G602" s="241">
        <v>0</v>
      </c>
      <c r="H602" s="242">
        <v>0</v>
      </c>
      <c r="I602" s="243">
        <v>0</v>
      </c>
    </row>
    <row r="603" spans="2:9" x14ac:dyDescent="0.2">
      <c r="B603" s="240" t="s">
        <v>895</v>
      </c>
      <c r="C603" s="241">
        <v>782</v>
      </c>
      <c r="D603" s="242">
        <v>9.6034344893318746E-3</v>
      </c>
      <c r="E603" s="243">
        <v>9.1994884910485926</v>
      </c>
      <c r="F603" s="243">
        <v>4.8296417341555573</v>
      </c>
      <c r="G603" s="241">
        <v>56</v>
      </c>
      <c r="H603" s="242">
        <v>7.6762335280822214E-3</v>
      </c>
      <c r="I603" s="243">
        <v>3.2142857142857144</v>
      </c>
    </row>
    <row r="604" spans="2:9" x14ac:dyDescent="0.2">
      <c r="B604" s="240" t="s">
        <v>896</v>
      </c>
      <c r="C604" s="241">
        <v>0</v>
      </c>
      <c r="D604" s="242">
        <v>0</v>
      </c>
      <c r="E604" s="243">
        <v>0</v>
      </c>
      <c r="F604" s="243">
        <v>0</v>
      </c>
      <c r="G604" s="241">
        <v>0</v>
      </c>
      <c r="H604" s="242">
        <v>0</v>
      </c>
      <c r="I604" s="243">
        <v>0</v>
      </c>
    </row>
    <row r="605" spans="2:9" x14ac:dyDescent="0.2">
      <c r="B605" s="240" t="s">
        <v>897</v>
      </c>
      <c r="C605" s="241">
        <v>144</v>
      </c>
      <c r="D605" s="242">
        <v>0.33833354029554208</v>
      </c>
      <c r="E605" s="243">
        <v>756.83333333333337</v>
      </c>
      <c r="F605" s="243">
        <v>2423.2965171156561</v>
      </c>
      <c r="G605" s="241">
        <v>4</v>
      </c>
      <c r="H605" s="242">
        <v>0.43072132848988054</v>
      </c>
      <c r="I605" s="243">
        <v>207.5</v>
      </c>
    </row>
    <row r="606" spans="2:9" x14ac:dyDescent="0.2">
      <c r="B606" s="240" t="s">
        <v>898</v>
      </c>
      <c r="C606" s="241">
        <v>14</v>
      </c>
      <c r="D606" s="242">
        <v>0.3449280118134459</v>
      </c>
      <c r="E606" s="243">
        <v>600.64285714285711</v>
      </c>
      <c r="F606" s="243">
        <v>3359.1696912149127</v>
      </c>
      <c r="G606" s="241">
        <v>0</v>
      </c>
      <c r="H606" s="242">
        <v>0</v>
      </c>
      <c r="I606" s="243">
        <v>0</v>
      </c>
    </row>
    <row r="607" spans="2:9" x14ac:dyDescent="0.2">
      <c r="B607" s="240" t="s">
        <v>899</v>
      </c>
      <c r="C607" s="241">
        <v>0</v>
      </c>
      <c r="D607" s="242">
        <v>0</v>
      </c>
      <c r="E607" s="243">
        <v>0</v>
      </c>
      <c r="F607" s="243">
        <v>0</v>
      </c>
      <c r="G607" s="241">
        <v>0</v>
      </c>
      <c r="H607" s="242">
        <v>0</v>
      </c>
      <c r="I607" s="243">
        <v>0</v>
      </c>
    </row>
    <row r="608" spans="2:9" x14ac:dyDescent="0.2">
      <c r="B608" s="240" t="s">
        <v>900</v>
      </c>
      <c r="C608" s="241">
        <v>1419</v>
      </c>
      <c r="D608" s="242">
        <v>2.9628859666910312E-2</v>
      </c>
      <c r="E608" s="243">
        <v>36.760394644115571</v>
      </c>
      <c r="F608" s="243">
        <v>59.252098190710512</v>
      </c>
      <c r="G608" s="241">
        <v>129</v>
      </c>
      <c r="H608" s="242">
        <v>0.11825445995964978</v>
      </c>
      <c r="I608" s="243">
        <v>57.70542635658915</v>
      </c>
    </row>
    <row r="609" spans="2:9" x14ac:dyDescent="0.2">
      <c r="B609" s="240" t="s">
        <v>901</v>
      </c>
      <c r="C609" s="241">
        <v>217</v>
      </c>
      <c r="D609" s="242">
        <v>0.32742443131186283</v>
      </c>
      <c r="E609" s="243">
        <v>662.0506912442396</v>
      </c>
      <c r="F609" s="243">
        <v>880.89785576346969</v>
      </c>
      <c r="G609" s="241">
        <v>51</v>
      </c>
      <c r="H609" s="242">
        <v>0.43209876543209869</v>
      </c>
      <c r="I609" s="243">
        <v>207.94117647058823</v>
      </c>
    </row>
    <row r="610" spans="2:9" x14ac:dyDescent="0.2">
      <c r="B610" s="240" t="s">
        <v>902</v>
      </c>
      <c r="C610" s="241">
        <v>0</v>
      </c>
      <c r="D610" s="242">
        <v>0</v>
      </c>
      <c r="E610" s="243">
        <v>0</v>
      </c>
      <c r="F610" s="243">
        <v>0</v>
      </c>
      <c r="G610" s="241">
        <v>0</v>
      </c>
      <c r="H610" s="242">
        <v>0</v>
      </c>
      <c r="I610" s="243">
        <v>0</v>
      </c>
    </row>
    <row r="611" spans="2:9" x14ac:dyDescent="0.2">
      <c r="B611" s="240" t="s">
        <v>903</v>
      </c>
      <c r="C611" s="241">
        <v>3</v>
      </c>
      <c r="D611" s="242">
        <v>0.77422790202342928</v>
      </c>
      <c r="E611" s="243">
        <v>1696.3333333333333</v>
      </c>
      <c r="F611" s="243">
        <v>2850.8123125754914</v>
      </c>
      <c r="G611" s="241">
        <v>0</v>
      </c>
      <c r="H611" s="242">
        <v>0</v>
      </c>
      <c r="I611" s="243">
        <v>0</v>
      </c>
    </row>
    <row r="612" spans="2:9" x14ac:dyDescent="0.2">
      <c r="B612" s="240" t="s">
        <v>904</v>
      </c>
      <c r="C612" s="241">
        <v>169</v>
      </c>
      <c r="D612" s="242">
        <v>6.1415927188261499E-2</v>
      </c>
      <c r="E612" s="243">
        <v>191.49704142011834</v>
      </c>
      <c r="F612" s="243">
        <v>765.78115726353951</v>
      </c>
      <c r="G612" s="241">
        <v>26</v>
      </c>
      <c r="H612" s="242">
        <v>0.25980616024762782</v>
      </c>
      <c r="I612" s="243">
        <v>196.92307692307693</v>
      </c>
    </row>
    <row r="613" spans="2:9" x14ac:dyDescent="0.2">
      <c r="B613" s="240" t="s">
        <v>905</v>
      </c>
      <c r="C613" s="241">
        <v>235</v>
      </c>
      <c r="D613" s="242">
        <v>-3.8880525744994232E-3</v>
      </c>
      <c r="E613" s="243">
        <v>-5.1106382978723408</v>
      </c>
      <c r="F613" s="243">
        <v>193.0861912331047</v>
      </c>
      <c r="G613" s="241">
        <v>42</v>
      </c>
      <c r="H613" s="242">
        <v>9.1702363953672927E-2</v>
      </c>
      <c r="I613" s="243">
        <v>55.047619047619051</v>
      </c>
    </row>
    <row r="614" spans="2:9" x14ac:dyDescent="0.2">
      <c r="B614" s="240" t="s">
        <v>906</v>
      </c>
      <c r="C614" s="241">
        <v>445</v>
      </c>
      <c r="D614" s="242">
        <v>2.9098229279483023E-2</v>
      </c>
      <c r="E614" s="243">
        <v>49.5685393258427</v>
      </c>
      <c r="F614" s="243">
        <v>26.85664736541807</v>
      </c>
      <c r="G614" s="241">
        <v>55</v>
      </c>
      <c r="H614" s="242">
        <v>8.532182103610686E-2</v>
      </c>
      <c r="I614" s="243">
        <v>59.290909090909089</v>
      </c>
    </row>
    <row r="615" spans="2:9" x14ac:dyDescent="0.2">
      <c r="B615" s="240" t="s">
        <v>907</v>
      </c>
      <c r="C615" s="241">
        <v>646</v>
      </c>
      <c r="D615" s="242">
        <v>3.1284158892967984E-3</v>
      </c>
      <c r="E615" s="243">
        <v>4.9442724458204337</v>
      </c>
      <c r="F615" s="243">
        <v>6.5911932637094575</v>
      </c>
      <c r="G615" s="241">
        <v>218</v>
      </c>
      <c r="H615" s="242">
        <v>7.3885713952824617E-2</v>
      </c>
      <c r="I615" s="243">
        <v>58.178899082568805</v>
      </c>
    </row>
    <row r="616" spans="2:9" x14ac:dyDescent="0.2">
      <c r="B616" s="240" t="s">
        <v>908</v>
      </c>
      <c r="C616" s="241">
        <v>1720</v>
      </c>
      <c r="D616" s="242">
        <v>2.3065656366867193E-2</v>
      </c>
      <c r="E616" s="243">
        <v>51.446511627906979</v>
      </c>
      <c r="F616" s="243">
        <v>174.87283928509086</v>
      </c>
      <c r="G616" s="241">
        <v>438</v>
      </c>
      <c r="H616" s="242">
        <v>0.14135654060714842</v>
      </c>
      <c r="I616" s="243">
        <v>96.381278538812779</v>
      </c>
    </row>
    <row r="617" spans="2:9" x14ac:dyDescent="0.2">
      <c r="B617" s="240" t="s">
        <v>909</v>
      </c>
      <c r="C617" s="241">
        <v>587</v>
      </c>
      <c r="D617" s="242">
        <v>-2.4853859488562335E-2</v>
      </c>
      <c r="E617" s="243">
        <v>-37.149914821124362</v>
      </c>
      <c r="F617" s="243">
        <v>16.32465793811706</v>
      </c>
      <c r="G617" s="241">
        <v>139</v>
      </c>
      <c r="H617" s="242">
        <v>7.5363997352746459E-2</v>
      </c>
      <c r="I617" s="243">
        <v>52.431654676258994</v>
      </c>
    </row>
    <row r="618" spans="2:9" x14ac:dyDescent="0.2">
      <c r="B618" s="240" t="s">
        <v>910</v>
      </c>
      <c r="C618" s="241">
        <v>883</v>
      </c>
      <c r="D618" s="242">
        <v>1.5376694063517604E-2</v>
      </c>
      <c r="E618" s="243">
        <v>26.414496036240092</v>
      </c>
      <c r="F618" s="243">
        <v>12.133047779266199</v>
      </c>
      <c r="G618" s="241">
        <v>250</v>
      </c>
      <c r="H618" s="242">
        <v>6.6727346057837922E-2</v>
      </c>
      <c r="I618" s="243">
        <v>48.972000000000001</v>
      </c>
    </row>
    <row r="619" spans="2:9" x14ac:dyDescent="0.2">
      <c r="B619" s="240" t="s">
        <v>911</v>
      </c>
      <c r="C619" s="241">
        <v>728</v>
      </c>
      <c r="D619" s="242">
        <v>-3.4037774770978024E-2</v>
      </c>
      <c r="E619" s="243">
        <v>-84.314560439560438</v>
      </c>
      <c r="F619" s="243">
        <v>21.908601488824534</v>
      </c>
      <c r="G619" s="241">
        <v>183</v>
      </c>
      <c r="H619" s="242">
        <v>5.4708821430071053E-2</v>
      </c>
      <c r="I619" s="243">
        <v>49.841530054644807</v>
      </c>
    </row>
    <row r="620" spans="2:9" x14ac:dyDescent="0.2">
      <c r="B620" s="240" t="s">
        <v>912</v>
      </c>
      <c r="C620" s="241">
        <v>1299</v>
      </c>
      <c r="D620" s="242">
        <v>0.14119211390645425</v>
      </c>
      <c r="E620" s="243">
        <v>267.95535026943804</v>
      </c>
      <c r="F620" s="243">
        <v>1230.8000191798249</v>
      </c>
      <c r="G620" s="241">
        <v>234</v>
      </c>
      <c r="H620" s="242">
        <v>0.27348088596151365</v>
      </c>
      <c r="I620" s="243">
        <v>144.7905982905983</v>
      </c>
    </row>
    <row r="621" spans="2:9" x14ac:dyDescent="0.2">
      <c r="B621" s="240" t="s">
        <v>913</v>
      </c>
      <c r="C621" s="241">
        <v>1163</v>
      </c>
      <c r="D621" s="242">
        <v>-4.7637640593390151E-2</v>
      </c>
      <c r="E621" s="243">
        <v>-67.140154772141017</v>
      </c>
      <c r="F621" s="243">
        <v>52.402024802399147</v>
      </c>
      <c r="G621" s="241">
        <v>117</v>
      </c>
      <c r="H621" s="242">
        <v>4.583650378800419E-2</v>
      </c>
      <c r="I621" s="243">
        <v>23.683760683760685</v>
      </c>
    </row>
    <row r="622" spans="2:9" x14ac:dyDescent="0.2">
      <c r="B622" s="240" t="s">
        <v>914</v>
      </c>
      <c r="C622" s="241">
        <v>1400</v>
      </c>
      <c r="D622" s="242">
        <v>0.18927080615705716</v>
      </c>
      <c r="E622" s="243">
        <v>310.91785714285714</v>
      </c>
      <c r="F622" s="243">
        <v>1000.5209710435456</v>
      </c>
      <c r="G622" s="241">
        <v>189</v>
      </c>
      <c r="H622" s="242">
        <v>0.21980066307070323</v>
      </c>
      <c r="I622" s="243">
        <v>111.8994708994709</v>
      </c>
    </row>
    <row r="623" spans="2:9" x14ac:dyDescent="0.2">
      <c r="B623" s="240" t="s">
        <v>915</v>
      </c>
      <c r="C623" s="241">
        <v>0</v>
      </c>
      <c r="D623" s="242">
        <v>0</v>
      </c>
      <c r="E623" s="243">
        <v>0</v>
      </c>
      <c r="F623" s="243">
        <v>0</v>
      </c>
      <c r="G623" s="241">
        <v>0</v>
      </c>
      <c r="H623" s="242">
        <v>0</v>
      </c>
      <c r="I623" s="243">
        <v>0</v>
      </c>
    </row>
    <row r="624" spans="2:9" x14ac:dyDescent="0.2">
      <c r="B624" s="240" t="s">
        <v>916</v>
      </c>
      <c r="C624" s="241">
        <v>2119</v>
      </c>
      <c r="D624" s="242">
        <v>5.9281426639914203E-2</v>
      </c>
      <c r="E624" s="243">
        <v>121.41764983482774</v>
      </c>
      <c r="F624" s="243">
        <v>112.60931466290727</v>
      </c>
      <c r="G624" s="241">
        <v>317</v>
      </c>
      <c r="H624" s="242">
        <v>0.10103085012155355</v>
      </c>
      <c r="I624" s="243">
        <v>67.646687697160885</v>
      </c>
    </row>
    <row r="625" spans="2:10" x14ac:dyDescent="0.2">
      <c r="B625" s="240" t="s">
        <v>917</v>
      </c>
      <c r="C625" s="241">
        <v>868</v>
      </c>
      <c r="D625" s="242">
        <v>9.8930631359442911E-2</v>
      </c>
      <c r="E625" s="243">
        <v>186.81682027649771</v>
      </c>
      <c r="F625" s="243">
        <v>675.19605618890944</v>
      </c>
      <c r="G625" s="241">
        <v>103</v>
      </c>
      <c r="H625" s="242">
        <v>0.16152675721814003</v>
      </c>
      <c r="I625" s="243">
        <v>84.514563106796118</v>
      </c>
    </row>
    <row r="626" spans="2:10" x14ac:dyDescent="0.2">
      <c r="B626" s="240" t="s">
        <v>918</v>
      </c>
      <c r="C626" s="241">
        <v>1513</v>
      </c>
      <c r="D626" s="242">
        <v>0.14953972448341046</v>
      </c>
      <c r="E626" s="243">
        <v>297.09451421017843</v>
      </c>
      <c r="F626" s="243">
        <v>1097.0545712481608</v>
      </c>
      <c r="G626" s="241">
        <v>135</v>
      </c>
      <c r="H626" s="242">
        <v>0.31712610669242891</v>
      </c>
      <c r="I626" s="243">
        <v>177.50370370370371</v>
      </c>
    </row>
    <row r="627" spans="2:10" x14ac:dyDescent="0.2">
      <c r="B627" s="240" t="s">
        <v>919</v>
      </c>
      <c r="C627" s="241">
        <v>1349</v>
      </c>
      <c r="D627" s="242">
        <v>0.20339961192720257</v>
      </c>
      <c r="E627" s="243">
        <v>307.24981467753889</v>
      </c>
      <c r="F627" s="243">
        <v>1890.6486406374133</v>
      </c>
      <c r="G627" s="241">
        <v>66</v>
      </c>
      <c r="H627" s="242">
        <v>0.23185513456402429</v>
      </c>
      <c r="I627" s="243">
        <v>119.6969696969697</v>
      </c>
    </row>
    <row r="628" spans="2:10" x14ac:dyDescent="0.2">
      <c r="B628" s="240" t="s">
        <v>920</v>
      </c>
      <c r="C628" s="241">
        <v>1827</v>
      </c>
      <c r="D628" s="242">
        <v>8.3916472212886228E-2</v>
      </c>
      <c r="E628" s="243">
        <v>172.05692391899288</v>
      </c>
      <c r="F628" s="243">
        <v>1569.839207893405</v>
      </c>
      <c r="G628" s="241">
        <v>34</v>
      </c>
      <c r="H628" s="242">
        <v>0.20024956095757473</v>
      </c>
      <c r="I628" s="243">
        <v>127.44117647058823</v>
      </c>
    </row>
    <row r="629" spans="2:10" x14ac:dyDescent="0.2">
      <c r="B629" s="244" t="s">
        <v>921</v>
      </c>
      <c r="C629" s="245">
        <v>822</v>
      </c>
      <c r="D629" s="246">
        <v>5.3324454947681232E-2</v>
      </c>
      <c r="E629" s="247">
        <v>116.2250608272506</v>
      </c>
      <c r="F629" s="247">
        <v>438.04217257676686</v>
      </c>
      <c r="G629" s="245">
        <v>9</v>
      </c>
      <c r="H629" s="246">
        <v>0.22700498414136838</v>
      </c>
      <c r="I629" s="247">
        <v>111.33333333333333</v>
      </c>
    </row>
    <row r="631" spans="2:10" x14ac:dyDescent="0.2">
      <c r="J631" s="17" t="s">
        <v>331</v>
      </c>
    </row>
    <row r="632" spans="2:10" x14ac:dyDescent="0.2">
      <c r="J632" s="17" t="s">
        <v>335</v>
      </c>
    </row>
    <row r="633" spans="2:10" x14ac:dyDescent="0.2">
      <c r="B633" s="3" t="s">
        <v>0</v>
      </c>
      <c r="C633" s="225"/>
      <c r="D633" s="226"/>
      <c r="E633" s="227"/>
      <c r="F633" s="227"/>
      <c r="G633" s="225"/>
      <c r="H633" s="226"/>
      <c r="I633" s="227"/>
    </row>
    <row r="634" spans="2:10" x14ac:dyDescent="0.2">
      <c r="B634" s="3" t="s">
        <v>396</v>
      </c>
      <c r="C634" s="225"/>
      <c r="D634" s="226"/>
      <c r="E634" s="227"/>
      <c r="F634" s="227"/>
      <c r="G634" s="225"/>
      <c r="H634" s="226"/>
      <c r="I634" s="227"/>
    </row>
    <row r="635" spans="2:10" x14ac:dyDescent="0.2">
      <c r="B635" s="228" t="s">
        <v>326</v>
      </c>
      <c r="C635" s="225"/>
      <c r="D635" s="226"/>
      <c r="E635" s="227"/>
      <c r="F635" s="227"/>
      <c r="G635" s="225"/>
      <c r="H635" s="226"/>
      <c r="I635" s="227"/>
    </row>
    <row r="636" spans="2:10" x14ac:dyDescent="0.2">
      <c r="B636" s="3"/>
      <c r="C636" s="221"/>
      <c r="D636" s="221"/>
      <c r="E636" s="221"/>
      <c r="F636" s="273"/>
      <c r="G636" s="221"/>
      <c r="H636" s="221"/>
      <c r="I636" s="221"/>
    </row>
    <row r="637" spans="2:10" x14ac:dyDescent="0.2">
      <c r="B637" s="266" t="s">
        <v>2766</v>
      </c>
    </row>
    <row r="638" spans="2:10" x14ac:dyDescent="0.2">
      <c r="B638" s="266" t="s">
        <v>2767</v>
      </c>
    </row>
    <row r="639" spans="2:10" x14ac:dyDescent="0.2">
      <c r="B639" s="266" t="s">
        <v>2768</v>
      </c>
    </row>
    <row r="640" spans="2:10" x14ac:dyDescent="0.2">
      <c r="B640" s="266" t="s">
        <v>2769</v>
      </c>
    </row>
    <row r="641" spans="2:9" x14ac:dyDescent="0.2">
      <c r="B641" s="266" t="s">
        <v>2770</v>
      </c>
    </row>
    <row r="643" spans="2:9" x14ac:dyDescent="0.2">
      <c r="B643" s="3"/>
      <c r="C643" s="229" t="s">
        <v>155</v>
      </c>
      <c r="D643" s="230"/>
      <c r="E643" s="231"/>
      <c r="F643" s="274"/>
      <c r="G643" s="229" t="s">
        <v>404</v>
      </c>
      <c r="H643" s="230"/>
      <c r="I643" s="231"/>
    </row>
    <row r="644" spans="2:9" ht="38.25" x14ac:dyDescent="0.2">
      <c r="B644" s="232" t="s">
        <v>332</v>
      </c>
      <c r="C644" s="233" t="s">
        <v>49</v>
      </c>
      <c r="D644" s="234" t="s">
        <v>333</v>
      </c>
      <c r="E644" s="235" t="s">
        <v>334</v>
      </c>
      <c r="F644" s="235" t="s">
        <v>2765</v>
      </c>
      <c r="G644" s="233" t="s">
        <v>49</v>
      </c>
      <c r="H644" s="234" t="s">
        <v>333</v>
      </c>
      <c r="I644" s="235" t="s">
        <v>334</v>
      </c>
    </row>
    <row r="645" spans="2:9" x14ac:dyDescent="0.2">
      <c r="B645" s="236" t="s">
        <v>922</v>
      </c>
      <c r="C645" s="237">
        <v>0</v>
      </c>
      <c r="D645" s="238">
        <v>0</v>
      </c>
      <c r="E645" s="239">
        <v>0</v>
      </c>
      <c r="F645" s="239">
        <v>0</v>
      </c>
      <c r="G645" s="237">
        <v>0</v>
      </c>
      <c r="H645" s="238">
        <v>0</v>
      </c>
      <c r="I645" s="239">
        <v>0</v>
      </c>
    </row>
    <row r="646" spans="2:9" x14ac:dyDescent="0.2">
      <c r="B646" s="240" t="s">
        <v>923</v>
      </c>
      <c r="C646" s="241">
        <v>284</v>
      </c>
      <c r="D646" s="242">
        <v>0.42087306162874927</v>
      </c>
      <c r="E646" s="243">
        <v>1002.4929577464789</v>
      </c>
      <c r="F646" s="243">
        <v>1099.3210882918322</v>
      </c>
      <c r="G646" s="241">
        <v>0</v>
      </c>
      <c r="H646" s="242">
        <v>0</v>
      </c>
      <c r="I646" s="243">
        <v>0</v>
      </c>
    </row>
    <row r="647" spans="2:9" x14ac:dyDescent="0.2">
      <c r="B647" s="240" t="s">
        <v>924</v>
      </c>
      <c r="C647" s="241">
        <v>1443</v>
      </c>
      <c r="D647" s="242">
        <v>-4.4422171319486892E-2</v>
      </c>
      <c r="E647" s="243">
        <v>-121.07553707553707</v>
      </c>
      <c r="F647" s="243">
        <v>7.1973302084318336</v>
      </c>
      <c r="G647" s="241">
        <v>687</v>
      </c>
      <c r="H647" s="242">
        <v>-1.8060231850669517E-3</v>
      </c>
      <c r="I647" s="243">
        <v>-1.7481804949053856</v>
      </c>
    </row>
    <row r="648" spans="2:9" x14ac:dyDescent="0.2">
      <c r="B648" s="240" t="s">
        <v>925</v>
      </c>
      <c r="C648" s="241">
        <v>0</v>
      </c>
      <c r="D648" s="242">
        <v>0</v>
      </c>
      <c r="E648" s="243">
        <v>0</v>
      </c>
      <c r="F648" s="243">
        <v>0</v>
      </c>
      <c r="G648" s="241">
        <v>0</v>
      </c>
      <c r="H648" s="242">
        <v>0</v>
      </c>
      <c r="I648" s="243">
        <v>0</v>
      </c>
    </row>
    <row r="649" spans="2:9" x14ac:dyDescent="0.2">
      <c r="B649" s="240" t="s">
        <v>926</v>
      </c>
      <c r="C649" s="241">
        <v>1434</v>
      </c>
      <c r="D649" s="242">
        <v>-4.5219585468507795E-2</v>
      </c>
      <c r="E649" s="243">
        <v>-81.831241283124129</v>
      </c>
      <c r="F649" s="243">
        <v>1209.5800167564505</v>
      </c>
      <c r="G649" s="241">
        <v>144</v>
      </c>
      <c r="H649" s="242">
        <v>0.2101494525623413</v>
      </c>
      <c r="I649" s="243">
        <v>105.16666666666667</v>
      </c>
    </row>
    <row r="650" spans="2:9" x14ac:dyDescent="0.2">
      <c r="B650" s="240" t="s">
        <v>927</v>
      </c>
      <c r="C650" s="241">
        <v>0</v>
      </c>
      <c r="D650" s="242">
        <v>0</v>
      </c>
      <c r="E650" s="243">
        <v>0</v>
      </c>
      <c r="F650" s="243">
        <v>0</v>
      </c>
      <c r="G650" s="241">
        <v>0</v>
      </c>
      <c r="H650" s="242">
        <v>0</v>
      </c>
      <c r="I650" s="243">
        <v>0</v>
      </c>
    </row>
    <row r="651" spans="2:9" x14ac:dyDescent="0.2">
      <c r="B651" s="240" t="s">
        <v>928</v>
      </c>
      <c r="C651" s="241">
        <v>0</v>
      </c>
      <c r="D651" s="242">
        <v>0</v>
      </c>
      <c r="E651" s="243">
        <v>0</v>
      </c>
      <c r="F651" s="243">
        <v>0</v>
      </c>
      <c r="G651" s="241">
        <v>0</v>
      </c>
      <c r="H651" s="242">
        <v>0</v>
      </c>
      <c r="I651" s="243">
        <v>0</v>
      </c>
    </row>
    <row r="652" spans="2:9" x14ac:dyDescent="0.2">
      <c r="B652" s="240" t="s">
        <v>929</v>
      </c>
      <c r="C652" s="241">
        <v>0</v>
      </c>
      <c r="D652" s="242">
        <v>0</v>
      </c>
      <c r="E652" s="243">
        <v>0</v>
      </c>
      <c r="F652" s="243">
        <v>0</v>
      </c>
      <c r="G652" s="241">
        <v>0</v>
      </c>
      <c r="H652" s="242">
        <v>0</v>
      </c>
      <c r="I652" s="243">
        <v>0</v>
      </c>
    </row>
    <row r="653" spans="2:9" x14ac:dyDescent="0.2">
      <c r="B653" s="240" t="s">
        <v>930</v>
      </c>
      <c r="C653" s="241">
        <v>0</v>
      </c>
      <c r="D653" s="242">
        <v>0</v>
      </c>
      <c r="E653" s="243">
        <v>0</v>
      </c>
      <c r="F653" s="243">
        <v>0</v>
      </c>
      <c r="G653" s="241">
        <v>0</v>
      </c>
      <c r="H653" s="242">
        <v>0</v>
      </c>
      <c r="I653" s="243">
        <v>0</v>
      </c>
    </row>
    <row r="654" spans="2:9" x14ac:dyDescent="0.2">
      <c r="B654" s="240" t="s">
        <v>931</v>
      </c>
      <c r="C654" s="241">
        <v>628</v>
      </c>
      <c r="D654" s="242">
        <v>2.7159307080169226E-2</v>
      </c>
      <c r="E654" s="243">
        <v>36.351910828025481</v>
      </c>
      <c r="F654" s="243">
        <v>77.84323647783846</v>
      </c>
      <c r="G654" s="241">
        <v>217</v>
      </c>
      <c r="H654" s="242">
        <v>9.2016044312864143E-2</v>
      </c>
      <c r="I654" s="243">
        <v>53.281105990783409</v>
      </c>
    </row>
    <row r="655" spans="2:9" x14ac:dyDescent="0.2">
      <c r="B655" s="240" t="s">
        <v>932</v>
      </c>
      <c r="C655" s="241">
        <v>0</v>
      </c>
      <c r="D655" s="242">
        <v>0</v>
      </c>
      <c r="E655" s="243">
        <v>0</v>
      </c>
      <c r="F655" s="243">
        <v>1383.5849030895267</v>
      </c>
      <c r="G655" s="241">
        <v>0</v>
      </c>
      <c r="H655" s="242">
        <v>0</v>
      </c>
      <c r="I655" s="243">
        <v>0</v>
      </c>
    </row>
    <row r="656" spans="2:9" x14ac:dyDescent="0.2">
      <c r="B656" s="240" t="s">
        <v>933</v>
      </c>
      <c r="C656" s="241">
        <v>1545</v>
      </c>
      <c r="D656" s="242">
        <v>1.2048328118944296E-2</v>
      </c>
      <c r="E656" s="243">
        <v>15.271844660194175</v>
      </c>
      <c r="F656" s="243">
        <v>11.26533795628292</v>
      </c>
      <c r="G656" s="241">
        <v>237</v>
      </c>
      <c r="H656" s="242">
        <v>9.8315340983349486E-2</v>
      </c>
      <c r="I656" s="243">
        <v>63.481012658227847</v>
      </c>
    </row>
    <row r="657" spans="2:9" x14ac:dyDescent="0.2">
      <c r="B657" s="240" t="s">
        <v>934</v>
      </c>
      <c r="C657" s="241">
        <v>1204</v>
      </c>
      <c r="D657" s="242">
        <v>3.7483939203285743E-2</v>
      </c>
      <c r="E657" s="243">
        <v>50.423588039867113</v>
      </c>
      <c r="F657" s="243">
        <v>203.7240818205623</v>
      </c>
      <c r="G657" s="241">
        <v>313</v>
      </c>
      <c r="H657" s="242">
        <v>0.11821245390191182</v>
      </c>
      <c r="I657" s="243">
        <v>71.277955271565489</v>
      </c>
    </row>
    <row r="658" spans="2:9" x14ac:dyDescent="0.2">
      <c r="B658" s="240" t="s">
        <v>935</v>
      </c>
      <c r="C658" s="241">
        <v>252</v>
      </c>
      <c r="D658" s="242">
        <v>-8.0157655653696258E-2</v>
      </c>
      <c r="E658" s="243">
        <v>-132.27380952380952</v>
      </c>
      <c r="F658" s="243">
        <v>820.935308620059</v>
      </c>
      <c r="G658" s="241">
        <v>87</v>
      </c>
      <c r="H658" s="242">
        <v>0.13758111580506083</v>
      </c>
      <c r="I658" s="243">
        <v>72.620689655172413</v>
      </c>
    </row>
    <row r="659" spans="2:9" x14ac:dyDescent="0.2">
      <c r="B659" s="240" t="s">
        <v>936</v>
      </c>
      <c r="C659" s="241">
        <v>10</v>
      </c>
      <c r="D659" s="242">
        <v>0.28488321611530787</v>
      </c>
      <c r="E659" s="243">
        <v>656.2</v>
      </c>
      <c r="F659" s="243">
        <v>2359.0960623944561</v>
      </c>
      <c r="G659" s="241">
        <v>0</v>
      </c>
      <c r="H659" s="242">
        <v>0</v>
      </c>
      <c r="I659" s="243">
        <v>0</v>
      </c>
    </row>
    <row r="660" spans="2:9" x14ac:dyDescent="0.2">
      <c r="B660" s="240" t="s">
        <v>937</v>
      </c>
      <c r="C660" s="241">
        <v>11</v>
      </c>
      <c r="D660" s="242">
        <v>0.64806499020248198</v>
      </c>
      <c r="E660" s="243">
        <v>1443.1818181818182</v>
      </c>
      <c r="F660" s="243">
        <v>3701.493742971265</v>
      </c>
      <c r="G660" s="241">
        <v>0</v>
      </c>
      <c r="H660" s="242">
        <v>0</v>
      </c>
      <c r="I660" s="243">
        <v>0</v>
      </c>
    </row>
    <row r="661" spans="2:9" x14ac:dyDescent="0.2">
      <c r="B661" s="240" t="s">
        <v>938</v>
      </c>
      <c r="C661" s="241">
        <v>67</v>
      </c>
      <c r="D661" s="242">
        <v>0.34737796787611752</v>
      </c>
      <c r="E661" s="243">
        <v>926.1044776119403</v>
      </c>
      <c r="F661" s="243">
        <v>2198.2004354870392</v>
      </c>
      <c r="G661" s="241">
        <v>9</v>
      </c>
      <c r="H661" s="242">
        <v>0.40208682690516118</v>
      </c>
      <c r="I661" s="243">
        <v>239.77777777777777</v>
      </c>
    </row>
    <row r="662" spans="2:9" x14ac:dyDescent="0.2">
      <c r="B662" s="240" t="s">
        <v>939</v>
      </c>
      <c r="C662" s="241">
        <v>1679</v>
      </c>
      <c r="D662" s="242">
        <v>7.0914454334922938E-2</v>
      </c>
      <c r="E662" s="243">
        <v>172.93150684931507</v>
      </c>
      <c r="F662" s="243">
        <v>623.72466777254954</v>
      </c>
      <c r="G662" s="241">
        <v>103</v>
      </c>
      <c r="H662" s="242">
        <v>0.17621245365816751</v>
      </c>
      <c r="I662" s="243">
        <v>113.05825242718447</v>
      </c>
    </row>
    <row r="663" spans="2:9" x14ac:dyDescent="0.2">
      <c r="B663" s="240" t="s">
        <v>940</v>
      </c>
      <c r="C663" s="241">
        <v>1815</v>
      </c>
      <c r="D663" s="242">
        <v>0.30967128263910171</v>
      </c>
      <c r="E663" s="243">
        <v>743.50027548209368</v>
      </c>
      <c r="F663" s="243">
        <v>1528.9737851963052</v>
      </c>
      <c r="G663" s="241">
        <v>68</v>
      </c>
      <c r="H663" s="242">
        <v>0.41369116259565986</v>
      </c>
      <c r="I663" s="243">
        <v>290.16176470588238</v>
      </c>
    </row>
    <row r="664" spans="2:9" x14ac:dyDescent="0.2">
      <c r="B664" s="240" t="s">
        <v>941</v>
      </c>
      <c r="C664" s="241">
        <v>7</v>
      </c>
      <c r="D664" s="242">
        <v>0.39036336712609643</v>
      </c>
      <c r="E664" s="243">
        <v>489.57142857142856</v>
      </c>
      <c r="F664" s="243">
        <v>1681.0770633810746</v>
      </c>
      <c r="G664" s="241">
        <v>0</v>
      </c>
      <c r="H664" s="242">
        <v>0</v>
      </c>
      <c r="I664" s="243">
        <v>0</v>
      </c>
    </row>
    <row r="665" spans="2:9" x14ac:dyDescent="0.2">
      <c r="B665" s="240" t="s">
        <v>942</v>
      </c>
      <c r="C665" s="241">
        <v>859</v>
      </c>
      <c r="D665" s="242">
        <v>0.12304188392480619</v>
      </c>
      <c r="E665" s="243">
        <v>820.61001164144352</v>
      </c>
      <c r="F665" s="243">
        <v>457.93975745066405</v>
      </c>
      <c r="G665" s="241">
        <v>5</v>
      </c>
      <c r="H665" s="242">
        <v>0.16846590909090908</v>
      </c>
      <c r="I665" s="243">
        <v>237.2</v>
      </c>
    </row>
    <row r="666" spans="2:9" x14ac:dyDescent="0.2">
      <c r="B666" s="240" t="s">
        <v>943</v>
      </c>
      <c r="C666" s="241">
        <v>0</v>
      </c>
      <c r="D666" s="242">
        <v>0</v>
      </c>
      <c r="E666" s="243">
        <v>0</v>
      </c>
      <c r="F666" s="243">
        <v>0</v>
      </c>
      <c r="G666" s="241">
        <v>0</v>
      </c>
      <c r="H666" s="242">
        <v>0</v>
      </c>
      <c r="I666" s="243">
        <v>0</v>
      </c>
    </row>
    <row r="667" spans="2:9" x14ac:dyDescent="0.2">
      <c r="B667" s="240" t="s">
        <v>944</v>
      </c>
      <c r="C667" s="241">
        <v>1074</v>
      </c>
      <c r="D667" s="242">
        <v>-2.9658526725053314E-2</v>
      </c>
      <c r="E667" s="243">
        <v>-44.263500931098697</v>
      </c>
      <c r="F667" s="243">
        <v>369.43662016380432</v>
      </c>
      <c r="G667" s="241">
        <v>74</v>
      </c>
      <c r="H667" s="242">
        <v>8.2646876932591207E-2</v>
      </c>
      <c r="I667" s="243">
        <v>45.148648648648646</v>
      </c>
    </row>
    <row r="668" spans="2:9" x14ac:dyDescent="0.2">
      <c r="B668" s="240" t="s">
        <v>945</v>
      </c>
      <c r="C668" s="241">
        <v>51</v>
      </c>
      <c r="D668" s="242">
        <v>0.50805282088303128</v>
      </c>
      <c r="E668" s="243">
        <v>1559.313725490196</v>
      </c>
      <c r="F668" s="243">
        <v>2795.5504044135719</v>
      </c>
      <c r="G668" s="241">
        <v>0</v>
      </c>
      <c r="H668" s="242">
        <v>0</v>
      </c>
      <c r="I668" s="243">
        <v>0</v>
      </c>
    </row>
    <row r="669" spans="2:9" x14ac:dyDescent="0.2">
      <c r="B669" s="240" t="s">
        <v>946</v>
      </c>
      <c r="C669" s="241">
        <v>1716</v>
      </c>
      <c r="D669" s="242">
        <v>-0.10840713242382349</v>
      </c>
      <c r="E669" s="243">
        <v>-161.54020979020979</v>
      </c>
      <c r="F669" s="243">
        <v>302.07401921140985</v>
      </c>
      <c r="G669" s="241">
        <v>449</v>
      </c>
      <c r="H669" s="242">
        <v>4.4771200981784665E-2</v>
      </c>
      <c r="I669" s="243">
        <v>26.325167037861917</v>
      </c>
    </row>
    <row r="670" spans="2:9" x14ac:dyDescent="0.2">
      <c r="B670" s="240" t="s">
        <v>947</v>
      </c>
      <c r="C670" s="241">
        <v>384</v>
      </c>
      <c r="D670" s="242">
        <v>6.4564564564564497E-2</v>
      </c>
      <c r="E670" s="243">
        <v>136.0546875</v>
      </c>
      <c r="F670" s="243">
        <v>68.599955313022818</v>
      </c>
      <c r="G670" s="241">
        <v>225</v>
      </c>
      <c r="H670" s="242">
        <v>0.13473121884225669</v>
      </c>
      <c r="I670" s="243">
        <v>110.74666666666667</v>
      </c>
    </row>
    <row r="671" spans="2:9" x14ac:dyDescent="0.2">
      <c r="B671" s="240" t="s">
        <v>948</v>
      </c>
      <c r="C671" s="241">
        <v>1358</v>
      </c>
      <c r="D671" s="242">
        <v>6.2302217269258886E-3</v>
      </c>
      <c r="E671" s="243">
        <v>13.091310751104565</v>
      </c>
      <c r="F671" s="243">
        <v>162.71240531117937</v>
      </c>
      <c r="G671" s="241">
        <v>413</v>
      </c>
      <c r="H671" s="242">
        <v>0.13550183579648878</v>
      </c>
      <c r="I671" s="243">
        <v>85.070217917675549</v>
      </c>
    </row>
    <row r="672" spans="2:9" x14ac:dyDescent="0.2">
      <c r="B672" s="240" t="s">
        <v>949</v>
      </c>
      <c r="C672" s="241">
        <v>692</v>
      </c>
      <c r="D672" s="242">
        <v>-4.7128430289373746E-3</v>
      </c>
      <c r="E672" s="243">
        <v>-6.4046242774566471</v>
      </c>
      <c r="F672" s="243">
        <v>14.129986434786074</v>
      </c>
      <c r="G672" s="241">
        <v>79</v>
      </c>
      <c r="H672" s="242">
        <v>7.8801089918256073E-2</v>
      </c>
      <c r="I672" s="243">
        <v>45.759493670886073</v>
      </c>
    </row>
    <row r="673" spans="2:9" x14ac:dyDescent="0.2">
      <c r="B673" s="240" t="s">
        <v>950</v>
      </c>
      <c r="C673" s="241">
        <v>683</v>
      </c>
      <c r="D673" s="242">
        <v>0.28357894132823835</v>
      </c>
      <c r="E673" s="243">
        <v>781.45387994143482</v>
      </c>
      <c r="F673" s="243">
        <v>1595.5940421390887</v>
      </c>
      <c r="G673" s="241">
        <v>0</v>
      </c>
      <c r="H673" s="242">
        <v>0</v>
      </c>
      <c r="I673" s="243">
        <v>0</v>
      </c>
    </row>
    <row r="674" spans="2:9" x14ac:dyDescent="0.2">
      <c r="B674" s="240" t="s">
        <v>951</v>
      </c>
      <c r="C674" s="241">
        <v>492</v>
      </c>
      <c r="D674" s="242">
        <v>3.7732237019177939E-2</v>
      </c>
      <c r="E674" s="243">
        <v>40.461382113821138</v>
      </c>
      <c r="F674" s="243">
        <v>12.618976520818675</v>
      </c>
      <c r="G674" s="241">
        <v>58</v>
      </c>
      <c r="H674" s="242">
        <v>9.5465393794749387E-2</v>
      </c>
      <c r="I674" s="243">
        <v>46.206896551724135</v>
      </c>
    </row>
    <row r="675" spans="2:9" x14ac:dyDescent="0.2">
      <c r="B675" s="240" t="s">
        <v>952</v>
      </c>
      <c r="C675" s="241">
        <v>1379</v>
      </c>
      <c r="D675" s="242">
        <v>2.238238484280175E-2</v>
      </c>
      <c r="E675" s="243">
        <v>40.148658448150833</v>
      </c>
      <c r="F675" s="243">
        <v>327.00593024666171</v>
      </c>
      <c r="G675" s="241">
        <v>57</v>
      </c>
      <c r="H675" s="242">
        <v>0.11715182648401834</v>
      </c>
      <c r="I675" s="243">
        <v>72.017543859649123</v>
      </c>
    </row>
    <row r="676" spans="2:9" x14ac:dyDescent="0.2">
      <c r="B676" s="240" t="s">
        <v>953</v>
      </c>
      <c r="C676" s="241">
        <v>17</v>
      </c>
      <c r="D676" s="242">
        <v>0.34656500347749919</v>
      </c>
      <c r="E676" s="243">
        <v>791.41176470588232</v>
      </c>
      <c r="F676" s="243">
        <v>2167.1892119271756</v>
      </c>
      <c r="G676" s="241">
        <v>0</v>
      </c>
      <c r="H676" s="242">
        <v>0</v>
      </c>
      <c r="I676" s="243">
        <v>0</v>
      </c>
    </row>
    <row r="677" spans="2:9" x14ac:dyDescent="0.2">
      <c r="B677" s="240" t="s">
        <v>954</v>
      </c>
      <c r="C677" s="241">
        <v>0</v>
      </c>
      <c r="D677" s="242">
        <v>0</v>
      </c>
      <c r="E677" s="243">
        <v>0</v>
      </c>
      <c r="F677" s="243">
        <v>0</v>
      </c>
      <c r="G677" s="241">
        <v>0</v>
      </c>
      <c r="H677" s="242">
        <v>0</v>
      </c>
      <c r="I677" s="243">
        <v>0</v>
      </c>
    </row>
    <row r="678" spans="2:9" x14ac:dyDescent="0.2">
      <c r="B678" s="240" t="s">
        <v>955</v>
      </c>
      <c r="C678" s="241">
        <v>194</v>
      </c>
      <c r="D678" s="242">
        <v>0.22530234976645769</v>
      </c>
      <c r="E678" s="243">
        <v>1295.4072164948454</v>
      </c>
      <c r="F678" s="243">
        <v>578.25246909589896</v>
      </c>
      <c r="G678" s="241">
        <v>25</v>
      </c>
      <c r="H678" s="242">
        <v>0.18246461393975988</v>
      </c>
      <c r="I678" s="243">
        <v>217.6</v>
      </c>
    </row>
    <row r="679" spans="2:9" x14ac:dyDescent="0.2">
      <c r="B679" s="240" t="s">
        <v>956</v>
      </c>
      <c r="C679" s="241">
        <v>0</v>
      </c>
      <c r="D679" s="242">
        <v>0</v>
      </c>
      <c r="E679" s="243">
        <v>0</v>
      </c>
      <c r="F679" s="243">
        <v>0</v>
      </c>
      <c r="G679" s="241">
        <v>1</v>
      </c>
      <c r="H679" s="242">
        <v>-5.1546391752577359E-2</v>
      </c>
      <c r="I679" s="243">
        <v>-10</v>
      </c>
    </row>
    <row r="680" spans="2:9" x14ac:dyDescent="0.2">
      <c r="B680" s="240" t="s">
        <v>957</v>
      </c>
      <c r="C680" s="241">
        <v>0</v>
      </c>
      <c r="D680" s="242">
        <v>0</v>
      </c>
      <c r="E680" s="243">
        <v>0</v>
      </c>
      <c r="F680" s="243">
        <v>41.259382031948803</v>
      </c>
      <c r="G680" s="241">
        <v>0</v>
      </c>
      <c r="H680" s="242">
        <v>0</v>
      </c>
      <c r="I680" s="243">
        <v>0</v>
      </c>
    </row>
    <row r="681" spans="2:9" x14ac:dyDescent="0.2">
      <c r="B681" s="240" t="s">
        <v>958</v>
      </c>
      <c r="C681" s="241">
        <v>44</v>
      </c>
      <c r="D681" s="242">
        <v>-2.538912988007147E-2</v>
      </c>
      <c r="E681" s="243">
        <v>-31.65909090909091</v>
      </c>
      <c r="F681" s="243">
        <v>3.9226335150058831</v>
      </c>
      <c r="G681" s="241">
        <v>1251</v>
      </c>
      <c r="H681" s="242">
        <v>-6.3291326426495598E-4</v>
      </c>
      <c r="I681" s="243">
        <v>-0.51318944844124703</v>
      </c>
    </row>
    <row r="682" spans="2:9" x14ac:dyDescent="0.2">
      <c r="B682" s="240" t="s">
        <v>959</v>
      </c>
      <c r="C682" s="241">
        <v>522</v>
      </c>
      <c r="D682" s="242">
        <v>-1.3671483429205877E-2</v>
      </c>
      <c r="E682" s="243">
        <v>-13.586206896551724</v>
      </c>
      <c r="F682" s="243">
        <v>2.6103239059272725</v>
      </c>
      <c r="G682" s="241">
        <v>66</v>
      </c>
      <c r="H682" s="242">
        <v>-4.2161331354674592E-2</v>
      </c>
      <c r="I682" s="243">
        <v>-24.106060606060606</v>
      </c>
    </row>
    <row r="683" spans="2:9" x14ac:dyDescent="0.2">
      <c r="B683" s="240" t="s">
        <v>960</v>
      </c>
      <c r="C683" s="241">
        <v>920</v>
      </c>
      <c r="D683" s="242">
        <v>-2.9354568160662065E-2</v>
      </c>
      <c r="E683" s="243">
        <v>-45.005434782608695</v>
      </c>
      <c r="F683" s="243">
        <v>8.5803387656600005</v>
      </c>
      <c r="G683" s="241">
        <v>547</v>
      </c>
      <c r="H683" s="242">
        <v>-3.6526994553203074E-2</v>
      </c>
      <c r="I683" s="243">
        <v>-30.539305301645339</v>
      </c>
    </row>
    <row r="684" spans="2:9" x14ac:dyDescent="0.2">
      <c r="B684" s="240" t="s">
        <v>961</v>
      </c>
      <c r="C684" s="241">
        <v>883</v>
      </c>
      <c r="D684" s="242">
        <v>-6.7135414230183876E-3</v>
      </c>
      <c r="E684" s="243">
        <v>-6.9886749716874288</v>
      </c>
      <c r="F684" s="243">
        <v>15.975051141004762</v>
      </c>
      <c r="G684" s="241">
        <v>265</v>
      </c>
      <c r="H684" s="242">
        <v>-4.1580068170336326E-2</v>
      </c>
      <c r="I684" s="243">
        <v>-24.535849056603773</v>
      </c>
    </row>
    <row r="685" spans="2:9" x14ac:dyDescent="0.2">
      <c r="B685" s="240" t="s">
        <v>962</v>
      </c>
      <c r="C685" s="241">
        <v>779</v>
      </c>
      <c r="D685" s="242">
        <v>6.6621471801149301E-3</v>
      </c>
      <c r="E685" s="243">
        <v>5.9165596919127088</v>
      </c>
      <c r="F685" s="243">
        <v>19.970937581318889</v>
      </c>
      <c r="G685" s="241">
        <v>92</v>
      </c>
      <c r="H685" s="242">
        <v>-3.6424293267261043E-2</v>
      </c>
      <c r="I685" s="243">
        <v>-20.293478260869566</v>
      </c>
    </row>
    <row r="686" spans="2:9" x14ac:dyDescent="0.2">
      <c r="B686" s="240" t="s">
        <v>963</v>
      </c>
      <c r="C686" s="241">
        <v>722</v>
      </c>
      <c r="D686" s="242">
        <v>-4.6966380762206605E-2</v>
      </c>
      <c r="E686" s="243">
        <v>-73.232686980609415</v>
      </c>
      <c r="F686" s="243">
        <v>0.37024176385370366</v>
      </c>
      <c r="G686" s="241">
        <v>96</v>
      </c>
      <c r="H686" s="242">
        <v>-8.1095071030079513E-3</v>
      </c>
      <c r="I686" s="243">
        <v>-5.875</v>
      </c>
    </row>
    <row r="687" spans="2:9" x14ac:dyDescent="0.2">
      <c r="B687" s="240" t="s">
        <v>964</v>
      </c>
      <c r="C687" s="241">
        <v>794</v>
      </c>
      <c r="D687" s="242">
        <v>-4.3030305375112654E-2</v>
      </c>
      <c r="E687" s="243">
        <v>-56.030226700251887</v>
      </c>
      <c r="F687" s="243">
        <v>0.62512989951904763</v>
      </c>
      <c r="G687" s="241">
        <v>119</v>
      </c>
      <c r="H687" s="242">
        <v>-1.4808538110801739E-2</v>
      </c>
      <c r="I687" s="243">
        <v>-9.2521008403361353</v>
      </c>
    </row>
    <row r="688" spans="2:9" x14ac:dyDescent="0.2">
      <c r="B688" s="240" t="s">
        <v>965</v>
      </c>
      <c r="C688" s="241">
        <v>66</v>
      </c>
      <c r="D688" s="242">
        <v>2.6974152240930582E-3</v>
      </c>
      <c r="E688" s="243">
        <v>2.7575757575757578</v>
      </c>
      <c r="F688" s="243">
        <v>36.564763167770003</v>
      </c>
      <c r="G688" s="241">
        <v>543</v>
      </c>
      <c r="H688" s="242">
        <v>-2.4442965497137092E-2</v>
      </c>
      <c r="I688" s="243">
        <v>-16.368324125230203</v>
      </c>
    </row>
    <row r="689" spans="2:10" x14ac:dyDescent="0.2">
      <c r="B689" s="240" t="s">
        <v>966</v>
      </c>
      <c r="C689" s="241">
        <v>853</v>
      </c>
      <c r="D689" s="242">
        <v>-2.4422884442583115E-3</v>
      </c>
      <c r="E689" s="243">
        <v>-3.5814771395076201</v>
      </c>
      <c r="F689" s="243">
        <v>5.4339782895540436</v>
      </c>
      <c r="G689" s="241">
        <v>473</v>
      </c>
      <c r="H689" s="242">
        <v>-6.9601138612143121E-3</v>
      </c>
      <c r="I689" s="243">
        <v>-5.0866807610993661</v>
      </c>
    </row>
    <row r="690" spans="2:10" x14ac:dyDescent="0.2">
      <c r="B690" s="240" t="s">
        <v>967</v>
      </c>
      <c r="C690" s="241">
        <v>617</v>
      </c>
      <c r="D690" s="242">
        <v>-1.1611686568360313E-2</v>
      </c>
      <c r="E690" s="243">
        <v>-15.029173419773096</v>
      </c>
      <c r="F690" s="243">
        <v>12.057950021620009</v>
      </c>
      <c r="G690" s="241">
        <v>306</v>
      </c>
      <c r="H690" s="242">
        <v>-1.9939512758552547E-2</v>
      </c>
      <c r="I690" s="243">
        <v>-12.862745098039216</v>
      </c>
    </row>
    <row r="691" spans="2:10" x14ac:dyDescent="0.2">
      <c r="B691" s="240" t="s">
        <v>968</v>
      </c>
      <c r="C691" s="241">
        <v>1120</v>
      </c>
      <c r="D691" s="242">
        <v>5.5645324911628435E-3</v>
      </c>
      <c r="E691" s="243">
        <v>6.1464285714285714</v>
      </c>
      <c r="F691" s="243">
        <v>23.983437768799917</v>
      </c>
      <c r="G691" s="241">
        <v>353</v>
      </c>
      <c r="H691" s="242">
        <v>-7.1102212639252427E-3</v>
      </c>
      <c r="I691" s="243">
        <v>-4.7082152974504252</v>
      </c>
    </row>
    <row r="692" spans="2:10" x14ac:dyDescent="0.2">
      <c r="B692" s="244" t="s">
        <v>969</v>
      </c>
      <c r="C692" s="245">
        <v>0</v>
      </c>
      <c r="D692" s="246">
        <v>0</v>
      </c>
      <c r="E692" s="247">
        <v>0</v>
      </c>
      <c r="F692" s="247">
        <v>0</v>
      </c>
      <c r="G692" s="245">
        <v>0</v>
      </c>
      <c r="H692" s="246">
        <v>0</v>
      </c>
      <c r="I692" s="247">
        <v>0</v>
      </c>
    </row>
    <row r="694" spans="2:10" x14ac:dyDescent="0.2">
      <c r="J694" s="17" t="s">
        <v>331</v>
      </c>
    </row>
    <row r="695" spans="2:10" x14ac:dyDescent="0.2">
      <c r="J695" s="17" t="s">
        <v>336</v>
      </c>
    </row>
    <row r="696" spans="2:10" x14ac:dyDescent="0.2">
      <c r="B696" s="3" t="s">
        <v>0</v>
      </c>
      <c r="C696" s="225"/>
      <c r="D696" s="226"/>
      <c r="E696" s="227"/>
      <c r="F696" s="227"/>
      <c r="G696" s="225"/>
      <c r="H696" s="226"/>
      <c r="I696" s="227"/>
    </row>
    <row r="697" spans="2:10" x14ac:dyDescent="0.2">
      <c r="B697" s="3" t="s">
        <v>396</v>
      </c>
      <c r="C697" s="225"/>
      <c r="D697" s="226"/>
      <c r="E697" s="227"/>
      <c r="F697" s="227"/>
      <c r="G697" s="225"/>
      <c r="H697" s="226"/>
      <c r="I697" s="227"/>
    </row>
    <row r="698" spans="2:10" x14ac:dyDescent="0.2">
      <c r="B698" s="228" t="s">
        <v>326</v>
      </c>
      <c r="C698" s="225"/>
      <c r="D698" s="226"/>
      <c r="E698" s="227"/>
      <c r="F698" s="227"/>
      <c r="G698" s="225"/>
      <c r="H698" s="226"/>
      <c r="I698" s="227"/>
    </row>
    <row r="699" spans="2:10" x14ac:dyDescent="0.2">
      <c r="B699" s="3"/>
      <c r="C699" s="221"/>
      <c r="D699" s="221"/>
      <c r="E699" s="221"/>
      <c r="F699" s="273"/>
      <c r="G699" s="221"/>
      <c r="H699" s="221"/>
      <c r="I699" s="221"/>
    </row>
    <row r="700" spans="2:10" x14ac:dyDescent="0.2">
      <c r="B700" s="266" t="s">
        <v>2766</v>
      </c>
    </row>
    <row r="701" spans="2:10" x14ac:dyDescent="0.2">
      <c r="B701" s="266" t="s">
        <v>2767</v>
      </c>
    </row>
    <row r="702" spans="2:10" x14ac:dyDescent="0.2">
      <c r="B702" s="266" t="s">
        <v>2768</v>
      </c>
    </row>
    <row r="703" spans="2:10" x14ac:dyDescent="0.2">
      <c r="B703" s="266" t="s">
        <v>2769</v>
      </c>
    </row>
    <row r="704" spans="2:10" x14ac:dyDescent="0.2">
      <c r="B704" s="266" t="s">
        <v>2770</v>
      </c>
    </row>
    <row r="706" spans="2:9" x14ac:dyDescent="0.2">
      <c r="B706" s="3"/>
      <c r="C706" s="229" t="s">
        <v>155</v>
      </c>
      <c r="D706" s="230"/>
      <c r="E706" s="231"/>
      <c r="F706" s="274"/>
      <c r="G706" s="229" t="s">
        <v>404</v>
      </c>
      <c r="H706" s="230"/>
      <c r="I706" s="231"/>
    </row>
    <row r="707" spans="2:9" ht="38.25" x14ac:dyDescent="0.2">
      <c r="B707" s="232" t="s">
        <v>332</v>
      </c>
      <c r="C707" s="233" t="s">
        <v>49</v>
      </c>
      <c r="D707" s="234" t="s">
        <v>333</v>
      </c>
      <c r="E707" s="235" t="s">
        <v>334</v>
      </c>
      <c r="F707" s="235" t="s">
        <v>2765</v>
      </c>
      <c r="G707" s="233" t="s">
        <v>49</v>
      </c>
      <c r="H707" s="234" t="s">
        <v>333</v>
      </c>
      <c r="I707" s="235" t="s">
        <v>334</v>
      </c>
    </row>
    <row r="708" spans="2:9" x14ac:dyDescent="0.2">
      <c r="B708" s="236" t="s">
        <v>970</v>
      </c>
      <c r="C708" s="237">
        <v>414</v>
      </c>
      <c r="D708" s="238">
        <v>9.9569508302366216E-5</v>
      </c>
      <c r="E708" s="239">
        <v>8.2125603864734303E-2</v>
      </c>
      <c r="F708" s="239">
        <v>2.5560833453933332</v>
      </c>
      <c r="G708" s="237">
        <v>17</v>
      </c>
      <c r="H708" s="238">
        <v>-3.3123929183324075E-3</v>
      </c>
      <c r="I708" s="239">
        <v>-1.7058823529411764</v>
      </c>
    </row>
    <row r="709" spans="2:9" x14ac:dyDescent="0.2">
      <c r="B709" s="240" t="s">
        <v>971</v>
      </c>
      <c r="C709" s="241">
        <v>1532</v>
      </c>
      <c r="D709" s="242">
        <v>4.1385724986244377E-2</v>
      </c>
      <c r="E709" s="243">
        <v>42.66514360313316</v>
      </c>
      <c r="F709" s="243">
        <v>17.086994688215153</v>
      </c>
      <c r="G709" s="241">
        <v>6</v>
      </c>
      <c r="H709" s="242">
        <v>0</v>
      </c>
      <c r="I709" s="243">
        <v>0</v>
      </c>
    </row>
    <row r="710" spans="2:9" x14ac:dyDescent="0.2">
      <c r="B710" s="240" t="s">
        <v>972</v>
      </c>
      <c r="C710" s="241">
        <v>1076</v>
      </c>
      <c r="D710" s="242">
        <v>-5.8717937121121055E-3</v>
      </c>
      <c r="E710" s="243">
        <v>-6.9981412639405205</v>
      </c>
      <c r="F710" s="243">
        <v>32.947156555969791</v>
      </c>
      <c r="G710" s="241">
        <v>194</v>
      </c>
      <c r="H710" s="242">
        <v>-2.3221773533894097E-2</v>
      </c>
      <c r="I710" s="243">
        <v>-13.902061855670103</v>
      </c>
    </row>
    <row r="711" spans="2:9" x14ac:dyDescent="0.2">
      <c r="B711" s="240" t="s">
        <v>973</v>
      </c>
      <c r="C711" s="241">
        <v>929</v>
      </c>
      <c r="D711" s="242">
        <v>3.4504961711403492E-3</v>
      </c>
      <c r="E711" s="243">
        <v>4.1474703982777177</v>
      </c>
      <c r="F711" s="243">
        <v>26.458891398868516</v>
      </c>
      <c r="G711" s="241">
        <v>189</v>
      </c>
      <c r="H711" s="242">
        <v>-3.3791518237346496E-2</v>
      </c>
      <c r="I711" s="243">
        <v>-19.523809523809526</v>
      </c>
    </row>
    <row r="712" spans="2:9" x14ac:dyDescent="0.2">
      <c r="B712" s="240" t="s">
        <v>974</v>
      </c>
      <c r="C712" s="241">
        <v>1991</v>
      </c>
      <c r="D712" s="242">
        <v>1.0929508672545829E-3</v>
      </c>
      <c r="E712" s="243">
        <v>1.3711702661978904</v>
      </c>
      <c r="F712" s="243">
        <v>34.404987185718788</v>
      </c>
      <c r="G712" s="241">
        <v>199</v>
      </c>
      <c r="H712" s="242">
        <v>3.5335105592524396E-3</v>
      </c>
      <c r="I712" s="243">
        <v>2.1507537688442211</v>
      </c>
    </row>
    <row r="713" spans="2:9" x14ac:dyDescent="0.2">
      <c r="B713" s="240" t="s">
        <v>975</v>
      </c>
      <c r="C713" s="241">
        <v>518</v>
      </c>
      <c r="D713" s="242">
        <v>-8.9197982980467883E-3</v>
      </c>
      <c r="E713" s="243">
        <v>-16.210424710424711</v>
      </c>
      <c r="F713" s="243">
        <v>6.8708580128333319</v>
      </c>
      <c r="G713" s="241">
        <v>279</v>
      </c>
      <c r="H713" s="242">
        <v>3.8895776682679184E-4</v>
      </c>
      <c r="I713" s="243">
        <v>0.40143369175627241</v>
      </c>
    </row>
    <row r="714" spans="2:9" x14ac:dyDescent="0.2">
      <c r="B714" s="240" t="s">
        <v>976</v>
      </c>
      <c r="C714" s="241">
        <v>976</v>
      </c>
      <c r="D714" s="242">
        <v>7.9283484207322008E-2</v>
      </c>
      <c r="E714" s="243">
        <v>111.28176229508196</v>
      </c>
      <c r="F714" s="243">
        <v>323.84598171760382</v>
      </c>
      <c r="G714" s="241">
        <v>275</v>
      </c>
      <c r="H714" s="242">
        <v>0.1704145642983772</v>
      </c>
      <c r="I714" s="243">
        <v>90.88363636363637</v>
      </c>
    </row>
    <row r="715" spans="2:9" x14ac:dyDescent="0.2">
      <c r="B715" s="240" t="s">
        <v>977</v>
      </c>
      <c r="C715" s="241">
        <v>1311</v>
      </c>
      <c r="D715" s="242">
        <v>0.1083050609981886</v>
      </c>
      <c r="E715" s="243">
        <v>165.09458428680398</v>
      </c>
      <c r="F715" s="243">
        <v>221.37620379756285</v>
      </c>
      <c r="G715" s="241">
        <v>151</v>
      </c>
      <c r="H715" s="242">
        <v>8.2514510779436057E-2</v>
      </c>
      <c r="I715" s="243">
        <v>52.721854304635762</v>
      </c>
    </row>
    <row r="716" spans="2:9" x14ac:dyDescent="0.2">
      <c r="B716" s="240" t="s">
        <v>978</v>
      </c>
      <c r="C716" s="241">
        <v>111</v>
      </c>
      <c r="D716" s="242">
        <v>-0.13969392281531867</v>
      </c>
      <c r="E716" s="243">
        <v>-306.40540540540542</v>
      </c>
      <c r="F716" s="243">
        <v>66.228433984245825</v>
      </c>
      <c r="G716" s="241">
        <v>70</v>
      </c>
      <c r="H716" s="242">
        <v>6.4707121293674286E-2</v>
      </c>
      <c r="I716" s="243">
        <v>39.5</v>
      </c>
    </row>
    <row r="717" spans="2:9" x14ac:dyDescent="0.2">
      <c r="B717" s="240" t="s">
        <v>979</v>
      </c>
      <c r="C717" s="241">
        <v>814</v>
      </c>
      <c r="D717" s="242">
        <v>-7.7300253662454521E-3</v>
      </c>
      <c r="E717" s="243">
        <v>-12.013513513513514</v>
      </c>
      <c r="F717" s="243">
        <v>31.697353048863221</v>
      </c>
      <c r="G717" s="241">
        <v>446</v>
      </c>
      <c r="H717" s="242">
        <v>4.2642030510258166E-3</v>
      </c>
      <c r="I717" s="243">
        <v>2.9080717488789238</v>
      </c>
    </row>
    <row r="718" spans="2:9" x14ac:dyDescent="0.2">
      <c r="B718" s="240" t="s">
        <v>980</v>
      </c>
      <c r="C718" s="241">
        <v>735</v>
      </c>
      <c r="D718" s="242">
        <v>4.0319327160780905E-2</v>
      </c>
      <c r="E718" s="243">
        <v>43.647619047619045</v>
      </c>
      <c r="F718" s="243">
        <v>46.160599648471333</v>
      </c>
      <c r="G718" s="241">
        <v>137</v>
      </c>
      <c r="H718" s="242">
        <v>-5.8414844827803236E-4</v>
      </c>
      <c r="I718" s="243">
        <v>-0.34306569343065696</v>
      </c>
    </row>
    <row r="719" spans="2:9" x14ac:dyDescent="0.2">
      <c r="B719" s="240" t="s">
        <v>981</v>
      </c>
      <c r="C719" s="241">
        <v>803</v>
      </c>
      <c r="D719" s="242">
        <v>2.5802060590536247E-3</v>
      </c>
      <c r="E719" s="243">
        <v>4.3150684931506849</v>
      </c>
      <c r="F719" s="243">
        <v>152.91244290463314</v>
      </c>
      <c r="G719" s="241">
        <v>266</v>
      </c>
      <c r="H719" s="242">
        <v>4.3699134041245147E-2</v>
      </c>
      <c r="I719" s="243">
        <v>31.530075187969924</v>
      </c>
    </row>
    <row r="720" spans="2:9" x14ac:dyDescent="0.2">
      <c r="B720" s="240" t="s">
        <v>982</v>
      </c>
      <c r="C720" s="241">
        <v>1273</v>
      </c>
      <c r="D720" s="242">
        <v>-8.0576356279727701E-2</v>
      </c>
      <c r="E720" s="243">
        <v>-104.26472898664572</v>
      </c>
      <c r="F720" s="243">
        <v>39.927520806357315</v>
      </c>
      <c r="G720" s="241">
        <v>304</v>
      </c>
      <c r="H720" s="242">
        <v>3.8812417993216553E-2</v>
      </c>
      <c r="I720" s="243">
        <v>20.628289473684209</v>
      </c>
    </row>
    <row r="721" spans="2:9" x14ac:dyDescent="0.2">
      <c r="B721" s="240" t="s">
        <v>983</v>
      </c>
      <c r="C721" s="241">
        <v>1493</v>
      </c>
      <c r="D721" s="242">
        <v>0.10219353441859846</v>
      </c>
      <c r="E721" s="243">
        <v>268.08841259209646</v>
      </c>
      <c r="F721" s="243">
        <v>390.07260141559095</v>
      </c>
      <c r="G721" s="241">
        <v>290</v>
      </c>
      <c r="H721" s="242">
        <v>0.19363592747336233</v>
      </c>
      <c r="I721" s="243">
        <v>133.60344827586206</v>
      </c>
    </row>
    <row r="722" spans="2:9" x14ac:dyDescent="0.2">
      <c r="B722" s="240" t="s">
        <v>984</v>
      </c>
      <c r="C722" s="241">
        <v>1351</v>
      </c>
      <c r="D722" s="242">
        <v>6.9854243944827088E-2</v>
      </c>
      <c r="E722" s="243">
        <v>120.67209474463361</v>
      </c>
      <c r="F722" s="243">
        <v>142.49130642675971</v>
      </c>
      <c r="G722" s="241">
        <v>777</v>
      </c>
      <c r="H722" s="242">
        <v>9.5377488849250902E-2</v>
      </c>
      <c r="I722" s="243">
        <v>59.252252252252255</v>
      </c>
    </row>
    <row r="723" spans="2:9" x14ac:dyDescent="0.2">
      <c r="B723" s="240" t="s">
        <v>985</v>
      </c>
      <c r="C723" s="241">
        <v>1712</v>
      </c>
      <c r="D723" s="242">
        <v>-4.5210149191947768E-2</v>
      </c>
      <c r="E723" s="243">
        <v>-85.484813084112147</v>
      </c>
      <c r="F723" s="243">
        <v>234.54646705681247</v>
      </c>
      <c r="G723" s="241">
        <v>205</v>
      </c>
      <c r="H723" s="242">
        <v>0.12597973790051675</v>
      </c>
      <c r="I723" s="243">
        <v>68.604878048780492</v>
      </c>
    </row>
    <row r="724" spans="2:9" x14ac:dyDescent="0.2">
      <c r="B724" s="240" t="s">
        <v>986</v>
      </c>
      <c r="C724" s="241">
        <v>1529</v>
      </c>
      <c r="D724" s="242">
        <v>-6.5008993001301585E-2</v>
      </c>
      <c r="E724" s="243">
        <v>-191.61870503597123</v>
      </c>
      <c r="F724" s="243">
        <v>126.25025236743848</v>
      </c>
      <c r="G724" s="241">
        <v>421</v>
      </c>
      <c r="H724" s="242">
        <v>7.7205221209211361E-2</v>
      </c>
      <c r="I724" s="243">
        <v>54.047505938242281</v>
      </c>
    </row>
    <row r="725" spans="2:9" x14ac:dyDescent="0.2">
      <c r="B725" s="240" t="s">
        <v>987</v>
      </c>
      <c r="C725" s="241">
        <v>1591</v>
      </c>
      <c r="D725" s="242">
        <v>-0.10756855963343481</v>
      </c>
      <c r="E725" s="243">
        <v>-330.47894406033942</v>
      </c>
      <c r="F725" s="243">
        <v>263.65562871458786</v>
      </c>
      <c r="G725" s="241">
        <v>283</v>
      </c>
      <c r="H725" s="242">
        <v>0.12366433724075754</v>
      </c>
      <c r="I725" s="243">
        <v>77.537102473498237</v>
      </c>
    </row>
    <row r="726" spans="2:9" x14ac:dyDescent="0.2">
      <c r="B726" s="240" t="s">
        <v>988</v>
      </c>
      <c r="C726" s="241">
        <v>0</v>
      </c>
      <c r="D726" s="242">
        <v>0</v>
      </c>
      <c r="E726" s="243">
        <v>0</v>
      </c>
      <c r="F726" s="243">
        <v>0</v>
      </c>
      <c r="G726" s="241">
        <v>0</v>
      </c>
      <c r="H726" s="242">
        <v>0</v>
      </c>
      <c r="I726" s="243">
        <v>0</v>
      </c>
    </row>
    <row r="727" spans="2:9" x14ac:dyDescent="0.2">
      <c r="B727" s="240" t="s">
        <v>989</v>
      </c>
      <c r="C727" s="241">
        <v>0</v>
      </c>
      <c r="D727" s="242">
        <v>0</v>
      </c>
      <c r="E727" s="243">
        <v>0</v>
      </c>
      <c r="F727" s="243">
        <v>0</v>
      </c>
      <c r="G727" s="241">
        <v>0</v>
      </c>
      <c r="H727" s="242">
        <v>0</v>
      </c>
      <c r="I727" s="243">
        <v>0</v>
      </c>
    </row>
    <row r="728" spans="2:9" x14ac:dyDescent="0.2">
      <c r="B728" s="240" t="s">
        <v>990</v>
      </c>
      <c r="C728" s="241">
        <v>0</v>
      </c>
      <c r="D728" s="242">
        <v>0</v>
      </c>
      <c r="E728" s="243">
        <v>0</v>
      </c>
      <c r="F728" s="243">
        <v>199.81163358488308</v>
      </c>
      <c r="G728" s="241">
        <v>0</v>
      </c>
      <c r="H728" s="242">
        <v>0</v>
      </c>
      <c r="I728" s="243">
        <v>0</v>
      </c>
    </row>
    <row r="729" spans="2:9" x14ac:dyDescent="0.2">
      <c r="B729" s="240" t="s">
        <v>991</v>
      </c>
      <c r="C729" s="241">
        <v>0</v>
      </c>
      <c r="D729" s="242">
        <v>0</v>
      </c>
      <c r="E729" s="243">
        <v>0</v>
      </c>
      <c r="F729" s="243">
        <v>9.3838870178333469</v>
      </c>
      <c r="G729" s="241">
        <v>0</v>
      </c>
      <c r="H729" s="242">
        <v>0</v>
      </c>
      <c r="I729" s="243">
        <v>0</v>
      </c>
    </row>
    <row r="730" spans="2:9" x14ac:dyDescent="0.2">
      <c r="B730" s="240" t="s">
        <v>992</v>
      </c>
      <c r="C730" s="241">
        <v>0</v>
      </c>
      <c r="D730" s="242">
        <v>0</v>
      </c>
      <c r="E730" s="243">
        <v>0</v>
      </c>
      <c r="F730" s="243">
        <v>0</v>
      </c>
      <c r="G730" s="241">
        <v>0</v>
      </c>
      <c r="H730" s="242">
        <v>0</v>
      </c>
      <c r="I730" s="243">
        <v>0</v>
      </c>
    </row>
    <row r="731" spans="2:9" x14ac:dyDescent="0.2">
      <c r="B731" s="240" t="s">
        <v>993</v>
      </c>
      <c r="C731" s="241">
        <v>0</v>
      </c>
      <c r="D731" s="242">
        <v>0</v>
      </c>
      <c r="E731" s="243">
        <v>0</v>
      </c>
      <c r="F731" s="243">
        <v>0</v>
      </c>
      <c r="G731" s="241">
        <v>0</v>
      </c>
      <c r="H731" s="242">
        <v>0</v>
      </c>
      <c r="I731" s="243">
        <v>0</v>
      </c>
    </row>
    <row r="732" spans="2:9" x14ac:dyDescent="0.2">
      <c r="B732" s="240" t="s">
        <v>994</v>
      </c>
      <c r="C732" s="241">
        <v>653</v>
      </c>
      <c r="D732" s="242">
        <v>4.8434687124171871E-2</v>
      </c>
      <c r="E732" s="243">
        <v>49.647779479326189</v>
      </c>
      <c r="F732" s="243">
        <v>21.035287162510929</v>
      </c>
      <c r="G732" s="241">
        <v>129</v>
      </c>
      <c r="H732" s="242">
        <v>-4.5230773473806662E-3</v>
      </c>
      <c r="I732" s="243">
        <v>-2.5426356589147288</v>
      </c>
    </row>
    <row r="733" spans="2:9" x14ac:dyDescent="0.2">
      <c r="B733" s="240" t="s">
        <v>995</v>
      </c>
      <c r="C733" s="241">
        <v>0</v>
      </c>
      <c r="D733" s="242">
        <v>0</v>
      </c>
      <c r="E733" s="243">
        <v>0</v>
      </c>
      <c r="F733" s="243">
        <v>1.6825869877999999</v>
      </c>
      <c r="G733" s="241">
        <v>0</v>
      </c>
      <c r="H733" s="242">
        <v>0</v>
      </c>
      <c r="I733" s="243">
        <v>0</v>
      </c>
    </row>
    <row r="734" spans="2:9" x14ac:dyDescent="0.2">
      <c r="B734" s="240" t="s">
        <v>996</v>
      </c>
      <c r="C734" s="241">
        <v>0</v>
      </c>
      <c r="D734" s="242">
        <v>0</v>
      </c>
      <c r="E734" s="243">
        <v>0</v>
      </c>
      <c r="F734" s="243">
        <v>0</v>
      </c>
      <c r="G734" s="241">
        <v>0</v>
      </c>
      <c r="H734" s="242">
        <v>0</v>
      </c>
      <c r="I734" s="243">
        <v>0</v>
      </c>
    </row>
    <row r="735" spans="2:9" x14ac:dyDescent="0.2">
      <c r="B735" s="240" t="s">
        <v>997</v>
      </c>
      <c r="C735" s="241">
        <v>0</v>
      </c>
      <c r="D735" s="242">
        <v>0</v>
      </c>
      <c r="E735" s="243">
        <v>0</v>
      </c>
      <c r="F735" s="243">
        <v>177.19974021967357</v>
      </c>
      <c r="G735" s="241">
        <v>0</v>
      </c>
      <c r="H735" s="242">
        <v>0</v>
      </c>
      <c r="I735" s="243">
        <v>0</v>
      </c>
    </row>
    <row r="736" spans="2:9" x14ac:dyDescent="0.2">
      <c r="B736" s="240" t="s">
        <v>998</v>
      </c>
      <c r="C736" s="241">
        <v>0</v>
      </c>
      <c r="D736" s="242">
        <v>0</v>
      </c>
      <c r="E736" s="243">
        <v>0</v>
      </c>
      <c r="F736" s="243">
        <v>0</v>
      </c>
      <c r="G736" s="241">
        <v>0</v>
      </c>
      <c r="H736" s="242">
        <v>0</v>
      </c>
      <c r="I736" s="243">
        <v>0</v>
      </c>
    </row>
    <row r="737" spans="2:9" x14ac:dyDescent="0.2">
      <c r="B737" s="240" t="s">
        <v>999</v>
      </c>
      <c r="C737" s="241">
        <v>0</v>
      </c>
      <c r="D737" s="242">
        <v>0</v>
      </c>
      <c r="E737" s="243">
        <v>0</v>
      </c>
      <c r="F737" s="243">
        <v>0</v>
      </c>
      <c r="G737" s="241">
        <v>0</v>
      </c>
      <c r="H737" s="242">
        <v>0</v>
      </c>
      <c r="I737" s="243">
        <v>0</v>
      </c>
    </row>
    <row r="738" spans="2:9" x14ac:dyDescent="0.2">
      <c r="B738" s="240" t="s">
        <v>1000</v>
      </c>
      <c r="C738" s="241">
        <v>0</v>
      </c>
      <c r="D738" s="242">
        <v>0</v>
      </c>
      <c r="E738" s="243">
        <v>0</v>
      </c>
      <c r="F738" s="243">
        <v>0</v>
      </c>
      <c r="G738" s="241">
        <v>0</v>
      </c>
      <c r="H738" s="242">
        <v>0</v>
      </c>
      <c r="I738" s="243">
        <v>0</v>
      </c>
    </row>
    <row r="739" spans="2:9" x14ac:dyDescent="0.2">
      <c r="B739" s="240" t="s">
        <v>1001</v>
      </c>
      <c r="C739" s="241">
        <v>0</v>
      </c>
      <c r="D739" s="242">
        <v>0</v>
      </c>
      <c r="E739" s="243">
        <v>0</v>
      </c>
      <c r="F739" s="243">
        <v>0.37720686961153865</v>
      </c>
      <c r="G739" s="241">
        <v>0</v>
      </c>
      <c r="H739" s="242">
        <v>0</v>
      </c>
      <c r="I739" s="243">
        <v>0</v>
      </c>
    </row>
    <row r="740" spans="2:9" x14ac:dyDescent="0.2">
      <c r="B740" s="240" t="s">
        <v>1002</v>
      </c>
      <c r="C740" s="241">
        <v>0</v>
      </c>
      <c r="D740" s="242">
        <v>0</v>
      </c>
      <c r="E740" s="243">
        <v>0</v>
      </c>
      <c r="F740" s="243">
        <v>0</v>
      </c>
      <c r="G740" s="241">
        <v>0</v>
      </c>
      <c r="H740" s="242">
        <v>0</v>
      </c>
      <c r="I740" s="243">
        <v>0</v>
      </c>
    </row>
    <row r="741" spans="2:9" x14ac:dyDescent="0.2">
      <c r="B741" s="240" t="s">
        <v>1003</v>
      </c>
      <c r="C741" s="241">
        <v>1726</v>
      </c>
      <c r="D741" s="242">
        <v>8.0381420987403196E-2</v>
      </c>
      <c r="E741" s="243">
        <v>90.636152954808807</v>
      </c>
      <c r="F741" s="243">
        <v>922.4803225342954</v>
      </c>
      <c r="G741" s="241">
        <v>281</v>
      </c>
      <c r="H741" s="242">
        <v>8.0372996103978966E-2</v>
      </c>
      <c r="I741" s="243">
        <v>44.782918149466191</v>
      </c>
    </row>
    <row r="742" spans="2:9" x14ac:dyDescent="0.2">
      <c r="B742" s="240" t="s">
        <v>1004</v>
      </c>
      <c r="C742" s="241">
        <v>0</v>
      </c>
      <c r="D742" s="242">
        <v>0</v>
      </c>
      <c r="E742" s="243">
        <v>0</v>
      </c>
      <c r="F742" s="243">
        <v>0</v>
      </c>
      <c r="G742" s="241">
        <v>0</v>
      </c>
      <c r="H742" s="242">
        <v>0</v>
      </c>
      <c r="I742" s="243">
        <v>0</v>
      </c>
    </row>
    <row r="743" spans="2:9" x14ac:dyDescent="0.2">
      <c r="B743" s="240" t="s">
        <v>1005</v>
      </c>
      <c r="C743" s="241">
        <v>0</v>
      </c>
      <c r="D743" s="242">
        <v>0</v>
      </c>
      <c r="E743" s="243">
        <v>0</v>
      </c>
      <c r="F743" s="243">
        <v>0</v>
      </c>
      <c r="G743" s="241">
        <v>0</v>
      </c>
      <c r="H743" s="242">
        <v>0</v>
      </c>
      <c r="I743" s="243">
        <v>0</v>
      </c>
    </row>
    <row r="744" spans="2:9" x14ac:dyDescent="0.2">
      <c r="B744" s="240" t="s">
        <v>1006</v>
      </c>
      <c r="C744" s="241">
        <v>0</v>
      </c>
      <c r="D744" s="242">
        <v>0</v>
      </c>
      <c r="E744" s="243">
        <v>0</v>
      </c>
      <c r="F744" s="243">
        <v>0</v>
      </c>
      <c r="G744" s="241">
        <v>0</v>
      </c>
      <c r="H744" s="242">
        <v>0</v>
      </c>
      <c r="I744" s="243">
        <v>0</v>
      </c>
    </row>
    <row r="745" spans="2:9" x14ac:dyDescent="0.2">
      <c r="B745" s="240" t="s">
        <v>1007</v>
      </c>
      <c r="C745" s="241">
        <v>0</v>
      </c>
      <c r="D745" s="242">
        <v>0</v>
      </c>
      <c r="E745" s="243">
        <v>0</v>
      </c>
      <c r="F745" s="243">
        <v>0</v>
      </c>
      <c r="G745" s="241">
        <v>0</v>
      </c>
      <c r="H745" s="242">
        <v>0</v>
      </c>
      <c r="I745" s="243">
        <v>0</v>
      </c>
    </row>
    <row r="746" spans="2:9" x14ac:dyDescent="0.2">
      <c r="B746" s="240" t="s">
        <v>1008</v>
      </c>
      <c r="C746" s="241">
        <v>0</v>
      </c>
      <c r="D746" s="242">
        <v>0</v>
      </c>
      <c r="E746" s="243">
        <v>0</v>
      </c>
      <c r="F746" s="243">
        <v>0</v>
      </c>
      <c r="G746" s="241">
        <v>0</v>
      </c>
      <c r="H746" s="242">
        <v>0</v>
      </c>
      <c r="I746" s="243">
        <v>0</v>
      </c>
    </row>
    <row r="747" spans="2:9" x14ac:dyDescent="0.2">
      <c r="B747" s="240" t="s">
        <v>1009</v>
      </c>
      <c r="C747" s="241">
        <v>0</v>
      </c>
      <c r="D747" s="242">
        <v>0</v>
      </c>
      <c r="E747" s="243">
        <v>0</v>
      </c>
      <c r="F747" s="243">
        <v>0</v>
      </c>
      <c r="G747" s="241">
        <v>0</v>
      </c>
      <c r="H747" s="242">
        <v>0</v>
      </c>
      <c r="I747" s="243">
        <v>0</v>
      </c>
    </row>
    <row r="748" spans="2:9" x14ac:dyDescent="0.2">
      <c r="B748" s="240" t="s">
        <v>1010</v>
      </c>
      <c r="C748" s="241">
        <v>0</v>
      </c>
      <c r="D748" s="242">
        <v>0</v>
      </c>
      <c r="E748" s="243">
        <v>0</v>
      </c>
      <c r="F748" s="243">
        <v>0</v>
      </c>
      <c r="G748" s="241">
        <v>0</v>
      </c>
      <c r="H748" s="242">
        <v>0</v>
      </c>
      <c r="I748" s="243">
        <v>0</v>
      </c>
    </row>
    <row r="749" spans="2:9" x14ac:dyDescent="0.2">
      <c r="B749" s="240" t="s">
        <v>1011</v>
      </c>
      <c r="C749" s="241">
        <v>0</v>
      </c>
      <c r="D749" s="242">
        <v>0</v>
      </c>
      <c r="E749" s="243">
        <v>0</v>
      </c>
      <c r="F749" s="243">
        <v>0</v>
      </c>
      <c r="G749" s="241">
        <v>0</v>
      </c>
      <c r="H749" s="242">
        <v>0</v>
      </c>
      <c r="I749" s="243">
        <v>0</v>
      </c>
    </row>
    <row r="750" spans="2:9" x14ac:dyDescent="0.2">
      <c r="B750" s="240" t="s">
        <v>1012</v>
      </c>
      <c r="C750" s="241">
        <v>0</v>
      </c>
      <c r="D750" s="242">
        <v>0</v>
      </c>
      <c r="E750" s="243">
        <v>0</v>
      </c>
      <c r="F750" s="243">
        <v>0</v>
      </c>
      <c r="G750" s="241">
        <v>0</v>
      </c>
      <c r="H750" s="242">
        <v>0</v>
      </c>
      <c r="I750" s="243">
        <v>0</v>
      </c>
    </row>
    <row r="751" spans="2:9" x14ac:dyDescent="0.2">
      <c r="B751" s="240" t="s">
        <v>1013</v>
      </c>
      <c r="C751" s="241">
        <v>317</v>
      </c>
      <c r="D751" s="242">
        <v>0.11278654730774362</v>
      </c>
      <c r="E751" s="243">
        <v>111.84227129337539</v>
      </c>
      <c r="F751" s="243">
        <v>210.98386845144353</v>
      </c>
      <c r="G751" s="241">
        <v>90</v>
      </c>
      <c r="H751" s="242">
        <v>0.10497998317056378</v>
      </c>
      <c r="I751" s="243">
        <v>45.744444444444447</v>
      </c>
    </row>
    <row r="752" spans="2:9" x14ac:dyDescent="0.2">
      <c r="B752" s="240" t="s">
        <v>1014</v>
      </c>
      <c r="C752" s="241">
        <v>0</v>
      </c>
      <c r="D752" s="242">
        <v>0</v>
      </c>
      <c r="E752" s="243">
        <v>0</v>
      </c>
      <c r="F752" s="243">
        <v>0</v>
      </c>
      <c r="G752" s="241">
        <v>0</v>
      </c>
      <c r="H752" s="242">
        <v>0</v>
      </c>
      <c r="I752" s="243">
        <v>0</v>
      </c>
    </row>
    <row r="753" spans="2:10" x14ac:dyDescent="0.2">
      <c r="B753" s="240" t="s">
        <v>1015</v>
      </c>
      <c r="C753" s="241">
        <v>0</v>
      </c>
      <c r="D753" s="242">
        <v>0</v>
      </c>
      <c r="E753" s="243">
        <v>0</v>
      </c>
      <c r="F753" s="243">
        <v>0</v>
      </c>
      <c r="G753" s="241">
        <v>0</v>
      </c>
      <c r="H753" s="242">
        <v>0</v>
      </c>
      <c r="I753" s="243">
        <v>0</v>
      </c>
    </row>
    <row r="754" spans="2:10" x14ac:dyDescent="0.2">
      <c r="B754" s="240" t="s">
        <v>1016</v>
      </c>
      <c r="C754" s="241">
        <v>0</v>
      </c>
      <c r="D754" s="242">
        <v>0</v>
      </c>
      <c r="E754" s="243">
        <v>0</v>
      </c>
      <c r="F754" s="243">
        <v>0</v>
      </c>
      <c r="G754" s="241">
        <v>0</v>
      </c>
      <c r="H754" s="242">
        <v>0</v>
      </c>
      <c r="I754" s="243">
        <v>0</v>
      </c>
    </row>
    <row r="755" spans="2:10" x14ac:dyDescent="0.2">
      <c r="B755" s="244" t="s">
        <v>1017</v>
      </c>
      <c r="C755" s="245">
        <v>0</v>
      </c>
      <c r="D755" s="246">
        <v>0</v>
      </c>
      <c r="E755" s="247">
        <v>0</v>
      </c>
      <c r="F755" s="247">
        <v>0</v>
      </c>
      <c r="G755" s="245">
        <v>0</v>
      </c>
      <c r="H755" s="246">
        <v>0</v>
      </c>
      <c r="I755" s="247">
        <v>0</v>
      </c>
    </row>
    <row r="757" spans="2:10" x14ac:dyDescent="0.2">
      <c r="J757" s="17" t="s">
        <v>331</v>
      </c>
    </row>
    <row r="758" spans="2:10" x14ac:dyDescent="0.2">
      <c r="J758" s="17" t="s">
        <v>337</v>
      </c>
    </row>
    <row r="759" spans="2:10" x14ac:dyDescent="0.2">
      <c r="B759" s="3" t="s">
        <v>0</v>
      </c>
      <c r="C759" s="225"/>
      <c r="D759" s="226"/>
      <c r="E759" s="227"/>
      <c r="F759" s="227"/>
      <c r="G759" s="225"/>
      <c r="H759" s="226"/>
      <c r="I759" s="227"/>
    </row>
    <row r="760" spans="2:10" x14ac:dyDescent="0.2">
      <c r="B760" s="3" t="s">
        <v>396</v>
      </c>
      <c r="C760" s="225"/>
      <c r="D760" s="226"/>
      <c r="E760" s="227"/>
      <c r="F760" s="227"/>
      <c r="G760" s="225"/>
      <c r="H760" s="226"/>
      <c r="I760" s="227"/>
    </row>
    <row r="761" spans="2:10" x14ac:dyDescent="0.2">
      <c r="B761" s="228" t="s">
        <v>326</v>
      </c>
      <c r="C761" s="225"/>
      <c r="D761" s="226"/>
      <c r="E761" s="227"/>
      <c r="F761" s="227"/>
      <c r="G761" s="225"/>
      <c r="H761" s="226"/>
      <c r="I761" s="227"/>
    </row>
    <row r="762" spans="2:10" x14ac:dyDescent="0.2">
      <c r="B762" s="3"/>
      <c r="C762" s="221"/>
      <c r="D762" s="221"/>
      <c r="E762" s="221"/>
      <c r="F762" s="273"/>
      <c r="G762" s="221"/>
      <c r="H762" s="221"/>
      <c r="I762" s="221"/>
    </row>
    <row r="763" spans="2:10" x14ac:dyDescent="0.2">
      <c r="B763" s="266" t="s">
        <v>2766</v>
      </c>
    </row>
    <row r="764" spans="2:10" x14ac:dyDescent="0.2">
      <c r="B764" s="266" t="s">
        <v>2767</v>
      </c>
    </row>
    <row r="765" spans="2:10" x14ac:dyDescent="0.2">
      <c r="B765" s="266" t="s">
        <v>2768</v>
      </c>
    </row>
    <row r="766" spans="2:10" x14ac:dyDescent="0.2">
      <c r="B766" s="266" t="s">
        <v>2769</v>
      </c>
    </row>
    <row r="767" spans="2:10" x14ac:dyDescent="0.2">
      <c r="B767" s="266" t="s">
        <v>2770</v>
      </c>
    </row>
    <row r="769" spans="2:9" x14ac:dyDescent="0.2">
      <c r="B769" s="3"/>
      <c r="C769" s="229" t="s">
        <v>155</v>
      </c>
      <c r="D769" s="230"/>
      <c r="E769" s="231"/>
      <c r="F769" s="274"/>
      <c r="G769" s="229" t="s">
        <v>404</v>
      </c>
      <c r="H769" s="230"/>
      <c r="I769" s="231"/>
    </row>
    <row r="770" spans="2:9" ht="38.25" x14ac:dyDescent="0.2">
      <c r="B770" s="232" t="s">
        <v>332</v>
      </c>
      <c r="C770" s="233" t="s">
        <v>49</v>
      </c>
      <c r="D770" s="234" t="s">
        <v>333</v>
      </c>
      <c r="E770" s="235" t="s">
        <v>334</v>
      </c>
      <c r="F770" s="235" t="s">
        <v>2765</v>
      </c>
      <c r="G770" s="233" t="s">
        <v>49</v>
      </c>
      <c r="H770" s="234" t="s">
        <v>333</v>
      </c>
      <c r="I770" s="235" t="s">
        <v>334</v>
      </c>
    </row>
    <row r="771" spans="2:9" x14ac:dyDescent="0.2">
      <c r="B771" s="236" t="s">
        <v>1018</v>
      </c>
      <c r="C771" s="237">
        <v>0</v>
      </c>
      <c r="D771" s="238">
        <v>0</v>
      </c>
      <c r="E771" s="239">
        <v>0</v>
      </c>
      <c r="F771" s="239">
        <v>0</v>
      </c>
      <c r="G771" s="237">
        <v>0</v>
      </c>
      <c r="H771" s="238">
        <v>0</v>
      </c>
      <c r="I771" s="239">
        <v>0</v>
      </c>
    </row>
    <row r="772" spans="2:9" x14ac:dyDescent="0.2">
      <c r="B772" s="240" t="s">
        <v>1019</v>
      </c>
      <c r="C772" s="241">
        <v>0</v>
      </c>
      <c r="D772" s="242">
        <v>0</v>
      </c>
      <c r="E772" s="243">
        <v>0</v>
      </c>
      <c r="F772" s="243">
        <v>0</v>
      </c>
      <c r="G772" s="241">
        <v>0</v>
      </c>
      <c r="H772" s="242">
        <v>0</v>
      </c>
      <c r="I772" s="243">
        <v>0</v>
      </c>
    </row>
    <row r="773" spans="2:9" x14ac:dyDescent="0.2">
      <c r="B773" s="240" t="s">
        <v>1020</v>
      </c>
      <c r="C773" s="241">
        <v>0</v>
      </c>
      <c r="D773" s="242">
        <v>0</v>
      </c>
      <c r="E773" s="243">
        <v>0</v>
      </c>
      <c r="F773" s="243">
        <v>0</v>
      </c>
      <c r="G773" s="241">
        <v>0</v>
      </c>
      <c r="H773" s="242">
        <v>0</v>
      </c>
      <c r="I773" s="243">
        <v>0</v>
      </c>
    </row>
    <row r="774" spans="2:9" x14ac:dyDescent="0.2">
      <c r="B774" s="240" t="s">
        <v>1021</v>
      </c>
      <c r="C774" s="241">
        <v>0</v>
      </c>
      <c r="D774" s="242">
        <v>0</v>
      </c>
      <c r="E774" s="243">
        <v>0</v>
      </c>
      <c r="F774" s="243">
        <v>0</v>
      </c>
      <c r="G774" s="241">
        <v>0</v>
      </c>
      <c r="H774" s="242">
        <v>0</v>
      </c>
      <c r="I774" s="243">
        <v>0</v>
      </c>
    </row>
    <row r="775" spans="2:9" x14ac:dyDescent="0.2">
      <c r="B775" s="240" t="s">
        <v>1022</v>
      </c>
      <c r="C775" s="241">
        <v>0</v>
      </c>
      <c r="D775" s="242">
        <v>0</v>
      </c>
      <c r="E775" s="243">
        <v>0</v>
      </c>
      <c r="F775" s="243">
        <v>0</v>
      </c>
      <c r="G775" s="241">
        <v>0</v>
      </c>
      <c r="H775" s="242">
        <v>0</v>
      </c>
      <c r="I775" s="243">
        <v>0</v>
      </c>
    </row>
    <row r="776" spans="2:9" x14ac:dyDescent="0.2">
      <c r="B776" s="240" t="s">
        <v>1023</v>
      </c>
      <c r="C776" s="241">
        <v>0</v>
      </c>
      <c r="D776" s="242">
        <v>0</v>
      </c>
      <c r="E776" s="243">
        <v>0</v>
      </c>
      <c r="F776" s="243">
        <v>0</v>
      </c>
      <c r="G776" s="241">
        <v>0</v>
      </c>
      <c r="H776" s="242">
        <v>0</v>
      </c>
      <c r="I776" s="243">
        <v>0</v>
      </c>
    </row>
    <row r="777" spans="2:9" x14ac:dyDescent="0.2">
      <c r="B777" s="240" t="s">
        <v>1024</v>
      </c>
      <c r="C777" s="241">
        <v>0</v>
      </c>
      <c r="D777" s="242">
        <v>0</v>
      </c>
      <c r="E777" s="243">
        <v>0</v>
      </c>
      <c r="F777" s="243">
        <v>0</v>
      </c>
      <c r="G777" s="241">
        <v>0</v>
      </c>
      <c r="H777" s="242">
        <v>0</v>
      </c>
      <c r="I777" s="243">
        <v>0</v>
      </c>
    </row>
    <row r="778" spans="2:9" x14ac:dyDescent="0.2">
      <c r="B778" s="240" t="s">
        <v>1025</v>
      </c>
      <c r="C778" s="241">
        <v>1865</v>
      </c>
      <c r="D778" s="242">
        <v>-1.6386127506074155E-2</v>
      </c>
      <c r="E778" s="243">
        <v>-17.346916890080429</v>
      </c>
      <c r="F778" s="243">
        <v>14.470805884297597</v>
      </c>
      <c r="G778" s="241">
        <v>98</v>
      </c>
      <c r="H778" s="242">
        <v>3.5275984972545915E-2</v>
      </c>
      <c r="I778" s="243">
        <v>18.683673469387756</v>
      </c>
    </row>
    <row r="779" spans="2:9" x14ac:dyDescent="0.2">
      <c r="B779" s="240" t="s">
        <v>1026</v>
      </c>
      <c r="C779" s="241">
        <v>0</v>
      </c>
      <c r="D779" s="242">
        <v>0</v>
      </c>
      <c r="E779" s="243">
        <v>0</v>
      </c>
      <c r="F779" s="243">
        <v>0</v>
      </c>
      <c r="G779" s="241">
        <v>0</v>
      </c>
      <c r="H779" s="242">
        <v>0</v>
      </c>
      <c r="I779" s="243">
        <v>0</v>
      </c>
    </row>
    <row r="780" spans="2:9" x14ac:dyDescent="0.2">
      <c r="B780" s="240" t="s">
        <v>1027</v>
      </c>
      <c r="C780" s="241">
        <v>1528</v>
      </c>
      <c r="D780" s="242">
        <v>-2.1083739660542111E-2</v>
      </c>
      <c r="E780" s="243">
        <v>-26.0065445026178</v>
      </c>
      <c r="F780" s="243">
        <v>12.387242587851725</v>
      </c>
      <c r="G780" s="241">
        <v>66</v>
      </c>
      <c r="H780" s="242">
        <v>3.8881279547563263E-2</v>
      </c>
      <c r="I780" s="243">
        <v>26.666666666666668</v>
      </c>
    </row>
    <row r="781" spans="2:9" x14ac:dyDescent="0.2">
      <c r="B781" s="240" t="s">
        <v>1028</v>
      </c>
      <c r="C781" s="241">
        <v>589</v>
      </c>
      <c r="D781" s="242">
        <v>-6.0981216127842242E-3</v>
      </c>
      <c r="E781" s="243">
        <v>-15.989813242784381</v>
      </c>
      <c r="F781" s="243">
        <v>48.564703448217166</v>
      </c>
      <c r="G781" s="241">
        <v>278</v>
      </c>
      <c r="H781" s="242">
        <v>5.6287104063732718E-2</v>
      </c>
      <c r="I781" s="243">
        <v>52.863309352517987</v>
      </c>
    </row>
    <row r="782" spans="2:9" x14ac:dyDescent="0.2">
      <c r="B782" s="240" t="s">
        <v>1029</v>
      </c>
      <c r="C782" s="241">
        <v>1854</v>
      </c>
      <c r="D782" s="242">
        <v>-2.1354315787305511E-2</v>
      </c>
      <c r="E782" s="243">
        <v>-27.95900755124056</v>
      </c>
      <c r="F782" s="243">
        <v>9.8930515050867829</v>
      </c>
      <c r="G782" s="241">
        <v>1228</v>
      </c>
      <c r="H782" s="242">
        <v>3.8958822909652246E-2</v>
      </c>
      <c r="I782" s="243">
        <v>27.702768729641694</v>
      </c>
    </row>
    <row r="783" spans="2:9" x14ac:dyDescent="0.2">
      <c r="B783" s="240" t="s">
        <v>1030</v>
      </c>
      <c r="C783" s="241">
        <v>1156</v>
      </c>
      <c r="D783" s="242">
        <v>0.23515331379732252</v>
      </c>
      <c r="E783" s="243">
        <v>342.98961937716263</v>
      </c>
      <c r="F783" s="243">
        <v>2875.540413228417</v>
      </c>
      <c r="G783" s="241">
        <v>69</v>
      </c>
      <c r="H783" s="242">
        <v>0.49305190182909842</v>
      </c>
      <c r="I783" s="243">
        <v>230.8840579710145</v>
      </c>
    </row>
    <row r="784" spans="2:9" x14ac:dyDescent="0.2">
      <c r="B784" s="240" t="s">
        <v>1031</v>
      </c>
      <c r="C784" s="241">
        <v>0</v>
      </c>
      <c r="D784" s="242">
        <v>0</v>
      </c>
      <c r="E784" s="243">
        <v>0</v>
      </c>
      <c r="F784" s="243">
        <v>0</v>
      </c>
      <c r="G784" s="241">
        <v>0</v>
      </c>
      <c r="H784" s="242">
        <v>0</v>
      </c>
      <c r="I784" s="243">
        <v>0</v>
      </c>
    </row>
    <row r="785" spans="2:9" x14ac:dyDescent="0.2">
      <c r="B785" s="240" t="s">
        <v>1032</v>
      </c>
      <c r="C785" s="241">
        <v>1597</v>
      </c>
      <c r="D785" s="242">
        <v>0.21121468538612342</v>
      </c>
      <c r="E785" s="243">
        <v>353.44020037570442</v>
      </c>
      <c r="F785" s="243">
        <v>2462.1224491745393</v>
      </c>
      <c r="G785" s="241">
        <v>18</v>
      </c>
      <c r="H785" s="242">
        <v>0.41536526569541987</v>
      </c>
      <c r="I785" s="243">
        <v>220.16666666666666</v>
      </c>
    </row>
    <row r="786" spans="2:9" x14ac:dyDescent="0.2">
      <c r="B786" s="240" t="s">
        <v>1033</v>
      </c>
      <c r="C786" s="241">
        <v>946</v>
      </c>
      <c r="D786" s="242">
        <v>5.9977031798247982E-2</v>
      </c>
      <c r="E786" s="243">
        <v>57.857293868921779</v>
      </c>
      <c r="F786" s="243">
        <v>49.082670593036077</v>
      </c>
      <c r="G786" s="241">
        <v>6</v>
      </c>
      <c r="H786" s="242">
        <v>0.11024135681669933</v>
      </c>
      <c r="I786" s="243">
        <v>56.333333333333336</v>
      </c>
    </row>
    <row r="787" spans="2:9" x14ac:dyDescent="0.2">
      <c r="B787" s="240" t="s">
        <v>1034</v>
      </c>
      <c r="C787" s="241">
        <v>0</v>
      </c>
      <c r="D787" s="242">
        <v>0</v>
      </c>
      <c r="E787" s="243">
        <v>0</v>
      </c>
      <c r="F787" s="243">
        <v>0</v>
      </c>
      <c r="G787" s="241">
        <v>0</v>
      </c>
      <c r="H787" s="242">
        <v>0</v>
      </c>
      <c r="I787" s="243">
        <v>0</v>
      </c>
    </row>
    <row r="788" spans="2:9" x14ac:dyDescent="0.2">
      <c r="B788" s="240" t="s">
        <v>1035</v>
      </c>
      <c r="C788" s="241">
        <v>950</v>
      </c>
      <c r="D788" s="242">
        <v>4.5528715820180254E-2</v>
      </c>
      <c r="E788" s="243">
        <v>40.677894736842106</v>
      </c>
      <c r="F788" s="243">
        <v>2.410546574017935</v>
      </c>
      <c r="G788" s="241">
        <v>7</v>
      </c>
      <c r="H788" s="242">
        <v>0.11280137772675092</v>
      </c>
      <c r="I788" s="243">
        <v>56.142857142857146</v>
      </c>
    </row>
    <row r="789" spans="2:9" x14ac:dyDescent="0.2">
      <c r="B789" s="240" t="s">
        <v>1036</v>
      </c>
      <c r="C789" s="241">
        <v>40</v>
      </c>
      <c r="D789" s="242">
        <v>1.10210215781954E-2</v>
      </c>
      <c r="E789" s="243">
        <v>14.85</v>
      </c>
      <c r="F789" s="243">
        <v>1428.0311798678692</v>
      </c>
      <c r="G789" s="241">
        <v>0</v>
      </c>
      <c r="H789" s="242">
        <v>0</v>
      </c>
      <c r="I789" s="243">
        <v>0</v>
      </c>
    </row>
    <row r="790" spans="2:9" x14ac:dyDescent="0.2">
      <c r="B790" s="240" t="s">
        <v>1037</v>
      </c>
      <c r="C790" s="241">
        <v>833</v>
      </c>
      <c r="D790" s="242">
        <v>3.6625143313537833E-2</v>
      </c>
      <c r="E790" s="243">
        <v>34.130852340936372</v>
      </c>
      <c r="F790" s="243">
        <v>3.0774050384395442</v>
      </c>
      <c r="G790" s="241">
        <v>11</v>
      </c>
      <c r="H790" s="242">
        <v>0.11258278145695355</v>
      </c>
      <c r="I790" s="243">
        <v>41.727272727272727</v>
      </c>
    </row>
    <row r="791" spans="2:9" x14ac:dyDescent="0.2">
      <c r="B791" s="240" t="s">
        <v>1038</v>
      </c>
      <c r="C791" s="241">
        <v>0</v>
      </c>
      <c r="D791" s="242">
        <v>0</v>
      </c>
      <c r="E791" s="243">
        <v>0</v>
      </c>
      <c r="F791" s="243">
        <v>0</v>
      </c>
      <c r="G791" s="241">
        <v>0</v>
      </c>
      <c r="H791" s="242">
        <v>0</v>
      </c>
      <c r="I791" s="243">
        <v>0</v>
      </c>
    </row>
    <row r="792" spans="2:9" x14ac:dyDescent="0.2">
      <c r="B792" s="240" t="s">
        <v>1039</v>
      </c>
      <c r="C792" s="241">
        <v>122</v>
      </c>
      <c r="D792" s="242">
        <v>2.4857668216993201E-2</v>
      </c>
      <c r="E792" s="243">
        <v>20.721311475409838</v>
      </c>
      <c r="F792" s="243">
        <v>5.7115838451012069</v>
      </c>
      <c r="G792" s="241">
        <v>0</v>
      </c>
      <c r="H792" s="242">
        <v>0</v>
      </c>
      <c r="I792" s="243">
        <v>0</v>
      </c>
    </row>
    <row r="793" spans="2:9" x14ac:dyDescent="0.2">
      <c r="B793" s="240" t="s">
        <v>1040</v>
      </c>
      <c r="C793" s="241">
        <v>1382</v>
      </c>
      <c r="D793" s="242">
        <v>1.4823737862517117E-3</v>
      </c>
      <c r="E793" s="243">
        <v>1.8342981186685963</v>
      </c>
      <c r="F793" s="243">
        <v>26.871235706423146</v>
      </c>
      <c r="G793" s="241">
        <v>529</v>
      </c>
      <c r="H793" s="242">
        <v>7.9962588618915253E-2</v>
      </c>
      <c r="I793" s="243">
        <v>53.495274102079392</v>
      </c>
    </row>
    <row r="794" spans="2:9" x14ac:dyDescent="0.2">
      <c r="B794" s="240" t="s">
        <v>1041</v>
      </c>
      <c r="C794" s="241">
        <v>0</v>
      </c>
      <c r="D794" s="242">
        <v>0</v>
      </c>
      <c r="E794" s="243">
        <v>0</v>
      </c>
      <c r="F794" s="243">
        <v>0</v>
      </c>
      <c r="G794" s="241">
        <v>0</v>
      </c>
      <c r="H794" s="242">
        <v>0</v>
      </c>
      <c r="I794" s="243">
        <v>0</v>
      </c>
    </row>
    <row r="795" spans="2:9" x14ac:dyDescent="0.2">
      <c r="B795" s="240" t="s">
        <v>1042</v>
      </c>
      <c r="C795" s="241">
        <v>599</v>
      </c>
      <c r="D795" s="242">
        <v>-2.5558063616172522E-2</v>
      </c>
      <c r="E795" s="243">
        <v>-23.552587646076795</v>
      </c>
      <c r="F795" s="243">
        <v>13.413764473252167</v>
      </c>
      <c r="G795" s="241">
        <v>1</v>
      </c>
      <c r="H795" s="242">
        <v>0</v>
      </c>
      <c r="I795" s="243">
        <v>0</v>
      </c>
    </row>
    <row r="796" spans="2:9" x14ac:dyDescent="0.2">
      <c r="B796" s="240" t="s">
        <v>1043</v>
      </c>
      <c r="C796" s="241">
        <v>13</v>
      </c>
      <c r="D796" s="242">
        <v>-1.5569837965058397E-2</v>
      </c>
      <c r="E796" s="243">
        <v>-13.23076923076923</v>
      </c>
      <c r="F796" s="243">
        <v>49.668003689576693</v>
      </c>
      <c r="G796" s="241">
        <v>0</v>
      </c>
      <c r="H796" s="242">
        <v>0</v>
      </c>
      <c r="I796" s="243">
        <v>0</v>
      </c>
    </row>
    <row r="797" spans="2:9" x14ac:dyDescent="0.2">
      <c r="B797" s="240" t="s">
        <v>1044</v>
      </c>
      <c r="C797" s="241">
        <v>771</v>
      </c>
      <c r="D797" s="242">
        <v>3.176228915314061E-2</v>
      </c>
      <c r="E797" s="243">
        <v>35.596627756160828</v>
      </c>
      <c r="F797" s="243">
        <v>416.76948339759446</v>
      </c>
      <c r="G797" s="241">
        <v>17</v>
      </c>
      <c r="H797" s="242">
        <v>0.10118001506402208</v>
      </c>
      <c r="I797" s="243">
        <v>47.411764705882355</v>
      </c>
    </row>
    <row r="798" spans="2:9" x14ac:dyDescent="0.2">
      <c r="B798" s="240" t="s">
        <v>1045</v>
      </c>
      <c r="C798" s="241">
        <v>128</v>
      </c>
      <c r="D798" s="242">
        <v>-9.2424977286544863E-3</v>
      </c>
      <c r="E798" s="243">
        <v>-10.5703125</v>
      </c>
      <c r="F798" s="243">
        <v>232.71768000198713</v>
      </c>
      <c r="G798" s="241">
        <v>0</v>
      </c>
      <c r="H798" s="242">
        <v>0</v>
      </c>
      <c r="I798" s="243">
        <v>0</v>
      </c>
    </row>
    <row r="799" spans="2:9" x14ac:dyDescent="0.2">
      <c r="B799" s="240" t="s">
        <v>1046</v>
      </c>
      <c r="C799" s="241">
        <v>109</v>
      </c>
      <c r="D799" s="242">
        <v>7.1424953143204295E-3</v>
      </c>
      <c r="E799" s="243">
        <v>7.761467889908257</v>
      </c>
      <c r="F799" s="243">
        <v>35.123954080545808</v>
      </c>
      <c r="G799" s="241">
        <v>9</v>
      </c>
      <c r="H799" s="242">
        <v>8.1336053034166245E-2</v>
      </c>
      <c r="I799" s="243">
        <v>35.444444444444443</v>
      </c>
    </row>
    <row r="800" spans="2:9" x14ac:dyDescent="0.2">
      <c r="B800" s="240" t="s">
        <v>1047</v>
      </c>
      <c r="C800" s="241">
        <v>954</v>
      </c>
      <c r="D800" s="242">
        <v>2.4984734272132103E-2</v>
      </c>
      <c r="E800" s="243">
        <v>25.133123689727462</v>
      </c>
      <c r="F800" s="243">
        <v>2.6497891321075966</v>
      </c>
      <c r="G800" s="241">
        <v>26</v>
      </c>
      <c r="H800" s="242">
        <v>0.10815850815850814</v>
      </c>
      <c r="I800" s="243">
        <v>44.615384615384613</v>
      </c>
    </row>
    <row r="801" spans="2:9" x14ac:dyDescent="0.2">
      <c r="B801" s="240" t="s">
        <v>1048</v>
      </c>
      <c r="C801" s="241">
        <v>0</v>
      </c>
      <c r="D801" s="242">
        <v>0</v>
      </c>
      <c r="E801" s="243">
        <v>0</v>
      </c>
      <c r="F801" s="243">
        <v>0</v>
      </c>
      <c r="G801" s="241">
        <v>0</v>
      </c>
      <c r="H801" s="242">
        <v>0</v>
      </c>
      <c r="I801" s="243">
        <v>0</v>
      </c>
    </row>
    <row r="802" spans="2:9" x14ac:dyDescent="0.2">
      <c r="B802" s="240" t="s">
        <v>1049</v>
      </c>
      <c r="C802" s="241">
        <v>0</v>
      </c>
      <c r="D802" s="242">
        <v>0</v>
      </c>
      <c r="E802" s="243">
        <v>0</v>
      </c>
      <c r="F802" s="243">
        <v>0</v>
      </c>
      <c r="G802" s="241">
        <v>0</v>
      </c>
      <c r="H802" s="242">
        <v>0</v>
      </c>
      <c r="I802" s="243">
        <v>0</v>
      </c>
    </row>
    <row r="803" spans="2:9" x14ac:dyDescent="0.2">
      <c r="B803" s="240" t="s">
        <v>1050</v>
      </c>
      <c r="C803" s="241">
        <v>204</v>
      </c>
      <c r="D803" s="242">
        <v>1.1505460218408814E-2</v>
      </c>
      <c r="E803" s="243">
        <v>11.857843137254902</v>
      </c>
      <c r="F803" s="243">
        <v>1.9859899059851616</v>
      </c>
      <c r="G803" s="241">
        <v>0</v>
      </c>
      <c r="H803" s="242">
        <v>0</v>
      </c>
      <c r="I803" s="243">
        <v>0</v>
      </c>
    </row>
    <row r="804" spans="2:9" x14ac:dyDescent="0.2">
      <c r="B804" s="240" t="s">
        <v>1051</v>
      </c>
      <c r="C804" s="241">
        <v>176</v>
      </c>
      <c r="D804" s="242">
        <v>2.8449161035655202E-2</v>
      </c>
      <c r="E804" s="243">
        <v>26.289772727272727</v>
      </c>
      <c r="F804" s="243">
        <v>3.1960419426631268</v>
      </c>
      <c r="G804" s="241">
        <v>1</v>
      </c>
      <c r="H804" s="242">
        <v>0.12556053811659185</v>
      </c>
      <c r="I804" s="243">
        <v>28</v>
      </c>
    </row>
    <row r="805" spans="2:9" x14ac:dyDescent="0.2">
      <c r="B805" s="240" t="s">
        <v>1052</v>
      </c>
      <c r="C805" s="241">
        <v>864</v>
      </c>
      <c r="D805" s="242">
        <v>4.014052352255626E-2</v>
      </c>
      <c r="E805" s="243">
        <v>35.917824074074076</v>
      </c>
      <c r="F805" s="243">
        <v>2.7339684473362773</v>
      </c>
      <c r="G805" s="241">
        <v>12</v>
      </c>
      <c r="H805" s="242">
        <v>0.12304824050337926</v>
      </c>
      <c r="I805" s="243">
        <v>44</v>
      </c>
    </row>
    <row r="806" spans="2:9" x14ac:dyDescent="0.2">
      <c r="B806" s="240" t="s">
        <v>1053</v>
      </c>
      <c r="C806" s="241">
        <v>506</v>
      </c>
      <c r="D806" s="242">
        <v>5.2679605971873045E-2</v>
      </c>
      <c r="E806" s="243">
        <v>56.247035573122531</v>
      </c>
      <c r="F806" s="243">
        <v>354.05427129092686</v>
      </c>
      <c r="G806" s="241">
        <v>0</v>
      </c>
      <c r="H806" s="242">
        <v>0</v>
      </c>
      <c r="I806" s="243">
        <v>0</v>
      </c>
    </row>
    <row r="807" spans="2:9" x14ac:dyDescent="0.2">
      <c r="B807" s="240" t="s">
        <v>1054</v>
      </c>
      <c r="C807" s="241">
        <v>2675</v>
      </c>
      <c r="D807" s="242">
        <v>-1.6003769172063365E-2</v>
      </c>
      <c r="E807" s="243">
        <v>-27.92336448598131</v>
      </c>
      <c r="F807" s="243">
        <v>179.55538448066045</v>
      </c>
      <c r="G807" s="241">
        <v>678</v>
      </c>
      <c r="H807" s="242">
        <v>4.6468191963317862E-2</v>
      </c>
      <c r="I807" s="243">
        <v>39.520648967551622</v>
      </c>
    </row>
    <row r="808" spans="2:9" x14ac:dyDescent="0.2">
      <c r="B808" s="240" t="s">
        <v>1055</v>
      </c>
      <c r="C808" s="241">
        <v>149</v>
      </c>
      <c r="D808" s="242">
        <v>-3.6221676661166713E-3</v>
      </c>
      <c r="E808" s="243">
        <v>-3.0201342281879193</v>
      </c>
      <c r="F808" s="243">
        <v>16.029743230944835</v>
      </c>
      <c r="G808" s="241">
        <v>0</v>
      </c>
      <c r="H808" s="242">
        <v>0</v>
      </c>
      <c r="I808" s="243">
        <v>0</v>
      </c>
    </row>
    <row r="809" spans="2:9" x14ac:dyDescent="0.2">
      <c r="B809" s="240" t="s">
        <v>1056</v>
      </c>
      <c r="C809" s="241">
        <v>0</v>
      </c>
      <c r="D809" s="242">
        <v>0</v>
      </c>
      <c r="E809" s="243">
        <v>0</v>
      </c>
      <c r="F809" s="243">
        <v>0</v>
      </c>
      <c r="G809" s="241">
        <v>0</v>
      </c>
      <c r="H809" s="242">
        <v>0</v>
      </c>
      <c r="I809" s="243">
        <v>0</v>
      </c>
    </row>
    <row r="810" spans="2:9" x14ac:dyDescent="0.2">
      <c r="B810" s="240" t="s">
        <v>1057</v>
      </c>
      <c r="C810" s="241">
        <v>170</v>
      </c>
      <c r="D810" s="242">
        <v>6.8630047188855237E-2</v>
      </c>
      <c r="E810" s="243">
        <v>92.994117647058829</v>
      </c>
      <c r="F810" s="243">
        <v>779.36875508781043</v>
      </c>
      <c r="G810" s="241">
        <v>0</v>
      </c>
      <c r="H810" s="242">
        <v>0</v>
      </c>
      <c r="I810" s="243">
        <v>0</v>
      </c>
    </row>
    <row r="811" spans="2:9" x14ac:dyDescent="0.2">
      <c r="B811" s="240" t="s">
        <v>1058</v>
      </c>
      <c r="C811" s="241">
        <v>22</v>
      </c>
      <c r="D811" s="242">
        <v>3.9394503381102952E-2</v>
      </c>
      <c r="E811" s="243">
        <v>28.863636363636363</v>
      </c>
      <c r="F811" s="243">
        <v>4.1446932916653383</v>
      </c>
      <c r="G811" s="241">
        <v>0</v>
      </c>
      <c r="H811" s="242">
        <v>0</v>
      </c>
      <c r="I811" s="243">
        <v>0</v>
      </c>
    </row>
    <row r="812" spans="2:9" x14ac:dyDescent="0.2">
      <c r="B812" s="240" t="s">
        <v>1059</v>
      </c>
      <c r="C812" s="241">
        <v>5</v>
      </c>
      <c r="D812" s="242">
        <v>4.1673097700262396E-2</v>
      </c>
      <c r="E812" s="243">
        <v>54</v>
      </c>
      <c r="F812" s="243">
        <v>238.61310033995969</v>
      </c>
      <c r="G812" s="241">
        <v>0</v>
      </c>
      <c r="H812" s="242">
        <v>0</v>
      </c>
      <c r="I812" s="243">
        <v>0</v>
      </c>
    </row>
    <row r="813" spans="2:9" x14ac:dyDescent="0.2">
      <c r="B813" s="240" t="s">
        <v>1060</v>
      </c>
      <c r="C813" s="241">
        <v>25</v>
      </c>
      <c r="D813" s="242">
        <v>3.1136249089992685E-2</v>
      </c>
      <c r="E813" s="243">
        <v>22.24</v>
      </c>
      <c r="F813" s="243">
        <v>86.62445648162462</v>
      </c>
      <c r="G813" s="241">
        <v>0</v>
      </c>
      <c r="H813" s="242">
        <v>0</v>
      </c>
      <c r="I813" s="243">
        <v>0</v>
      </c>
    </row>
    <row r="814" spans="2:9" x14ac:dyDescent="0.2">
      <c r="B814" s="240" t="s">
        <v>1061</v>
      </c>
      <c r="C814" s="241">
        <v>1046</v>
      </c>
      <c r="D814" s="242">
        <v>-3.1280469582700698E-3</v>
      </c>
      <c r="E814" s="243">
        <v>-5.3336520076481833</v>
      </c>
      <c r="F814" s="243">
        <v>98.74521284944457</v>
      </c>
      <c r="G814" s="241">
        <v>1223</v>
      </c>
      <c r="H814" s="242">
        <v>5.3074540498281753E-2</v>
      </c>
      <c r="I814" s="243">
        <v>37.857726901062961</v>
      </c>
    </row>
    <row r="815" spans="2:9" x14ac:dyDescent="0.2">
      <c r="B815" s="240" t="s">
        <v>1062</v>
      </c>
      <c r="C815" s="241">
        <v>0</v>
      </c>
      <c r="D815" s="242">
        <v>0</v>
      </c>
      <c r="E815" s="243">
        <v>0</v>
      </c>
      <c r="F815" s="243">
        <v>0</v>
      </c>
      <c r="G815" s="241">
        <v>0</v>
      </c>
      <c r="H815" s="242">
        <v>0</v>
      </c>
      <c r="I815" s="243">
        <v>0</v>
      </c>
    </row>
    <row r="816" spans="2:9" x14ac:dyDescent="0.2">
      <c r="B816" s="240" t="s">
        <v>1063</v>
      </c>
      <c r="C816" s="241">
        <v>1460</v>
      </c>
      <c r="D816" s="242">
        <v>4.4733172039696623E-2</v>
      </c>
      <c r="E816" s="243">
        <v>79.529452054794518</v>
      </c>
      <c r="F816" s="243">
        <v>918.96992477700451</v>
      </c>
      <c r="G816" s="241">
        <v>1015</v>
      </c>
      <c r="H816" s="242">
        <v>0.11392828043321046</v>
      </c>
      <c r="I816" s="243">
        <v>73.563546798029563</v>
      </c>
    </row>
    <row r="817" spans="2:10" x14ac:dyDescent="0.2">
      <c r="B817" s="240" t="s">
        <v>1064</v>
      </c>
      <c r="C817" s="241">
        <v>0</v>
      </c>
      <c r="D817" s="242">
        <v>0</v>
      </c>
      <c r="E817" s="243">
        <v>0</v>
      </c>
      <c r="F817" s="243">
        <v>0</v>
      </c>
      <c r="G817" s="241">
        <v>0</v>
      </c>
      <c r="H817" s="242">
        <v>0</v>
      </c>
      <c r="I817" s="243">
        <v>0</v>
      </c>
    </row>
    <row r="818" spans="2:10" x14ac:dyDescent="0.2">
      <c r="B818" s="244" t="s">
        <v>1065</v>
      </c>
      <c r="C818" s="245">
        <v>974</v>
      </c>
      <c r="D818" s="246">
        <v>8.9012072608176229E-2</v>
      </c>
      <c r="E818" s="247">
        <v>191.75256673511294</v>
      </c>
      <c r="F818" s="247">
        <v>798.3670323599348</v>
      </c>
      <c r="G818" s="245">
        <v>1473</v>
      </c>
      <c r="H818" s="246">
        <v>0.13172588368167726</v>
      </c>
      <c r="I818" s="247">
        <v>92.877121520706041</v>
      </c>
    </row>
    <row r="820" spans="2:10" x14ac:dyDescent="0.2">
      <c r="J820" s="17" t="s">
        <v>331</v>
      </c>
    </row>
    <row r="821" spans="2:10" x14ac:dyDescent="0.2">
      <c r="J821" s="17" t="s">
        <v>338</v>
      </c>
    </row>
    <row r="822" spans="2:10" x14ac:dyDescent="0.2">
      <c r="B822" s="3" t="s">
        <v>0</v>
      </c>
      <c r="C822" s="225"/>
      <c r="D822" s="226"/>
      <c r="E822" s="227"/>
      <c r="F822" s="227"/>
      <c r="G822" s="225"/>
      <c r="H822" s="226"/>
      <c r="I822" s="227"/>
    </row>
    <row r="823" spans="2:10" x14ac:dyDescent="0.2">
      <c r="B823" s="3" t="s">
        <v>396</v>
      </c>
      <c r="C823" s="225"/>
      <c r="D823" s="226"/>
      <c r="E823" s="227"/>
      <c r="F823" s="227"/>
      <c r="G823" s="225"/>
      <c r="H823" s="226"/>
      <c r="I823" s="227"/>
    </row>
    <row r="824" spans="2:10" x14ac:dyDescent="0.2">
      <c r="B824" s="228" t="s">
        <v>326</v>
      </c>
      <c r="C824" s="225"/>
      <c r="D824" s="226"/>
      <c r="E824" s="227"/>
      <c r="F824" s="227"/>
      <c r="G824" s="225"/>
      <c r="H824" s="226"/>
      <c r="I824" s="227"/>
    </row>
    <row r="825" spans="2:10" x14ac:dyDescent="0.2">
      <c r="B825" s="3"/>
      <c r="C825" s="221"/>
      <c r="D825" s="221"/>
      <c r="E825" s="221"/>
      <c r="F825" s="273"/>
      <c r="G825" s="221"/>
      <c r="H825" s="221"/>
      <c r="I825" s="221"/>
    </row>
    <row r="826" spans="2:10" x14ac:dyDescent="0.2">
      <c r="B826" s="266" t="s">
        <v>2766</v>
      </c>
    </row>
    <row r="827" spans="2:10" x14ac:dyDescent="0.2">
      <c r="B827" s="266" t="s">
        <v>2767</v>
      </c>
    </row>
    <row r="828" spans="2:10" x14ac:dyDescent="0.2">
      <c r="B828" s="266" t="s">
        <v>2768</v>
      </c>
    </row>
    <row r="829" spans="2:10" x14ac:dyDescent="0.2">
      <c r="B829" s="266" t="s">
        <v>2769</v>
      </c>
    </row>
    <row r="830" spans="2:10" x14ac:dyDescent="0.2">
      <c r="B830" s="266" t="s">
        <v>2770</v>
      </c>
    </row>
    <row r="832" spans="2:10" x14ac:dyDescent="0.2">
      <c r="B832" s="3"/>
      <c r="C832" s="229" t="s">
        <v>155</v>
      </c>
      <c r="D832" s="230"/>
      <c r="E832" s="231"/>
      <c r="F832" s="274"/>
      <c r="G832" s="229" t="s">
        <v>404</v>
      </c>
      <c r="H832" s="230"/>
      <c r="I832" s="231"/>
    </row>
    <row r="833" spans="2:9" ht="38.25" x14ac:dyDescent="0.2">
      <c r="B833" s="232" t="s">
        <v>332</v>
      </c>
      <c r="C833" s="233" t="s">
        <v>49</v>
      </c>
      <c r="D833" s="234" t="s">
        <v>333</v>
      </c>
      <c r="E833" s="235" t="s">
        <v>334</v>
      </c>
      <c r="F833" s="235" t="s">
        <v>2765</v>
      </c>
      <c r="G833" s="233" t="s">
        <v>49</v>
      </c>
      <c r="H833" s="234" t="s">
        <v>333</v>
      </c>
      <c r="I833" s="235" t="s">
        <v>334</v>
      </c>
    </row>
    <row r="834" spans="2:9" x14ac:dyDescent="0.2">
      <c r="B834" s="236" t="s">
        <v>1066</v>
      </c>
      <c r="C834" s="237">
        <v>7</v>
      </c>
      <c r="D834" s="238">
        <v>0.13583862046526751</v>
      </c>
      <c r="E834" s="239">
        <v>119.28571428571429</v>
      </c>
      <c r="F834" s="239">
        <v>99.162605927556399</v>
      </c>
      <c r="G834" s="237">
        <v>0</v>
      </c>
      <c r="H834" s="238">
        <v>0</v>
      </c>
      <c r="I834" s="239">
        <v>0</v>
      </c>
    </row>
    <row r="835" spans="2:9" x14ac:dyDescent="0.2">
      <c r="B835" s="240" t="s">
        <v>1067</v>
      </c>
      <c r="C835" s="241">
        <v>1</v>
      </c>
      <c r="D835" s="242">
        <v>1.4184397163120588E-2</v>
      </c>
      <c r="E835" s="243">
        <v>4</v>
      </c>
      <c r="F835" s="243">
        <v>89.561670119312211</v>
      </c>
      <c r="G835" s="241">
        <v>0</v>
      </c>
      <c r="H835" s="242">
        <v>0</v>
      </c>
      <c r="I835" s="243">
        <v>0</v>
      </c>
    </row>
    <row r="836" spans="2:9" x14ac:dyDescent="0.2">
      <c r="B836" s="240" t="s">
        <v>1068</v>
      </c>
      <c r="C836" s="241">
        <v>39</v>
      </c>
      <c r="D836" s="242">
        <v>0.10651369487084161</v>
      </c>
      <c r="E836" s="243">
        <v>154.25641025641025</v>
      </c>
      <c r="F836" s="243">
        <v>802.09980409342461</v>
      </c>
      <c r="G836" s="241">
        <v>0</v>
      </c>
      <c r="H836" s="242">
        <v>0</v>
      </c>
      <c r="I836" s="243">
        <v>0</v>
      </c>
    </row>
    <row r="837" spans="2:9" x14ac:dyDescent="0.2">
      <c r="B837" s="240" t="s">
        <v>1069</v>
      </c>
      <c r="C837" s="241">
        <v>1427</v>
      </c>
      <c r="D837" s="242">
        <v>9.2278712204114655E-3</v>
      </c>
      <c r="E837" s="243">
        <v>20.316047652417659</v>
      </c>
      <c r="F837" s="243">
        <v>85.948051100384021</v>
      </c>
      <c r="G837" s="241">
        <v>1062</v>
      </c>
      <c r="H837" s="242">
        <v>8.5098929854800831E-2</v>
      </c>
      <c r="I837" s="243">
        <v>69.082862523540484</v>
      </c>
    </row>
    <row r="838" spans="2:9" x14ac:dyDescent="0.2">
      <c r="B838" s="240" t="s">
        <v>1070</v>
      </c>
      <c r="C838" s="241">
        <v>23</v>
      </c>
      <c r="D838" s="242">
        <v>4.7695667164693312E-3</v>
      </c>
      <c r="E838" s="243">
        <v>3.6086956521739131</v>
      </c>
      <c r="F838" s="243">
        <v>2.6497891321075966</v>
      </c>
      <c r="G838" s="241">
        <v>0</v>
      </c>
      <c r="H838" s="242">
        <v>0</v>
      </c>
      <c r="I838" s="243">
        <v>0</v>
      </c>
    </row>
    <row r="839" spans="2:9" x14ac:dyDescent="0.2">
      <c r="B839" s="240" t="s">
        <v>1071</v>
      </c>
      <c r="C839" s="241">
        <v>285</v>
      </c>
      <c r="D839" s="242">
        <v>1.356620469513925E-2</v>
      </c>
      <c r="E839" s="243">
        <v>14.136842105263158</v>
      </c>
      <c r="F839" s="243">
        <v>32.950489994287139</v>
      </c>
      <c r="G839" s="241">
        <v>0</v>
      </c>
      <c r="H839" s="242">
        <v>0</v>
      </c>
      <c r="I839" s="243">
        <v>0</v>
      </c>
    </row>
    <row r="840" spans="2:9" x14ac:dyDescent="0.2">
      <c r="B840" s="240" t="s">
        <v>1072</v>
      </c>
      <c r="C840" s="241">
        <v>7</v>
      </c>
      <c r="D840" s="242">
        <v>6.2728698379508563E-2</v>
      </c>
      <c r="E840" s="243">
        <v>68.571428571428569</v>
      </c>
      <c r="F840" s="243">
        <v>0</v>
      </c>
      <c r="G840" s="241">
        <v>0</v>
      </c>
      <c r="H840" s="242">
        <v>0</v>
      </c>
      <c r="I840" s="243">
        <v>0</v>
      </c>
    </row>
    <row r="841" spans="2:9" x14ac:dyDescent="0.2">
      <c r="B841" s="240" t="s">
        <v>1073</v>
      </c>
      <c r="C841" s="241">
        <v>120</v>
      </c>
      <c r="D841" s="242">
        <v>-2.4642334349651018E-2</v>
      </c>
      <c r="E841" s="243">
        <v>-25.391666666666666</v>
      </c>
      <c r="F841" s="243">
        <v>7.3896043518224177</v>
      </c>
      <c r="G841" s="241">
        <v>0</v>
      </c>
      <c r="H841" s="242">
        <v>0</v>
      </c>
      <c r="I841" s="243">
        <v>0</v>
      </c>
    </row>
    <row r="842" spans="2:9" x14ac:dyDescent="0.2">
      <c r="B842" s="240" t="s">
        <v>1074</v>
      </c>
      <c r="C842" s="241">
        <v>567</v>
      </c>
      <c r="D842" s="242">
        <v>-6.1401744639131284E-3</v>
      </c>
      <c r="E842" s="243">
        <v>-5.1693121693121693</v>
      </c>
      <c r="F842" s="243">
        <v>18.259534334432985</v>
      </c>
      <c r="G842" s="241">
        <v>0</v>
      </c>
      <c r="H842" s="242">
        <v>0</v>
      </c>
      <c r="I842" s="243">
        <v>0</v>
      </c>
    </row>
    <row r="843" spans="2:9" x14ac:dyDescent="0.2">
      <c r="B843" s="240" t="s">
        <v>1075</v>
      </c>
      <c r="C843" s="241">
        <v>0</v>
      </c>
      <c r="D843" s="242">
        <v>0</v>
      </c>
      <c r="E843" s="243">
        <v>0</v>
      </c>
      <c r="F843" s="243">
        <v>6.1361228298929831</v>
      </c>
      <c r="G843" s="241">
        <v>0</v>
      </c>
      <c r="H843" s="242">
        <v>0</v>
      </c>
      <c r="I843" s="243">
        <v>0</v>
      </c>
    </row>
    <row r="844" spans="2:9" x14ac:dyDescent="0.2">
      <c r="B844" s="240" t="s">
        <v>1076</v>
      </c>
      <c r="C844" s="241">
        <v>1</v>
      </c>
      <c r="D844" s="242">
        <v>-2.9529130087789346E-2</v>
      </c>
      <c r="E844" s="243">
        <v>-37</v>
      </c>
      <c r="F844" s="243">
        <v>6.8115691236053948</v>
      </c>
      <c r="G844" s="241">
        <v>0</v>
      </c>
      <c r="H844" s="242">
        <v>0</v>
      </c>
      <c r="I844" s="243">
        <v>0</v>
      </c>
    </row>
    <row r="845" spans="2:9" x14ac:dyDescent="0.2">
      <c r="B845" s="240" t="s">
        <v>1077</v>
      </c>
      <c r="C845" s="241">
        <v>74</v>
      </c>
      <c r="D845" s="242">
        <v>2.7548655787648535E-2</v>
      </c>
      <c r="E845" s="243">
        <v>22.972972972972972</v>
      </c>
      <c r="F845" s="243">
        <v>1.0691491803324786</v>
      </c>
      <c r="G845" s="241">
        <v>0</v>
      </c>
      <c r="H845" s="242">
        <v>0</v>
      </c>
      <c r="I845" s="243">
        <v>0</v>
      </c>
    </row>
    <row r="846" spans="2:9" x14ac:dyDescent="0.2">
      <c r="B846" s="240" t="s">
        <v>1078</v>
      </c>
      <c r="C846" s="241">
        <v>66</v>
      </c>
      <c r="D846" s="242">
        <v>0.3266187684577071</v>
      </c>
      <c r="E846" s="243">
        <v>561.36363636363637</v>
      </c>
      <c r="F846" s="243">
        <v>2017.1833930616012</v>
      </c>
      <c r="G846" s="241">
        <v>0</v>
      </c>
      <c r="H846" s="242">
        <v>0</v>
      </c>
      <c r="I846" s="243">
        <v>0</v>
      </c>
    </row>
    <row r="847" spans="2:9" x14ac:dyDescent="0.2">
      <c r="B847" s="240" t="s">
        <v>1079</v>
      </c>
      <c r="C847" s="241">
        <v>16</v>
      </c>
      <c r="D847" s="242">
        <v>-1.1929635371031866E-2</v>
      </c>
      <c r="E847" s="243">
        <v>-11.0625</v>
      </c>
      <c r="F847" s="243">
        <v>17.799134455153055</v>
      </c>
      <c r="G847" s="241">
        <v>0</v>
      </c>
      <c r="H847" s="242">
        <v>0</v>
      </c>
      <c r="I847" s="243">
        <v>0</v>
      </c>
    </row>
    <row r="848" spans="2:9" x14ac:dyDescent="0.2">
      <c r="B848" s="240" t="s">
        <v>1080</v>
      </c>
      <c r="C848" s="241">
        <v>1176</v>
      </c>
      <c r="D848" s="242">
        <v>8.4487816830977724E-2</v>
      </c>
      <c r="E848" s="243">
        <v>107.89625850340136</v>
      </c>
      <c r="F848" s="243">
        <v>665.86255754045033</v>
      </c>
      <c r="G848" s="241">
        <v>4</v>
      </c>
      <c r="H848" s="242">
        <v>0.19530154277699863</v>
      </c>
      <c r="I848" s="243">
        <v>139.25</v>
      </c>
    </row>
    <row r="849" spans="2:9" x14ac:dyDescent="0.2">
      <c r="B849" s="240" t="s">
        <v>1081</v>
      </c>
      <c r="C849" s="241">
        <v>163</v>
      </c>
      <c r="D849" s="242">
        <v>3.560376899273332E-2</v>
      </c>
      <c r="E849" s="243">
        <v>31.411042944785276</v>
      </c>
      <c r="F849" s="243">
        <v>234.90794385329971</v>
      </c>
      <c r="G849" s="241">
        <v>0</v>
      </c>
      <c r="H849" s="242">
        <v>0</v>
      </c>
      <c r="I849" s="243">
        <v>0</v>
      </c>
    </row>
    <row r="850" spans="2:9" x14ac:dyDescent="0.2">
      <c r="B850" s="240" t="s">
        <v>1082</v>
      </c>
      <c r="C850" s="241">
        <v>0</v>
      </c>
      <c r="D850" s="242">
        <v>0</v>
      </c>
      <c r="E850" s="243">
        <v>0</v>
      </c>
      <c r="F850" s="243">
        <v>0</v>
      </c>
      <c r="G850" s="241">
        <v>0</v>
      </c>
      <c r="H850" s="242">
        <v>0</v>
      </c>
      <c r="I850" s="243">
        <v>0</v>
      </c>
    </row>
    <row r="851" spans="2:9" x14ac:dyDescent="0.2">
      <c r="B851" s="240" t="s">
        <v>1083</v>
      </c>
      <c r="C851" s="241">
        <v>578</v>
      </c>
      <c r="D851" s="242">
        <v>-4.6525086482690492E-3</v>
      </c>
      <c r="E851" s="243">
        <v>-4.9515570934256052</v>
      </c>
      <c r="F851" s="243">
        <v>42.330457644335077</v>
      </c>
      <c r="G851" s="241">
        <v>2</v>
      </c>
      <c r="H851" s="242">
        <v>8.8122605363984752E-2</v>
      </c>
      <c r="I851" s="243">
        <v>11.5</v>
      </c>
    </row>
    <row r="852" spans="2:9" x14ac:dyDescent="0.2">
      <c r="B852" s="240" t="s">
        <v>1084</v>
      </c>
      <c r="C852" s="241">
        <v>101</v>
      </c>
      <c r="D852" s="242">
        <v>0.71590101237345327</v>
      </c>
      <c r="E852" s="243">
        <v>1575.3366336633662</v>
      </c>
      <c r="F852" s="243">
        <v>3171.5564862028755</v>
      </c>
      <c r="G852" s="241">
        <v>0</v>
      </c>
      <c r="H852" s="242">
        <v>0</v>
      </c>
      <c r="I852" s="243">
        <v>0</v>
      </c>
    </row>
    <row r="853" spans="2:9" x14ac:dyDescent="0.2">
      <c r="B853" s="240" t="s">
        <v>1085</v>
      </c>
      <c r="C853" s="241">
        <v>1267</v>
      </c>
      <c r="D853" s="242">
        <v>-5.2733351974448839E-3</v>
      </c>
      <c r="E853" s="243">
        <v>-6.3409629044988165</v>
      </c>
      <c r="F853" s="243">
        <v>262.46706704995961</v>
      </c>
      <c r="G853" s="241">
        <v>12</v>
      </c>
      <c r="H853" s="242">
        <v>8.6057023643949959E-2</v>
      </c>
      <c r="I853" s="243">
        <v>41.25</v>
      </c>
    </row>
    <row r="854" spans="2:9" x14ac:dyDescent="0.2">
      <c r="B854" s="240" t="s">
        <v>1086</v>
      </c>
      <c r="C854" s="241">
        <v>1332</v>
      </c>
      <c r="D854" s="242">
        <v>2.7117677386701233E-2</v>
      </c>
      <c r="E854" s="243">
        <v>32.340090090090094</v>
      </c>
      <c r="F854" s="243">
        <v>934.01127000098847</v>
      </c>
      <c r="G854" s="241">
        <v>12</v>
      </c>
      <c r="H854" s="242">
        <v>0.12708623087621707</v>
      </c>
      <c r="I854" s="243">
        <v>60.916666666666664</v>
      </c>
    </row>
    <row r="855" spans="2:9" x14ac:dyDescent="0.2">
      <c r="B855" s="240" t="s">
        <v>1087</v>
      </c>
      <c r="C855" s="241">
        <v>4</v>
      </c>
      <c r="D855" s="242">
        <v>-1.5748031496062964E-2</v>
      </c>
      <c r="E855" s="243">
        <v>-19</v>
      </c>
      <c r="F855" s="243">
        <v>60.112915650601508</v>
      </c>
      <c r="G855" s="241">
        <v>0</v>
      </c>
      <c r="H855" s="242">
        <v>0</v>
      </c>
      <c r="I855" s="243">
        <v>0</v>
      </c>
    </row>
    <row r="856" spans="2:9" x14ac:dyDescent="0.2">
      <c r="B856" s="240" t="s">
        <v>1088</v>
      </c>
      <c r="C856" s="241">
        <v>0</v>
      </c>
      <c r="D856" s="242">
        <v>0</v>
      </c>
      <c r="E856" s="243">
        <v>0</v>
      </c>
      <c r="F856" s="243">
        <v>6.6711932022430398</v>
      </c>
      <c r="G856" s="241">
        <v>0</v>
      </c>
      <c r="H856" s="242">
        <v>0</v>
      </c>
      <c r="I856" s="243">
        <v>0</v>
      </c>
    </row>
    <row r="857" spans="2:9" x14ac:dyDescent="0.2">
      <c r="B857" s="240" t="s">
        <v>1089</v>
      </c>
      <c r="C857" s="241">
        <v>1323</v>
      </c>
      <c r="D857" s="242">
        <v>2.8893726057133806E-2</v>
      </c>
      <c r="E857" s="243">
        <v>29.337112622826908</v>
      </c>
      <c r="F857" s="243">
        <v>71.979162214474925</v>
      </c>
      <c r="G857" s="241">
        <v>0</v>
      </c>
      <c r="H857" s="242">
        <v>0</v>
      </c>
      <c r="I857" s="243">
        <v>0</v>
      </c>
    </row>
    <row r="858" spans="2:9" x14ac:dyDescent="0.2">
      <c r="B858" s="240" t="s">
        <v>1090</v>
      </c>
      <c r="C858" s="241">
        <v>0</v>
      </c>
      <c r="D858" s="242">
        <v>0</v>
      </c>
      <c r="E858" s="243">
        <v>0</v>
      </c>
      <c r="F858" s="243">
        <v>0</v>
      </c>
      <c r="G858" s="241">
        <v>0</v>
      </c>
      <c r="H858" s="242">
        <v>0</v>
      </c>
      <c r="I858" s="243">
        <v>0</v>
      </c>
    </row>
    <row r="859" spans="2:9" x14ac:dyDescent="0.2">
      <c r="B859" s="240" t="s">
        <v>1091</v>
      </c>
      <c r="C859" s="241">
        <v>357</v>
      </c>
      <c r="D859" s="242">
        <v>0.31106080531270375</v>
      </c>
      <c r="E859" s="243">
        <v>451.87114845938373</v>
      </c>
      <c r="F859" s="243">
        <v>474.66642065537917</v>
      </c>
      <c r="G859" s="241">
        <v>18</v>
      </c>
      <c r="H859" s="242">
        <v>0.49265496237907569</v>
      </c>
      <c r="I859" s="243">
        <v>229.16666666666666</v>
      </c>
    </row>
    <row r="860" spans="2:9" x14ac:dyDescent="0.2">
      <c r="B860" s="240" t="s">
        <v>1092</v>
      </c>
      <c r="C860" s="241">
        <v>935</v>
      </c>
      <c r="D860" s="242">
        <v>7.0337437017548243E-2</v>
      </c>
      <c r="E860" s="243">
        <v>121.2331550802139</v>
      </c>
      <c r="F860" s="243">
        <v>1910.4418329348316</v>
      </c>
      <c r="G860" s="241">
        <v>1</v>
      </c>
      <c r="H860" s="242">
        <v>0.49382716049382713</v>
      </c>
      <c r="I860" s="243">
        <v>160</v>
      </c>
    </row>
    <row r="861" spans="2:9" x14ac:dyDescent="0.2">
      <c r="B861" s="240" t="s">
        <v>1093</v>
      </c>
      <c r="C861" s="241">
        <v>1108</v>
      </c>
      <c r="D861" s="242">
        <v>0.20286701323051104</v>
      </c>
      <c r="E861" s="243">
        <v>371.47202166064983</v>
      </c>
      <c r="F861" s="243">
        <v>529.48207473529487</v>
      </c>
      <c r="G861" s="241">
        <v>49</v>
      </c>
      <c r="H861" s="242">
        <v>0.31136572718909417</v>
      </c>
      <c r="I861" s="243">
        <v>151.9591836734694</v>
      </c>
    </row>
    <row r="862" spans="2:9" x14ac:dyDescent="0.2">
      <c r="B862" s="240" t="s">
        <v>1094</v>
      </c>
      <c r="C862" s="241">
        <v>590</v>
      </c>
      <c r="D862" s="242">
        <v>0.10104411265192792</v>
      </c>
      <c r="E862" s="243">
        <v>104.36949152542373</v>
      </c>
      <c r="F862" s="243">
        <v>26.218511945417561</v>
      </c>
      <c r="G862" s="241">
        <v>1</v>
      </c>
      <c r="H862" s="242">
        <v>0</v>
      </c>
      <c r="I862" s="243">
        <v>0</v>
      </c>
    </row>
    <row r="863" spans="2:9" x14ac:dyDescent="0.2">
      <c r="B863" s="240" t="s">
        <v>1095</v>
      </c>
      <c r="C863" s="241">
        <v>42</v>
      </c>
      <c r="D863" s="242">
        <v>0.84601326778632657</v>
      </c>
      <c r="E863" s="243">
        <v>2204.4285714285716</v>
      </c>
      <c r="F863" s="243">
        <v>4050.0351051056582</v>
      </c>
      <c r="G863" s="241">
        <v>0</v>
      </c>
      <c r="H863" s="242">
        <v>0</v>
      </c>
      <c r="I863" s="243">
        <v>0</v>
      </c>
    </row>
    <row r="864" spans="2:9" x14ac:dyDescent="0.2">
      <c r="B864" s="240" t="s">
        <v>1096</v>
      </c>
      <c r="C864" s="241">
        <v>4</v>
      </c>
      <c r="D864" s="242">
        <v>0.22788486928967511</v>
      </c>
      <c r="E864" s="243">
        <v>215.75</v>
      </c>
      <c r="F864" s="243">
        <v>0</v>
      </c>
      <c r="G864" s="241">
        <v>0</v>
      </c>
      <c r="H864" s="242">
        <v>0</v>
      </c>
      <c r="I864" s="243">
        <v>0</v>
      </c>
    </row>
    <row r="865" spans="2:9" x14ac:dyDescent="0.2">
      <c r="B865" s="240" t="s">
        <v>1097</v>
      </c>
      <c r="C865" s="241">
        <v>340</v>
      </c>
      <c r="D865" s="242">
        <v>0.28554184549356232</v>
      </c>
      <c r="E865" s="243">
        <v>513.46470588235297</v>
      </c>
      <c r="F865" s="243">
        <v>2613.5020154044983</v>
      </c>
      <c r="G865" s="241">
        <v>3</v>
      </c>
      <c r="H865" s="242">
        <v>0.41239892183288407</v>
      </c>
      <c r="I865" s="243">
        <v>153</v>
      </c>
    </row>
    <row r="866" spans="2:9" x14ac:dyDescent="0.2">
      <c r="B866" s="240" t="s">
        <v>1098</v>
      </c>
      <c r="C866" s="241">
        <v>43</v>
      </c>
      <c r="D866" s="242">
        <v>0.47851112047008804</v>
      </c>
      <c r="E866" s="243">
        <v>1109.7674418604652</v>
      </c>
      <c r="F866" s="243">
        <v>2011.9607075886324</v>
      </c>
      <c r="G866" s="241">
        <v>0</v>
      </c>
      <c r="H866" s="242">
        <v>0</v>
      </c>
      <c r="I866" s="243">
        <v>0</v>
      </c>
    </row>
    <row r="867" spans="2:9" x14ac:dyDescent="0.2">
      <c r="B867" s="240" t="s">
        <v>1099</v>
      </c>
      <c r="C867" s="241">
        <v>50</v>
      </c>
      <c r="D867" s="242">
        <v>0.8631759644424184</v>
      </c>
      <c r="E867" s="243">
        <v>2423.66</v>
      </c>
      <c r="F867" s="243">
        <v>3372.6285841506501</v>
      </c>
      <c r="G867" s="241">
        <v>0</v>
      </c>
      <c r="H867" s="242">
        <v>0</v>
      </c>
      <c r="I867" s="243">
        <v>0</v>
      </c>
    </row>
    <row r="868" spans="2:9" x14ac:dyDescent="0.2">
      <c r="B868" s="240" t="s">
        <v>1100</v>
      </c>
      <c r="C868" s="241">
        <v>0</v>
      </c>
      <c r="D868" s="242">
        <v>0</v>
      </c>
      <c r="E868" s="243">
        <v>0</v>
      </c>
      <c r="F868" s="243">
        <v>217.43510764907668</v>
      </c>
      <c r="G868" s="241">
        <v>0</v>
      </c>
      <c r="H868" s="242">
        <v>0</v>
      </c>
      <c r="I868" s="243">
        <v>0</v>
      </c>
    </row>
    <row r="869" spans="2:9" x14ac:dyDescent="0.2">
      <c r="B869" s="240" t="s">
        <v>1101</v>
      </c>
      <c r="C869" s="241">
        <v>1157</v>
      </c>
      <c r="D869" s="242">
        <v>0.19442991631799167</v>
      </c>
      <c r="E869" s="243">
        <v>224.91356957649091</v>
      </c>
      <c r="F869" s="243">
        <v>1054.0176361178248</v>
      </c>
      <c r="G869" s="241">
        <v>26</v>
      </c>
      <c r="H869" s="242">
        <v>0.23816964285714293</v>
      </c>
      <c r="I869" s="243">
        <v>123.11538461538461</v>
      </c>
    </row>
    <row r="870" spans="2:9" x14ac:dyDescent="0.2">
      <c r="B870" s="240" t="s">
        <v>1102</v>
      </c>
      <c r="C870" s="241">
        <v>485</v>
      </c>
      <c r="D870" s="242">
        <v>0.76113384847748211</v>
      </c>
      <c r="E870" s="243">
        <v>1969.0061855670103</v>
      </c>
      <c r="F870" s="243">
        <v>4146.7490662151749</v>
      </c>
      <c r="G870" s="241">
        <v>0</v>
      </c>
      <c r="H870" s="242">
        <v>0</v>
      </c>
      <c r="I870" s="243">
        <v>0</v>
      </c>
    </row>
    <row r="871" spans="2:9" x14ac:dyDescent="0.2">
      <c r="B871" s="240" t="s">
        <v>1103</v>
      </c>
      <c r="C871" s="241">
        <v>2</v>
      </c>
      <c r="D871" s="242">
        <v>0.87123330226778495</v>
      </c>
      <c r="E871" s="243">
        <v>2804.5</v>
      </c>
      <c r="F871" s="243">
        <v>0</v>
      </c>
      <c r="G871" s="241">
        <v>0</v>
      </c>
      <c r="H871" s="242">
        <v>0</v>
      </c>
      <c r="I871" s="243">
        <v>0</v>
      </c>
    </row>
    <row r="872" spans="2:9" x14ac:dyDescent="0.2">
      <c r="B872" s="240" t="s">
        <v>1104</v>
      </c>
      <c r="C872" s="241">
        <v>10</v>
      </c>
      <c r="D872" s="242">
        <v>2.9193261483729138E-2</v>
      </c>
      <c r="E872" s="243">
        <v>27.9</v>
      </c>
      <c r="F872" s="243">
        <v>58.780544519055901</v>
      </c>
      <c r="G872" s="241">
        <v>0</v>
      </c>
      <c r="H872" s="242">
        <v>0</v>
      </c>
      <c r="I872" s="243">
        <v>0</v>
      </c>
    </row>
    <row r="873" spans="2:9" x14ac:dyDescent="0.2">
      <c r="B873" s="240" t="s">
        <v>1105</v>
      </c>
      <c r="C873" s="241">
        <v>0</v>
      </c>
      <c r="D873" s="242">
        <v>0</v>
      </c>
      <c r="E873" s="243">
        <v>0</v>
      </c>
      <c r="F873" s="243">
        <v>82.100661536962335</v>
      </c>
      <c r="G873" s="241">
        <v>0</v>
      </c>
      <c r="H873" s="242">
        <v>0</v>
      </c>
      <c r="I873" s="243">
        <v>0</v>
      </c>
    </row>
    <row r="874" spans="2:9" x14ac:dyDescent="0.2">
      <c r="B874" s="240" t="s">
        <v>1106</v>
      </c>
      <c r="C874" s="241">
        <v>1</v>
      </c>
      <c r="D874" s="242">
        <v>-3.5758323057953123E-2</v>
      </c>
      <c r="E874" s="243">
        <v>-29</v>
      </c>
      <c r="F874" s="243">
        <v>0</v>
      </c>
      <c r="G874" s="241">
        <v>0</v>
      </c>
      <c r="H874" s="242">
        <v>0</v>
      </c>
      <c r="I874" s="243">
        <v>0</v>
      </c>
    </row>
    <row r="875" spans="2:9" x14ac:dyDescent="0.2">
      <c r="B875" s="240" t="s">
        <v>1107</v>
      </c>
      <c r="C875" s="241">
        <v>0</v>
      </c>
      <c r="D875" s="242">
        <v>0</v>
      </c>
      <c r="E875" s="243">
        <v>0</v>
      </c>
      <c r="F875" s="243">
        <v>78.710184801888303</v>
      </c>
      <c r="G875" s="241">
        <v>0</v>
      </c>
      <c r="H875" s="242">
        <v>0</v>
      </c>
      <c r="I875" s="243">
        <v>0</v>
      </c>
    </row>
    <row r="876" spans="2:9" x14ac:dyDescent="0.2">
      <c r="B876" s="240" t="s">
        <v>1108</v>
      </c>
      <c r="C876" s="241">
        <v>108</v>
      </c>
      <c r="D876" s="242">
        <v>-0.11723736196940537</v>
      </c>
      <c r="E876" s="243">
        <v>-214.30555555555554</v>
      </c>
      <c r="F876" s="243">
        <v>1914.2475186423969</v>
      </c>
      <c r="G876" s="241">
        <v>0</v>
      </c>
      <c r="H876" s="242">
        <v>0</v>
      </c>
      <c r="I876" s="243">
        <v>0</v>
      </c>
    </row>
    <row r="877" spans="2:9" x14ac:dyDescent="0.2">
      <c r="B877" s="240" t="s">
        <v>1109</v>
      </c>
      <c r="C877" s="241">
        <v>1</v>
      </c>
      <c r="D877" s="242">
        <v>5.5248618784531356E-3</v>
      </c>
      <c r="E877" s="243">
        <v>6</v>
      </c>
      <c r="F877" s="243">
        <v>0</v>
      </c>
      <c r="G877" s="241">
        <v>0</v>
      </c>
      <c r="H877" s="242">
        <v>0</v>
      </c>
      <c r="I877" s="243">
        <v>0</v>
      </c>
    </row>
    <row r="878" spans="2:9" x14ac:dyDescent="0.2">
      <c r="B878" s="240" t="s">
        <v>1110</v>
      </c>
      <c r="C878" s="241">
        <v>1603</v>
      </c>
      <c r="D878" s="242">
        <v>0.14212863767488382</v>
      </c>
      <c r="E878" s="243">
        <v>130.22645040548971</v>
      </c>
      <c r="F878" s="243">
        <v>34.810772008437972</v>
      </c>
      <c r="G878" s="241">
        <v>25</v>
      </c>
      <c r="H878" s="242">
        <v>0.15493120591975962</v>
      </c>
      <c r="I878" s="243">
        <v>53.6</v>
      </c>
    </row>
    <row r="879" spans="2:9" x14ac:dyDescent="0.2">
      <c r="B879" s="240" t="s">
        <v>1111</v>
      </c>
      <c r="C879" s="241">
        <v>2518</v>
      </c>
      <c r="D879" s="242">
        <v>4.3208663830475613E-2</v>
      </c>
      <c r="E879" s="243">
        <v>53.892374900714856</v>
      </c>
      <c r="F879" s="243">
        <v>232.00961595937034</v>
      </c>
      <c r="G879" s="241">
        <v>80</v>
      </c>
      <c r="H879" s="242">
        <v>0.14748653952599011</v>
      </c>
      <c r="I879" s="243">
        <v>73.275000000000006</v>
      </c>
    </row>
    <row r="880" spans="2:9" x14ac:dyDescent="0.2">
      <c r="B880" s="240" t="s">
        <v>1112</v>
      </c>
      <c r="C880" s="241">
        <v>883</v>
      </c>
      <c r="D880" s="242">
        <v>0.10082552440621706</v>
      </c>
      <c r="E880" s="243">
        <v>117.51528878822197</v>
      </c>
      <c r="F880" s="243">
        <v>70.9276087026429</v>
      </c>
      <c r="G880" s="241">
        <v>3</v>
      </c>
      <c r="H880" s="242">
        <v>0.15068493150684925</v>
      </c>
      <c r="I880" s="243">
        <v>51.333333333333336</v>
      </c>
    </row>
    <row r="881" spans="2:10" x14ac:dyDescent="0.2">
      <c r="B881" s="244" t="s">
        <v>1113</v>
      </c>
      <c r="C881" s="245">
        <v>0</v>
      </c>
      <c r="D881" s="246">
        <v>0</v>
      </c>
      <c r="E881" s="247">
        <v>0</v>
      </c>
      <c r="F881" s="247">
        <v>8.1761882851639598</v>
      </c>
      <c r="G881" s="245">
        <v>0</v>
      </c>
      <c r="H881" s="246">
        <v>0</v>
      </c>
      <c r="I881" s="247">
        <v>0</v>
      </c>
    </row>
    <row r="883" spans="2:10" x14ac:dyDescent="0.2">
      <c r="J883" s="17" t="s">
        <v>331</v>
      </c>
    </row>
    <row r="884" spans="2:10" x14ac:dyDescent="0.2">
      <c r="J884" s="17" t="s">
        <v>339</v>
      </c>
    </row>
    <row r="885" spans="2:10" x14ac:dyDescent="0.2">
      <c r="B885" s="3" t="s">
        <v>0</v>
      </c>
      <c r="C885" s="225"/>
      <c r="D885" s="226"/>
      <c r="E885" s="227"/>
      <c r="F885" s="227"/>
      <c r="G885" s="225"/>
      <c r="H885" s="226"/>
      <c r="I885" s="227"/>
    </row>
    <row r="886" spans="2:10" x14ac:dyDescent="0.2">
      <c r="B886" s="3" t="s">
        <v>396</v>
      </c>
      <c r="C886" s="225"/>
      <c r="D886" s="226"/>
      <c r="E886" s="227"/>
      <c r="F886" s="227"/>
      <c r="G886" s="225"/>
      <c r="H886" s="226"/>
      <c r="I886" s="227"/>
    </row>
    <row r="887" spans="2:10" x14ac:dyDescent="0.2">
      <c r="B887" s="228" t="s">
        <v>326</v>
      </c>
      <c r="C887" s="225"/>
      <c r="D887" s="226"/>
      <c r="E887" s="227"/>
      <c r="F887" s="227"/>
      <c r="G887" s="225"/>
      <c r="H887" s="226"/>
      <c r="I887" s="227"/>
    </row>
    <row r="888" spans="2:10" x14ac:dyDescent="0.2">
      <c r="B888" s="3"/>
      <c r="C888" s="221"/>
      <c r="D888" s="221"/>
      <c r="E888" s="221"/>
      <c r="F888" s="273"/>
      <c r="G888" s="221"/>
      <c r="H888" s="221"/>
      <c r="I888" s="221"/>
    </row>
    <row r="889" spans="2:10" x14ac:dyDescent="0.2">
      <c r="B889" s="266" t="s">
        <v>2766</v>
      </c>
    </row>
    <row r="890" spans="2:10" x14ac:dyDescent="0.2">
      <c r="B890" s="266" t="s">
        <v>2767</v>
      </c>
    </row>
    <row r="891" spans="2:10" x14ac:dyDescent="0.2">
      <c r="B891" s="266" t="s">
        <v>2768</v>
      </c>
    </row>
    <row r="892" spans="2:10" x14ac:dyDescent="0.2">
      <c r="B892" s="266" t="s">
        <v>2769</v>
      </c>
    </row>
    <row r="893" spans="2:10" x14ac:dyDescent="0.2">
      <c r="B893" s="266" t="s">
        <v>2770</v>
      </c>
    </row>
    <row r="895" spans="2:10" x14ac:dyDescent="0.2">
      <c r="B895" s="3"/>
      <c r="C895" s="229" t="s">
        <v>155</v>
      </c>
      <c r="D895" s="230"/>
      <c r="E895" s="231"/>
      <c r="F895" s="274"/>
      <c r="G895" s="229" t="s">
        <v>404</v>
      </c>
      <c r="H895" s="230"/>
      <c r="I895" s="231"/>
    </row>
    <row r="896" spans="2:10" ht="38.25" x14ac:dyDescent="0.2">
      <c r="B896" s="232" t="s">
        <v>332</v>
      </c>
      <c r="C896" s="233" t="s">
        <v>49</v>
      </c>
      <c r="D896" s="234" t="s">
        <v>333</v>
      </c>
      <c r="E896" s="235" t="s">
        <v>334</v>
      </c>
      <c r="F896" s="235" t="s">
        <v>2765</v>
      </c>
      <c r="G896" s="233" t="s">
        <v>49</v>
      </c>
      <c r="H896" s="234" t="s">
        <v>333</v>
      </c>
      <c r="I896" s="235" t="s">
        <v>334</v>
      </c>
    </row>
    <row r="897" spans="2:9" x14ac:dyDescent="0.2">
      <c r="B897" s="236" t="s">
        <v>1114</v>
      </c>
      <c r="C897" s="237">
        <v>92</v>
      </c>
      <c r="D897" s="238">
        <v>0.86801517067003786</v>
      </c>
      <c r="E897" s="239">
        <v>1940.391304347826</v>
      </c>
      <c r="F897" s="239">
        <v>3608.0080482059257</v>
      </c>
      <c r="G897" s="237">
        <v>0</v>
      </c>
      <c r="H897" s="238">
        <v>0</v>
      </c>
      <c r="I897" s="239">
        <v>0</v>
      </c>
    </row>
    <row r="898" spans="2:9" x14ac:dyDescent="0.2">
      <c r="B898" s="240" t="s">
        <v>1115</v>
      </c>
      <c r="C898" s="241">
        <v>1</v>
      </c>
      <c r="D898" s="242">
        <v>0.65577507598784202</v>
      </c>
      <c r="E898" s="243">
        <v>863</v>
      </c>
      <c r="F898" s="243">
        <v>0</v>
      </c>
      <c r="G898" s="241">
        <v>0</v>
      </c>
      <c r="H898" s="242">
        <v>0</v>
      </c>
      <c r="I898" s="243">
        <v>0</v>
      </c>
    </row>
    <row r="899" spans="2:9" x14ac:dyDescent="0.2">
      <c r="B899" s="240" t="s">
        <v>1116</v>
      </c>
      <c r="C899" s="241">
        <v>127</v>
      </c>
      <c r="D899" s="242">
        <v>0.33532122255186936</v>
      </c>
      <c r="E899" s="243">
        <v>527.74015748031491</v>
      </c>
      <c r="F899" s="243">
        <v>1563.3734778567223</v>
      </c>
      <c r="G899" s="241">
        <v>0</v>
      </c>
      <c r="H899" s="242">
        <v>0</v>
      </c>
      <c r="I899" s="243">
        <v>0</v>
      </c>
    </row>
    <row r="900" spans="2:9" x14ac:dyDescent="0.2">
      <c r="B900" s="240" t="s">
        <v>1117</v>
      </c>
      <c r="C900" s="241">
        <v>331</v>
      </c>
      <c r="D900" s="242">
        <v>2.2518701523160267E-2</v>
      </c>
      <c r="E900" s="243">
        <v>25.664652567975832</v>
      </c>
      <c r="F900" s="243">
        <v>28.942732080687438</v>
      </c>
      <c r="G900" s="241">
        <v>29</v>
      </c>
      <c r="H900" s="242">
        <v>9.945196647324317E-2</v>
      </c>
      <c r="I900" s="243">
        <v>42.551724137931032</v>
      </c>
    </row>
    <row r="901" spans="2:9" x14ac:dyDescent="0.2">
      <c r="B901" s="240" t="s">
        <v>1118</v>
      </c>
      <c r="C901" s="241">
        <v>595</v>
      </c>
      <c r="D901" s="242">
        <v>0.29402968309620636</v>
      </c>
      <c r="E901" s="243">
        <v>576.32436974789914</v>
      </c>
      <c r="F901" s="243">
        <v>1373.7905588929461</v>
      </c>
      <c r="G901" s="241">
        <v>1</v>
      </c>
      <c r="H901" s="242">
        <v>0.23076923076923084</v>
      </c>
      <c r="I901" s="243">
        <v>30</v>
      </c>
    </row>
    <row r="902" spans="2:9" x14ac:dyDescent="0.2">
      <c r="B902" s="240" t="s">
        <v>1119</v>
      </c>
      <c r="C902" s="241">
        <v>2192</v>
      </c>
      <c r="D902" s="242">
        <v>0.12284696124467898</v>
      </c>
      <c r="E902" s="243">
        <v>134.8412408759124</v>
      </c>
      <c r="F902" s="243">
        <v>1120.8452803736684</v>
      </c>
      <c r="G902" s="241">
        <v>0</v>
      </c>
      <c r="H902" s="242">
        <v>0</v>
      </c>
      <c r="I902" s="243">
        <v>0</v>
      </c>
    </row>
    <row r="903" spans="2:9" x14ac:dyDescent="0.2">
      <c r="B903" s="240" t="s">
        <v>1120</v>
      </c>
      <c r="C903" s="241">
        <v>1779</v>
      </c>
      <c r="D903" s="242">
        <v>0.32643256865588688</v>
      </c>
      <c r="E903" s="243">
        <v>439.04721753794269</v>
      </c>
      <c r="F903" s="243">
        <v>790.51104689362944</v>
      </c>
      <c r="G903" s="241">
        <v>22</v>
      </c>
      <c r="H903" s="242">
        <v>0.46819787985865724</v>
      </c>
      <c r="I903" s="243">
        <v>216.81818181818181</v>
      </c>
    </row>
    <row r="904" spans="2:9" x14ac:dyDescent="0.2">
      <c r="B904" s="240" t="s">
        <v>1121</v>
      </c>
      <c r="C904" s="241">
        <v>23</v>
      </c>
      <c r="D904" s="242">
        <v>1.521680059003927E-2</v>
      </c>
      <c r="E904" s="243">
        <v>17.043478260869566</v>
      </c>
      <c r="F904" s="243">
        <v>40.462747535708026</v>
      </c>
      <c r="G904" s="241">
        <v>0</v>
      </c>
      <c r="H904" s="242">
        <v>0</v>
      </c>
      <c r="I904" s="243">
        <v>0</v>
      </c>
    </row>
    <row r="905" spans="2:9" x14ac:dyDescent="0.2">
      <c r="B905" s="240" t="s">
        <v>1122</v>
      </c>
      <c r="C905" s="241">
        <v>0</v>
      </c>
      <c r="D905" s="242">
        <v>0</v>
      </c>
      <c r="E905" s="243">
        <v>0</v>
      </c>
      <c r="F905" s="243">
        <v>0</v>
      </c>
      <c r="G905" s="241">
        <v>0</v>
      </c>
      <c r="H905" s="242">
        <v>0</v>
      </c>
      <c r="I905" s="243">
        <v>0</v>
      </c>
    </row>
    <row r="906" spans="2:9" x14ac:dyDescent="0.2">
      <c r="B906" s="240" t="s">
        <v>1123</v>
      </c>
      <c r="C906" s="241">
        <v>996</v>
      </c>
      <c r="D906" s="242">
        <v>0.62183338666714483</v>
      </c>
      <c r="E906" s="243">
        <v>2228.0602409638554</v>
      </c>
      <c r="F906" s="243">
        <v>3049.2787806466822</v>
      </c>
      <c r="G906" s="241">
        <v>39</v>
      </c>
      <c r="H906" s="242">
        <v>0.44984866319152506</v>
      </c>
      <c r="I906" s="243">
        <v>274.38461538461536</v>
      </c>
    </row>
    <row r="907" spans="2:9" x14ac:dyDescent="0.2">
      <c r="B907" s="240" t="s">
        <v>1124</v>
      </c>
      <c r="C907" s="241">
        <v>399</v>
      </c>
      <c r="D907" s="242">
        <v>0.18141638640477042</v>
      </c>
      <c r="E907" s="243">
        <v>272.82205513784459</v>
      </c>
      <c r="F907" s="243">
        <v>199.46817138485252</v>
      </c>
      <c r="G907" s="241">
        <v>44</v>
      </c>
      <c r="H907" s="242">
        <v>0.23367512142471658</v>
      </c>
      <c r="I907" s="243">
        <v>108.25</v>
      </c>
    </row>
    <row r="908" spans="2:9" x14ac:dyDescent="0.2">
      <c r="B908" s="240" t="s">
        <v>1125</v>
      </c>
      <c r="C908" s="241">
        <v>219</v>
      </c>
      <c r="D908" s="242">
        <v>3.3285507051073804E-2</v>
      </c>
      <c r="E908" s="243">
        <v>38.347031963470322</v>
      </c>
      <c r="F908" s="243">
        <v>256.84129374207612</v>
      </c>
      <c r="G908" s="241">
        <v>0</v>
      </c>
      <c r="H908" s="242">
        <v>0</v>
      </c>
      <c r="I908" s="243">
        <v>0</v>
      </c>
    </row>
    <row r="909" spans="2:9" x14ac:dyDescent="0.2">
      <c r="B909" s="240" t="s">
        <v>1126</v>
      </c>
      <c r="C909" s="241">
        <v>39</v>
      </c>
      <c r="D909" s="242">
        <v>0.67918261084241349</v>
      </c>
      <c r="E909" s="243">
        <v>1551.8974358974358</v>
      </c>
      <c r="F909" s="243">
        <v>3409.6761745359054</v>
      </c>
      <c r="G909" s="241">
        <v>0</v>
      </c>
      <c r="H909" s="242">
        <v>0</v>
      </c>
      <c r="I909" s="243">
        <v>0</v>
      </c>
    </row>
    <row r="910" spans="2:9" x14ac:dyDescent="0.2">
      <c r="B910" s="240" t="s">
        <v>1127</v>
      </c>
      <c r="C910" s="241">
        <v>257</v>
      </c>
      <c r="D910" s="242">
        <v>0.2272986424642125</v>
      </c>
      <c r="E910" s="243">
        <v>344.38132295719845</v>
      </c>
      <c r="F910" s="243">
        <v>2706.8398780226689</v>
      </c>
      <c r="G910" s="241">
        <v>6</v>
      </c>
      <c r="H910" s="242">
        <v>0.47297297297297303</v>
      </c>
      <c r="I910" s="243">
        <v>204.16666666666666</v>
      </c>
    </row>
    <row r="911" spans="2:9" x14ac:dyDescent="0.2">
      <c r="B911" s="240" t="s">
        <v>1128</v>
      </c>
      <c r="C911" s="241">
        <v>118</v>
      </c>
      <c r="D911" s="242">
        <v>0.18044480095629067</v>
      </c>
      <c r="E911" s="243">
        <v>194.44915254237287</v>
      </c>
      <c r="F911" s="243">
        <v>31.211421490607137</v>
      </c>
      <c r="G911" s="241">
        <v>0</v>
      </c>
      <c r="H911" s="242">
        <v>0</v>
      </c>
      <c r="I911" s="243">
        <v>0</v>
      </c>
    </row>
    <row r="912" spans="2:9" x14ac:dyDescent="0.2">
      <c r="B912" s="240" t="s">
        <v>1129</v>
      </c>
      <c r="C912" s="241">
        <v>0</v>
      </c>
      <c r="D912" s="242">
        <v>0</v>
      </c>
      <c r="E912" s="243">
        <v>0</v>
      </c>
      <c r="F912" s="243">
        <v>416.4549244655272</v>
      </c>
      <c r="G912" s="241">
        <v>0</v>
      </c>
      <c r="H912" s="242">
        <v>0</v>
      </c>
      <c r="I912" s="243">
        <v>0</v>
      </c>
    </row>
    <row r="913" spans="2:9" x14ac:dyDescent="0.2">
      <c r="B913" s="240" t="s">
        <v>1130</v>
      </c>
      <c r="C913" s="241">
        <v>69</v>
      </c>
      <c r="D913" s="242">
        <v>5.8048848830149824E-2</v>
      </c>
      <c r="E913" s="243">
        <v>72.05797101449275</v>
      </c>
      <c r="F913" s="243">
        <v>20.258844453961157</v>
      </c>
      <c r="G913" s="241">
        <v>0</v>
      </c>
      <c r="H913" s="242">
        <v>0</v>
      </c>
      <c r="I913" s="243">
        <v>0</v>
      </c>
    </row>
    <row r="914" spans="2:9" x14ac:dyDescent="0.2">
      <c r="B914" s="240" t="s">
        <v>1131</v>
      </c>
      <c r="C914" s="241">
        <v>0</v>
      </c>
      <c r="D914" s="242">
        <v>0</v>
      </c>
      <c r="E914" s="243">
        <v>0</v>
      </c>
      <c r="F914" s="243">
        <v>288.53017742448384</v>
      </c>
      <c r="G914" s="241">
        <v>0</v>
      </c>
      <c r="H914" s="242">
        <v>0</v>
      </c>
      <c r="I914" s="243">
        <v>0</v>
      </c>
    </row>
    <row r="915" spans="2:9" x14ac:dyDescent="0.2">
      <c r="B915" s="240" t="s">
        <v>1132</v>
      </c>
      <c r="C915" s="241">
        <v>21</v>
      </c>
      <c r="D915" s="242">
        <v>-2.3846534303681222E-2</v>
      </c>
      <c r="E915" s="243">
        <v>-32.142857142857146</v>
      </c>
      <c r="F915" s="243">
        <v>131.0453802343994</v>
      </c>
      <c r="G915" s="241">
        <v>0</v>
      </c>
      <c r="H915" s="242">
        <v>0</v>
      </c>
      <c r="I915" s="243">
        <v>0</v>
      </c>
    </row>
    <row r="916" spans="2:9" x14ac:dyDescent="0.2">
      <c r="B916" s="240" t="s">
        <v>1133</v>
      </c>
      <c r="C916" s="241">
        <v>0</v>
      </c>
      <c r="D916" s="242">
        <v>0</v>
      </c>
      <c r="E916" s="243">
        <v>0</v>
      </c>
      <c r="F916" s="243">
        <v>0</v>
      </c>
      <c r="G916" s="241">
        <v>0</v>
      </c>
      <c r="H916" s="242">
        <v>0</v>
      </c>
      <c r="I916" s="243">
        <v>0</v>
      </c>
    </row>
    <row r="917" spans="2:9" x14ac:dyDescent="0.2">
      <c r="B917" s="240" t="s">
        <v>1134</v>
      </c>
      <c r="C917" s="241">
        <v>460</v>
      </c>
      <c r="D917" s="242">
        <v>0.18882890161419752</v>
      </c>
      <c r="E917" s="243">
        <v>375.98913043478262</v>
      </c>
      <c r="F917" s="243">
        <v>984.10729960092976</v>
      </c>
      <c r="G917" s="241">
        <v>0</v>
      </c>
      <c r="H917" s="242">
        <v>0</v>
      </c>
      <c r="I917" s="243">
        <v>0</v>
      </c>
    </row>
    <row r="918" spans="2:9" x14ac:dyDescent="0.2">
      <c r="B918" s="240" t="s">
        <v>1135</v>
      </c>
      <c r="C918" s="241">
        <v>248</v>
      </c>
      <c r="D918" s="242">
        <v>5.782015525644546E-2</v>
      </c>
      <c r="E918" s="243">
        <v>109.59274193548387</v>
      </c>
      <c r="F918" s="243">
        <v>839.87130404596348</v>
      </c>
      <c r="G918" s="241">
        <v>1</v>
      </c>
      <c r="H918" s="242">
        <v>0.63057324840764339</v>
      </c>
      <c r="I918" s="243">
        <v>99</v>
      </c>
    </row>
    <row r="919" spans="2:9" x14ac:dyDescent="0.2">
      <c r="B919" s="240" t="s">
        <v>1136</v>
      </c>
      <c r="C919" s="241">
        <v>1353</v>
      </c>
      <c r="D919" s="242">
        <v>0.3695179121510912</v>
      </c>
      <c r="E919" s="243">
        <v>854.58240946045828</v>
      </c>
      <c r="F919" s="243">
        <v>1309.6723458359145</v>
      </c>
      <c r="G919" s="241">
        <v>78</v>
      </c>
      <c r="H919" s="242">
        <v>0.50516860698514643</v>
      </c>
      <c r="I919" s="243">
        <v>258.12820512820514</v>
      </c>
    </row>
    <row r="920" spans="2:9" x14ac:dyDescent="0.2">
      <c r="B920" s="240" t="s">
        <v>1137</v>
      </c>
      <c r="C920" s="241">
        <v>1215</v>
      </c>
      <c r="D920" s="242">
        <v>0.17917109898720041</v>
      </c>
      <c r="E920" s="243">
        <v>234.69629629629631</v>
      </c>
      <c r="F920" s="243">
        <v>368.36025991207504</v>
      </c>
      <c r="G920" s="241">
        <v>41</v>
      </c>
      <c r="H920" s="242">
        <v>0.19554181281151939</v>
      </c>
      <c r="I920" s="243">
        <v>103.34146341463415</v>
      </c>
    </row>
    <row r="921" spans="2:9" x14ac:dyDescent="0.2">
      <c r="B921" s="240" t="s">
        <v>1138</v>
      </c>
      <c r="C921" s="241">
        <v>0</v>
      </c>
      <c r="D921" s="242">
        <v>0</v>
      </c>
      <c r="E921" s="243">
        <v>0</v>
      </c>
      <c r="F921" s="243">
        <v>0</v>
      </c>
      <c r="G921" s="241">
        <v>0</v>
      </c>
      <c r="H921" s="242">
        <v>0</v>
      </c>
      <c r="I921" s="243">
        <v>0</v>
      </c>
    </row>
    <row r="922" spans="2:9" x14ac:dyDescent="0.2">
      <c r="B922" s="240" t="s">
        <v>1139</v>
      </c>
      <c r="C922" s="241">
        <v>1606</v>
      </c>
      <c r="D922" s="242">
        <v>0.17247846894764041</v>
      </c>
      <c r="E922" s="243">
        <v>170.86301369863014</v>
      </c>
      <c r="F922" s="243">
        <v>20.752765188076555</v>
      </c>
      <c r="G922" s="241">
        <v>23</v>
      </c>
      <c r="H922" s="242">
        <v>0.19269647573080784</v>
      </c>
      <c r="I922" s="243">
        <v>92</v>
      </c>
    </row>
    <row r="923" spans="2:9" x14ac:dyDescent="0.2">
      <c r="B923" s="240" t="s">
        <v>1140</v>
      </c>
      <c r="C923" s="241">
        <v>601</v>
      </c>
      <c r="D923" s="242">
        <v>0.10070492241840556</v>
      </c>
      <c r="E923" s="243">
        <v>125.26955074875208</v>
      </c>
      <c r="F923" s="243">
        <v>154.46048687743601</v>
      </c>
      <c r="G923" s="241">
        <v>0</v>
      </c>
      <c r="H923" s="242">
        <v>0</v>
      </c>
      <c r="I923" s="243">
        <v>0</v>
      </c>
    </row>
    <row r="924" spans="2:9" x14ac:dyDescent="0.2">
      <c r="B924" s="240" t="s">
        <v>1141</v>
      </c>
      <c r="C924" s="241">
        <v>25</v>
      </c>
      <c r="D924" s="242">
        <v>0.7862568951930653</v>
      </c>
      <c r="E924" s="243">
        <v>1995.52</v>
      </c>
      <c r="F924" s="243">
        <v>2464.9569204850668</v>
      </c>
      <c r="G924" s="241">
        <v>0</v>
      </c>
      <c r="H924" s="242">
        <v>0</v>
      </c>
      <c r="I924" s="243">
        <v>0</v>
      </c>
    </row>
    <row r="925" spans="2:9" x14ac:dyDescent="0.2">
      <c r="B925" s="240" t="s">
        <v>1142</v>
      </c>
      <c r="C925" s="241">
        <v>415</v>
      </c>
      <c r="D925" s="242">
        <v>0.66055158520393076</v>
      </c>
      <c r="E925" s="243">
        <v>1529.6337349397591</v>
      </c>
      <c r="F925" s="243">
        <v>2718.8538639378799</v>
      </c>
      <c r="G925" s="241">
        <v>0</v>
      </c>
      <c r="H925" s="242">
        <v>0</v>
      </c>
      <c r="I925" s="243">
        <v>0</v>
      </c>
    </row>
    <row r="926" spans="2:9" x14ac:dyDescent="0.2">
      <c r="B926" s="240" t="s">
        <v>1143</v>
      </c>
      <c r="C926" s="241">
        <v>3</v>
      </c>
      <c r="D926" s="242">
        <v>-3.2806092560046851E-2</v>
      </c>
      <c r="E926" s="243">
        <v>-37.333333333333336</v>
      </c>
      <c r="F926" s="243">
        <v>32.453983790284092</v>
      </c>
      <c r="G926" s="241">
        <v>0</v>
      </c>
      <c r="H926" s="242">
        <v>0</v>
      </c>
      <c r="I926" s="243">
        <v>0</v>
      </c>
    </row>
    <row r="927" spans="2:9" x14ac:dyDescent="0.2">
      <c r="B927" s="240" t="s">
        <v>1144</v>
      </c>
      <c r="C927" s="241">
        <v>19</v>
      </c>
      <c r="D927" s="242">
        <v>0.92717467914569984</v>
      </c>
      <c r="E927" s="243">
        <v>2977.1578947368421</v>
      </c>
      <c r="F927" s="243">
        <v>2966.6725514694813</v>
      </c>
      <c r="G927" s="241">
        <v>0</v>
      </c>
      <c r="H927" s="242">
        <v>0</v>
      </c>
      <c r="I927" s="243">
        <v>0</v>
      </c>
    </row>
    <row r="928" spans="2:9" x14ac:dyDescent="0.2">
      <c r="B928" s="240" t="s">
        <v>1145</v>
      </c>
      <c r="C928" s="241">
        <v>281</v>
      </c>
      <c r="D928" s="242">
        <v>0.10216774705507037</v>
      </c>
      <c r="E928" s="243">
        <v>135.62277580071174</v>
      </c>
      <c r="F928" s="243">
        <v>540.20624897351001</v>
      </c>
      <c r="G928" s="241">
        <v>0</v>
      </c>
      <c r="H928" s="242">
        <v>0</v>
      </c>
      <c r="I928" s="243">
        <v>0</v>
      </c>
    </row>
    <row r="929" spans="2:9" x14ac:dyDescent="0.2">
      <c r="B929" s="240" t="s">
        <v>1146</v>
      </c>
      <c r="C929" s="241">
        <v>2</v>
      </c>
      <c r="D929" s="242">
        <v>-7.6409064497385271E-2</v>
      </c>
      <c r="E929" s="243">
        <v>-131.5</v>
      </c>
      <c r="F929" s="243">
        <v>86.169883246561866</v>
      </c>
      <c r="G929" s="241">
        <v>0</v>
      </c>
      <c r="H929" s="242">
        <v>0</v>
      </c>
      <c r="I929" s="243">
        <v>0</v>
      </c>
    </row>
    <row r="930" spans="2:9" x14ac:dyDescent="0.2">
      <c r="B930" s="240" t="s">
        <v>1147</v>
      </c>
      <c r="C930" s="241">
        <v>132</v>
      </c>
      <c r="D930" s="242">
        <v>0.8619215603846262</v>
      </c>
      <c r="E930" s="243">
        <v>2578.431818181818</v>
      </c>
      <c r="F930" s="243">
        <v>4336.556220411213</v>
      </c>
      <c r="G930" s="241">
        <v>3</v>
      </c>
      <c r="H930" s="242">
        <v>0.38927038626609445</v>
      </c>
      <c r="I930" s="243">
        <v>302.33333333333331</v>
      </c>
    </row>
    <row r="931" spans="2:9" x14ac:dyDescent="0.2">
      <c r="B931" s="240" t="s">
        <v>1148</v>
      </c>
      <c r="C931" s="241">
        <v>1319</v>
      </c>
      <c r="D931" s="242">
        <v>3.7313408413941263E-2</v>
      </c>
      <c r="E931" s="243">
        <v>43.2221379833207</v>
      </c>
      <c r="F931" s="243">
        <v>188.78802222951802</v>
      </c>
      <c r="G931" s="241">
        <v>2</v>
      </c>
      <c r="H931" s="242">
        <v>0.18007662835249039</v>
      </c>
      <c r="I931" s="243">
        <v>23.5</v>
      </c>
    </row>
    <row r="932" spans="2:9" x14ac:dyDescent="0.2">
      <c r="B932" s="240" t="s">
        <v>1149</v>
      </c>
      <c r="C932" s="241">
        <v>0</v>
      </c>
      <c r="D932" s="242">
        <v>0</v>
      </c>
      <c r="E932" s="243">
        <v>0</v>
      </c>
      <c r="F932" s="243">
        <v>0</v>
      </c>
      <c r="G932" s="241">
        <v>0</v>
      </c>
      <c r="H932" s="242">
        <v>0</v>
      </c>
      <c r="I932" s="243">
        <v>0</v>
      </c>
    </row>
    <row r="933" spans="2:9" x14ac:dyDescent="0.2">
      <c r="B933" s="240" t="s">
        <v>1150</v>
      </c>
      <c r="C933" s="241">
        <v>633</v>
      </c>
      <c r="D933" s="242">
        <v>-9.8060439064182603E-3</v>
      </c>
      <c r="E933" s="243">
        <v>-10.80568720379147</v>
      </c>
      <c r="F933" s="243">
        <v>45.824462710504179</v>
      </c>
      <c r="G933" s="241">
        <v>0</v>
      </c>
      <c r="H933" s="242">
        <v>0</v>
      </c>
      <c r="I933" s="243">
        <v>0</v>
      </c>
    </row>
    <row r="934" spans="2:9" x14ac:dyDescent="0.2">
      <c r="B934" s="240" t="s">
        <v>1151</v>
      </c>
      <c r="C934" s="241">
        <v>853</v>
      </c>
      <c r="D934" s="242">
        <v>1.4636533801135831E-2</v>
      </c>
      <c r="E934" s="243">
        <v>15.180539273153576</v>
      </c>
      <c r="F934" s="243">
        <v>12.265409253229372</v>
      </c>
      <c r="G934" s="241">
        <v>12</v>
      </c>
      <c r="H934" s="242">
        <v>7.8439425051334721E-2</v>
      </c>
      <c r="I934" s="243">
        <v>31.833333333333332</v>
      </c>
    </row>
    <row r="935" spans="2:9" x14ac:dyDescent="0.2">
      <c r="B935" s="240" t="s">
        <v>1152</v>
      </c>
      <c r="C935" s="241">
        <v>591</v>
      </c>
      <c r="D935" s="242">
        <v>0.25708167936077619</v>
      </c>
      <c r="E935" s="243">
        <v>628.35025380710658</v>
      </c>
      <c r="F935" s="243">
        <v>2284.5437073132371</v>
      </c>
      <c r="G935" s="241">
        <v>0</v>
      </c>
      <c r="H935" s="242">
        <v>0</v>
      </c>
      <c r="I935" s="243">
        <v>0</v>
      </c>
    </row>
    <row r="936" spans="2:9" x14ac:dyDescent="0.2">
      <c r="B936" s="240" t="s">
        <v>1153</v>
      </c>
      <c r="C936" s="241">
        <v>59</v>
      </c>
      <c r="D936" s="242">
        <v>5.4116506423204314E-2</v>
      </c>
      <c r="E936" s="243">
        <v>56.762711864406782</v>
      </c>
      <c r="F936" s="243">
        <v>25.385696076809182</v>
      </c>
      <c r="G936" s="241">
        <v>0</v>
      </c>
      <c r="H936" s="242">
        <v>0</v>
      </c>
      <c r="I936" s="243">
        <v>0</v>
      </c>
    </row>
    <row r="937" spans="2:9" x14ac:dyDescent="0.2">
      <c r="B937" s="240" t="s">
        <v>1154</v>
      </c>
      <c r="C937" s="241">
        <v>2110</v>
      </c>
      <c r="D937" s="242">
        <v>0.24813103781307544</v>
      </c>
      <c r="E937" s="243">
        <v>500.93270142180097</v>
      </c>
      <c r="F937" s="243">
        <v>3426.5746540701916</v>
      </c>
      <c r="G937" s="241">
        <v>6</v>
      </c>
      <c r="H937" s="242">
        <v>0.38379204892966357</v>
      </c>
      <c r="I937" s="243">
        <v>209.16666666666666</v>
      </c>
    </row>
    <row r="938" spans="2:9" x14ac:dyDescent="0.2">
      <c r="B938" s="240" t="s">
        <v>1155</v>
      </c>
      <c r="C938" s="241">
        <v>7</v>
      </c>
      <c r="D938" s="242">
        <v>0.13845492331947828</v>
      </c>
      <c r="E938" s="243">
        <v>138</v>
      </c>
      <c r="F938" s="243">
        <v>27.923591916091663</v>
      </c>
      <c r="G938" s="241">
        <v>2</v>
      </c>
      <c r="H938" s="242">
        <v>0.22588424437299026</v>
      </c>
      <c r="I938" s="243">
        <v>140.5</v>
      </c>
    </row>
    <row r="939" spans="2:9" x14ac:dyDescent="0.2">
      <c r="B939" s="240" t="s">
        <v>1156</v>
      </c>
      <c r="C939" s="241">
        <v>890</v>
      </c>
      <c r="D939" s="242">
        <v>0.17622197340722123</v>
      </c>
      <c r="E939" s="243">
        <v>219.81235955056181</v>
      </c>
      <c r="F939" s="243">
        <v>1317.9664997634998</v>
      </c>
      <c r="G939" s="241">
        <v>49</v>
      </c>
      <c r="H939" s="242">
        <v>0.39484841577387741</v>
      </c>
      <c r="I939" s="243">
        <v>176.75510204081633</v>
      </c>
    </row>
    <row r="940" spans="2:9" x14ac:dyDescent="0.2">
      <c r="B940" s="240" t="s">
        <v>1157</v>
      </c>
      <c r="C940" s="241">
        <v>583</v>
      </c>
      <c r="D940" s="242">
        <v>0.10314079290653333</v>
      </c>
      <c r="E940" s="243">
        <v>116.36192109777015</v>
      </c>
      <c r="F940" s="243">
        <v>33.959368547034032</v>
      </c>
      <c r="G940" s="241">
        <v>16</v>
      </c>
      <c r="H940" s="242">
        <v>0.18479560124312688</v>
      </c>
      <c r="I940" s="243">
        <v>96.625</v>
      </c>
    </row>
    <row r="941" spans="2:9" x14ac:dyDescent="0.2">
      <c r="B941" s="240" t="s">
        <v>1158</v>
      </c>
      <c r="C941" s="241">
        <v>0</v>
      </c>
      <c r="D941" s="242">
        <v>0</v>
      </c>
      <c r="E941" s="243">
        <v>0</v>
      </c>
      <c r="F941" s="243">
        <v>0</v>
      </c>
      <c r="G941" s="241">
        <v>0</v>
      </c>
      <c r="H941" s="242">
        <v>0</v>
      </c>
      <c r="I941" s="243">
        <v>0</v>
      </c>
    </row>
    <row r="942" spans="2:9" x14ac:dyDescent="0.2">
      <c r="B942" s="240" t="s">
        <v>1159</v>
      </c>
      <c r="C942" s="241">
        <v>1134</v>
      </c>
      <c r="D942" s="242">
        <v>7.6458307691679606E-2</v>
      </c>
      <c r="E942" s="243">
        <v>115.58641975308642</v>
      </c>
      <c r="F942" s="243">
        <v>1701.0302149134914</v>
      </c>
      <c r="G942" s="241">
        <v>29</v>
      </c>
      <c r="H942" s="242">
        <v>0.34779764500654164</v>
      </c>
      <c r="I942" s="243">
        <v>165</v>
      </c>
    </row>
    <row r="943" spans="2:9" x14ac:dyDescent="0.2">
      <c r="B943" s="240" t="s">
        <v>1160</v>
      </c>
      <c r="C943" s="241">
        <v>146</v>
      </c>
      <c r="D943" s="242">
        <v>0.24098848705073017</v>
      </c>
      <c r="E943" s="243">
        <v>221.21917808219177</v>
      </c>
      <c r="F943" s="243">
        <v>85.672513781786733</v>
      </c>
      <c r="G943" s="241">
        <v>4</v>
      </c>
      <c r="H943" s="242">
        <v>0.23404255319148937</v>
      </c>
      <c r="I943" s="243">
        <v>71.5</v>
      </c>
    </row>
    <row r="944" spans="2:9" x14ac:dyDescent="0.2">
      <c r="B944" s="244" t="s">
        <v>1161</v>
      </c>
      <c r="C944" s="245">
        <v>486</v>
      </c>
      <c r="D944" s="246">
        <v>0.15775387761750492</v>
      </c>
      <c r="E944" s="247">
        <v>143.47942386831275</v>
      </c>
      <c r="F944" s="247">
        <v>24.949490350278666</v>
      </c>
      <c r="G944" s="245">
        <v>2</v>
      </c>
      <c r="H944" s="246">
        <v>0.20093896713615034</v>
      </c>
      <c r="I944" s="247">
        <v>107</v>
      </c>
    </row>
    <row r="946" spans="2:10" x14ac:dyDescent="0.2">
      <c r="J946" s="17" t="s">
        <v>331</v>
      </c>
    </row>
    <row r="947" spans="2:10" x14ac:dyDescent="0.2">
      <c r="J947" s="17" t="s">
        <v>340</v>
      </c>
    </row>
    <row r="948" spans="2:10" x14ac:dyDescent="0.2">
      <c r="B948" s="3" t="s">
        <v>0</v>
      </c>
      <c r="C948" s="225"/>
      <c r="D948" s="226"/>
      <c r="E948" s="227"/>
      <c r="F948" s="227"/>
      <c r="G948" s="225"/>
      <c r="H948" s="226"/>
      <c r="I948" s="227"/>
    </row>
    <row r="949" spans="2:10" x14ac:dyDescent="0.2">
      <c r="B949" s="3" t="s">
        <v>396</v>
      </c>
      <c r="C949" s="225"/>
      <c r="D949" s="226"/>
      <c r="E949" s="227"/>
      <c r="F949" s="227"/>
      <c r="G949" s="225"/>
      <c r="H949" s="226"/>
      <c r="I949" s="227"/>
    </row>
    <row r="950" spans="2:10" x14ac:dyDescent="0.2">
      <c r="B950" s="228" t="s">
        <v>326</v>
      </c>
      <c r="C950" s="225"/>
      <c r="D950" s="226"/>
      <c r="E950" s="227"/>
      <c r="F950" s="227"/>
      <c r="G950" s="225"/>
      <c r="H950" s="226"/>
      <c r="I950" s="227"/>
    </row>
    <row r="951" spans="2:10" x14ac:dyDescent="0.2">
      <c r="B951" s="3"/>
      <c r="C951" s="221"/>
      <c r="D951" s="221"/>
      <c r="E951" s="221"/>
      <c r="F951" s="273"/>
      <c r="G951" s="221"/>
      <c r="H951" s="221"/>
      <c r="I951" s="221"/>
    </row>
    <row r="952" spans="2:10" x14ac:dyDescent="0.2">
      <c r="B952" s="266" t="s">
        <v>2766</v>
      </c>
    </row>
    <row r="953" spans="2:10" x14ac:dyDescent="0.2">
      <c r="B953" s="266" t="s">
        <v>2767</v>
      </c>
    </row>
    <row r="954" spans="2:10" x14ac:dyDescent="0.2">
      <c r="B954" s="266" t="s">
        <v>2768</v>
      </c>
    </row>
    <row r="955" spans="2:10" x14ac:dyDescent="0.2">
      <c r="B955" s="266" t="s">
        <v>2769</v>
      </c>
    </row>
    <row r="956" spans="2:10" x14ac:dyDescent="0.2">
      <c r="B956" s="266" t="s">
        <v>2770</v>
      </c>
    </row>
    <row r="958" spans="2:10" x14ac:dyDescent="0.2">
      <c r="B958" s="3"/>
      <c r="C958" s="229" t="s">
        <v>155</v>
      </c>
      <c r="D958" s="230"/>
      <c r="E958" s="231"/>
      <c r="F958" s="274"/>
      <c r="G958" s="229" t="s">
        <v>404</v>
      </c>
      <c r="H958" s="230"/>
      <c r="I958" s="231"/>
    </row>
    <row r="959" spans="2:10" ht="38.25" x14ac:dyDescent="0.2">
      <c r="B959" s="232" t="s">
        <v>332</v>
      </c>
      <c r="C959" s="233" t="s">
        <v>49</v>
      </c>
      <c r="D959" s="234" t="s">
        <v>333</v>
      </c>
      <c r="E959" s="235" t="s">
        <v>334</v>
      </c>
      <c r="F959" s="235" t="s">
        <v>2765</v>
      </c>
      <c r="G959" s="233" t="s">
        <v>49</v>
      </c>
      <c r="H959" s="234" t="s">
        <v>333</v>
      </c>
      <c r="I959" s="235" t="s">
        <v>334</v>
      </c>
    </row>
    <row r="960" spans="2:10" x14ac:dyDescent="0.2">
      <c r="B960" s="236" t="s">
        <v>1162</v>
      </c>
      <c r="C960" s="237">
        <v>352</v>
      </c>
      <c r="D960" s="238">
        <v>0.11937464898786421</v>
      </c>
      <c r="E960" s="239">
        <v>111.10795454545455</v>
      </c>
      <c r="F960" s="239">
        <v>19.072546316825125</v>
      </c>
      <c r="G960" s="237">
        <v>0</v>
      </c>
      <c r="H960" s="238">
        <v>0</v>
      </c>
      <c r="I960" s="239">
        <v>0</v>
      </c>
    </row>
    <row r="961" spans="2:9" x14ac:dyDescent="0.2">
      <c r="B961" s="240" t="s">
        <v>1163</v>
      </c>
      <c r="C961" s="241">
        <v>0</v>
      </c>
      <c r="D961" s="242">
        <v>0</v>
      </c>
      <c r="E961" s="243">
        <v>0</v>
      </c>
      <c r="F961" s="243">
        <v>0</v>
      </c>
      <c r="G961" s="241">
        <v>0</v>
      </c>
      <c r="H961" s="242">
        <v>0</v>
      </c>
      <c r="I961" s="243">
        <v>0</v>
      </c>
    </row>
    <row r="962" spans="2:9" x14ac:dyDescent="0.2">
      <c r="B962" s="240" t="s">
        <v>1164</v>
      </c>
      <c r="C962" s="241">
        <v>0</v>
      </c>
      <c r="D962" s="242">
        <v>0</v>
      </c>
      <c r="E962" s="243">
        <v>0</v>
      </c>
      <c r="F962" s="243">
        <v>0</v>
      </c>
      <c r="G962" s="241">
        <v>0</v>
      </c>
      <c r="H962" s="242">
        <v>0</v>
      </c>
      <c r="I962" s="243">
        <v>0</v>
      </c>
    </row>
    <row r="963" spans="2:9" x14ac:dyDescent="0.2">
      <c r="B963" s="240" t="s">
        <v>1165</v>
      </c>
      <c r="C963" s="241">
        <v>464</v>
      </c>
      <c r="D963" s="242">
        <v>5.0284648491304429E-2</v>
      </c>
      <c r="E963" s="243">
        <v>55.547413793103445</v>
      </c>
      <c r="F963" s="243">
        <v>15.205726868149464</v>
      </c>
      <c r="G963" s="241">
        <v>22</v>
      </c>
      <c r="H963" s="242">
        <v>0.1236853176272612</v>
      </c>
      <c r="I963" s="243">
        <v>53.454545454545453</v>
      </c>
    </row>
    <row r="964" spans="2:9" x14ac:dyDescent="0.2">
      <c r="B964" s="240" t="s">
        <v>1166</v>
      </c>
      <c r="C964" s="241">
        <v>2116</v>
      </c>
      <c r="D964" s="242">
        <v>5.5051646302825219E-2</v>
      </c>
      <c r="E964" s="243">
        <v>73.985822306238191</v>
      </c>
      <c r="F964" s="243">
        <v>234.70328912612584</v>
      </c>
      <c r="G964" s="241">
        <v>46</v>
      </c>
      <c r="H964" s="242">
        <v>0.1648187831920247</v>
      </c>
      <c r="I964" s="243">
        <v>76.913043478260875</v>
      </c>
    </row>
    <row r="965" spans="2:9" x14ac:dyDescent="0.2">
      <c r="B965" s="240" t="s">
        <v>1167</v>
      </c>
      <c r="C965" s="241">
        <v>1454</v>
      </c>
      <c r="D965" s="242">
        <v>1.5480856624993766E-2</v>
      </c>
      <c r="E965" s="243">
        <v>20.17193947730399</v>
      </c>
      <c r="F965" s="243">
        <v>94.860554793138363</v>
      </c>
      <c r="G965" s="241">
        <v>25</v>
      </c>
      <c r="H965" s="242">
        <v>0.10891579916436522</v>
      </c>
      <c r="I965" s="243">
        <v>61.52</v>
      </c>
    </row>
    <row r="966" spans="2:9" x14ac:dyDescent="0.2">
      <c r="B966" s="240" t="s">
        <v>1168</v>
      </c>
      <c r="C966" s="241">
        <v>930</v>
      </c>
      <c r="D966" s="242">
        <v>5.7141722333885037E-2</v>
      </c>
      <c r="E966" s="243">
        <v>66.519354838709674</v>
      </c>
      <c r="F966" s="243">
        <v>20.876952517766359</v>
      </c>
      <c r="G966" s="241">
        <v>22</v>
      </c>
      <c r="H966" s="242">
        <v>0.14029938362195482</v>
      </c>
      <c r="I966" s="243">
        <v>65.181818181818187</v>
      </c>
    </row>
    <row r="967" spans="2:9" x14ac:dyDescent="0.2">
      <c r="B967" s="240" t="s">
        <v>1169</v>
      </c>
      <c r="C967" s="241">
        <v>2090</v>
      </c>
      <c r="D967" s="242">
        <v>3.514443319238203E-2</v>
      </c>
      <c r="E967" s="243">
        <v>51.923444976076553</v>
      </c>
      <c r="F967" s="243">
        <v>131.50152275204863</v>
      </c>
      <c r="G967" s="241">
        <v>59</v>
      </c>
      <c r="H967" s="242">
        <v>0.1231205521964791</v>
      </c>
      <c r="I967" s="243">
        <v>78</v>
      </c>
    </row>
    <row r="968" spans="2:9" x14ac:dyDescent="0.2">
      <c r="B968" s="240" t="s">
        <v>1170</v>
      </c>
      <c r="C968" s="241">
        <v>842</v>
      </c>
      <c r="D968" s="242">
        <v>5.0030823726437967E-2</v>
      </c>
      <c r="E968" s="243">
        <v>59.180522565320665</v>
      </c>
      <c r="F968" s="243">
        <v>264.31455207134178</v>
      </c>
      <c r="G968" s="241">
        <v>109</v>
      </c>
      <c r="H968" s="242">
        <v>0.17173368000742872</v>
      </c>
      <c r="I968" s="243">
        <v>84.834862385321102</v>
      </c>
    </row>
    <row r="969" spans="2:9" x14ac:dyDescent="0.2">
      <c r="B969" s="240" t="s">
        <v>1171</v>
      </c>
      <c r="C969" s="241">
        <v>958</v>
      </c>
      <c r="D969" s="242">
        <v>-5.3184997547382262E-2</v>
      </c>
      <c r="E969" s="243">
        <v>-80.696242171189979</v>
      </c>
      <c r="F969" s="243">
        <v>126.93583766629807</v>
      </c>
      <c r="G969" s="241">
        <v>13</v>
      </c>
      <c r="H969" s="242">
        <v>0.12225644974971117</v>
      </c>
      <c r="I969" s="243">
        <v>48.846153846153847</v>
      </c>
    </row>
    <row r="970" spans="2:9" x14ac:dyDescent="0.2">
      <c r="B970" s="240" t="s">
        <v>1172</v>
      </c>
      <c r="C970" s="241">
        <v>1794</v>
      </c>
      <c r="D970" s="242">
        <v>3.6022377880618128E-2</v>
      </c>
      <c r="E970" s="243">
        <v>44.36900780379041</v>
      </c>
      <c r="F970" s="243">
        <v>27.402328931542769</v>
      </c>
      <c r="G970" s="241">
        <v>17</v>
      </c>
      <c r="H970" s="242">
        <v>0.15431260747578968</v>
      </c>
      <c r="I970" s="243">
        <v>100.29411764705883</v>
      </c>
    </row>
    <row r="971" spans="2:9" x14ac:dyDescent="0.2">
      <c r="B971" s="240" t="s">
        <v>1173</v>
      </c>
      <c r="C971" s="241">
        <v>0</v>
      </c>
      <c r="D971" s="242">
        <v>0</v>
      </c>
      <c r="E971" s="243">
        <v>0</v>
      </c>
      <c r="F971" s="243">
        <v>0</v>
      </c>
      <c r="G971" s="241">
        <v>0</v>
      </c>
      <c r="H971" s="242">
        <v>0</v>
      </c>
      <c r="I971" s="243">
        <v>0</v>
      </c>
    </row>
    <row r="972" spans="2:9" x14ac:dyDescent="0.2">
      <c r="B972" s="240" t="s">
        <v>1174</v>
      </c>
      <c r="C972" s="241">
        <v>0</v>
      </c>
      <c r="D972" s="242">
        <v>0</v>
      </c>
      <c r="E972" s="243">
        <v>0</v>
      </c>
      <c r="F972" s="243">
        <v>0</v>
      </c>
      <c r="G972" s="241">
        <v>0</v>
      </c>
      <c r="H972" s="242">
        <v>0</v>
      </c>
      <c r="I972" s="243">
        <v>0</v>
      </c>
    </row>
    <row r="973" spans="2:9" x14ac:dyDescent="0.2">
      <c r="B973" s="240" t="s">
        <v>1175</v>
      </c>
      <c r="C973" s="241">
        <v>0</v>
      </c>
      <c r="D973" s="242">
        <v>0</v>
      </c>
      <c r="E973" s="243">
        <v>0</v>
      </c>
      <c r="F973" s="243">
        <v>0</v>
      </c>
      <c r="G973" s="241">
        <v>0</v>
      </c>
      <c r="H973" s="242">
        <v>0</v>
      </c>
      <c r="I973" s="243">
        <v>0</v>
      </c>
    </row>
    <row r="974" spans="2:9" x14ac:dyDescent="0.2">
      <c r="B974" s="240" t="s">
        <v>1176</v>
      </c>
      <c r="C974" s="241">
        <v>0</v>
      </c>
      <c r="D974" s="242">
        <v>0</v>
      </c>
      <c r="E974" s="243">
        <v>0</v>
      </c>
      <c r="F974" s="243">
        <v>0</v>
      </c>
      <c r="G974" s="241">
        <v>0</v>
      </c>
      <c r="H974" s="242">
        <v>0</v>
      </c>
      <c r="I974" s="243">
        <v>0</v>
      </c>
    </row>
    <row r="975" spans="2:9" x14ac:dyDescent="0.2">
      <c r="B975" s="240" t="s">
        <v>1177</v>
      </c>
      <c r="C975" s="241">
        <v>0</v>
      </c>
      <c r="D975" s="242">
        <v>0</v>
      </c>
      <c r="E975" s="243">
        <v>0</v>
      </c>
      <c r="F975" s="243">
        <v>237.38084788995806</v>
      </c>
      <c r="G975" s="241">
        <v>0</v>
      </c>
      <c r="H975" s="242">
        <v>0</v>
      </c>
      <c r="I975" s="243">
        <v>0</v>
      </c>
    </row>
    <row r="976" spans="2:9" x14ac:dyDescent="0.2">
      <c r="B976" s="240" t="s">
        <v>1178</v>
      </c>
      <c r="C976" s="241">
        <v>0</v>
      </c>
      <c r="D976" s="242">
        <v>0</v>
      </c>
      <c r="E976" s="243">
        <v>0</v>
      </c>
      <c r="F976" s="243">
        <v>615.79766052620334</v>
      </c>
      <c r="G976" s="241">
        <v>0</v>
      </c>
      <c r="H976" s="242">
        <v>0</v>
      </c>
      <c r="I976" s="243">
        <v>0</v>
      </c>
    </row>
    <row r="977" spans="2:9" x14ac:dyDescent="0.2">
      <c r="B977" s="240" t="s">
        <v>1179</v>
      </c>
      <c r="C977" s="241">
        <v>1174</v>
      </c>
      <c r="D977" s="242">
        <v>2.7016294830612742E-2</v>
      </c>
      <c r="E977" s="243">
        <v>44.10136286201022</v>
      </c>
      <c r="F977" s="243">
        <v>2413.4098767015057</v>
      </c>
      <c r="G977" s="241">
        <v>20</v>
      </c>
      <c r="H977" s="242">
        <v>0.31211498973305951</v>
      </c>
      <c r="I977" s="243">
        <v>129.19999999999999</v>
      </c>
    </row>
    <row r="978" spans="2:9" x14ac:dyDescent="0.2">
      <c r="B978" s="240" t="s">
        <v>1180</v>
      </c>
      <c r="C978" s="241">
        <v>737</v>
      </c>
      <c r="D978" s="242">
        <v>1.9995491227696061E-2</v>
      </c>
      <c r="E978" s="243">
        <v>35.62279511533243</v>
      </c>
      <c r="F978" s="243">
        <v>552.39080590190406</v>
      </c>
      <c r="G978" s="241">
        <v>35</v>
      </c>
      <c r="H978" s="242">
        <v>0.21887194040439861</v>
      </c>
      <c r="I978" s="243">
        <v>123.4</v>
      </c>
    </row>
    <row r="979" spans="2:9" x14ac:dyDescent="0.2">
      <c r="B979" s="240" t="s">
        <v>1181</v>
      </c>
      <c r="C979" s="241">
        <v>74</v>
      </c>
      <c r="D979" s="242">
        <v>6.6123071573976899E-2</v>
      </c>
      <c r="E979" s="243">
        <v>159.33783783783784</v>
      </c>
      <c r="F979" s="243">
        <v>2333.6574288741758</v>
      </c>
      <c r="G979" s="241">
        <v>0</v>
      </c>
      <c r="H979" s="242">
        <v>0</v>
      </c>
      <c r="I979" s="243">
        <v>0</v>
      </c>
    </row>
    <row r="980" spans="2:9" x14ac:dyDescent="0.2">
      <c r="B980" s="240" t="s">
        <v>1182</v>
      </c>
      <c r="C980" s="241">
        <v>40</v>
      </c>
      <c r="D980" s="242">
        <v>2.0876923792253699E-2</v>
      </c>
      <c r="E980" s="243">
        <v>44.9</v>
      </c>
      <c r="F980" s="243">
        <v>1496.7758477950686</v>
      </c>
      <c r="G980" s="241">
        <v>0</v>
      </c>
      <c r="H980" s="242">
        <v>0</v>
      </c>
      <c r="I980" s="243">
        <v>0</v>
      </c>
    </row>
    <row r="981" spans="2:9" x14ac:dyDescent="0.2">
      <c r="B981" s="240" t="s">
        <v>1183</v>
      </c>
      <c r="C981" s="241">
        <v>540</v>
      </c>
      <c r="D981" s="242">
        <v>6.1131043116889217E-2</v>
      </c>
      <c r="E981" s="243">
        <v>58.594444444444441</v>
      </c>
      <c r="F981" s="243">
        <v>930.24661711839406</v>
      </c>
      <c r="G981" s="241">
        <v>11</v>
      </c>
      <c r="H981" s="242">
        <v>0.10168869309838469</v>
      </c>
      <c r="I981" s="243">
        <v>50.363636363636367</v>
      </c>
    </row>
    <row r="982" spans="2:9" x14ac:dyDescent="0.2">
      <c r="B982" s="240" t="s">
        <v>1184</v>
      </c>
      <c r="C982" s="241">
        <v>978</v>
      </c>
      <c r="D982" s="242">
        <v>0.1337023691430228</v>
      </c>
      <c r="E982" s="243">
        <v>171.71676891615542</v>
      </c>
      <c r="F982" s="243">
        <v>2654.0422108517396</v>
      </c>
      <c r="G982" s="241">
        <v>26</v>
      </c>
      <c r="H982" s="242">
        <v>0.21809239700072558</v>
      </c>
      <c r="I982" s="243">
        <v>104.03846153846153</v>
      </c>
    </row>
    <row r="983" spans="2:9" x14ac:dyDescent="0.2">
      <c r="B983" s="240" t="s">
        <v>1185</v>
      </c>
      <c r="C983" s="241">
        <v>1056</v>
      </c>
      <c r="D983" s="242">
        <v>4.1699103477852439E-2</v>
      </c>
      <c r="E983" s="243">
        <v>48.339962121212125</v>
      </c>
      <c r="F983" s="243">
        <v>377.18349336303578</v>
      </c>
      <c r="G983" s="241">
        <v>4</v>
      </c>
      <c r="H983" s="242">
        <v>0.11777877295118677</v>
      </c>
      <c r="I983" s="243">
        <v>65.75</v>
      </c>
    </row>
    <row r="984" spans="2:9" x14ac:dyDescent="0.2">
      <c r="B984" s="240" t="s">
        <v>1186</v>
      </c>
      <c r="C984" s="241">
        <v>0</v>
      </c>
      <c r="D984" s="242">
        <v>0</v>
      </c>
      <c r="E984" s="243">
        <v>0</v>
      </c>
      <c r="F984" s="243">
        <v>0</v>
      </c>
      <c r="G984" s="241">
        <v>0</v>
      </c>
      <c r="H984" s="242">
        <v>0</v>
      </c>
      <c r="I984" s="243">
        <v>0</v>
      </c>
    </row>
    <row r="985" spans="2:9" x14ac:dyDescent="0.2">
      <c r="B985" s="240" t="s">
        <v>1187</v>
      </c>
      <c r="C985" s="241">
        <v>45</v>
      </c>
      <c r="D985" s="242">
        <v>6.2424461222119421E-2</v>
      </c>
      <c r="E985" s="243">
        <v>88.37777777777778</v>
      </c>
      <c r="F985" s="243">
        <v>1011.8974639961616</v>
      </c>
      <c r="G985" s="241">
        <v>0</v>
      </c>
      <c r="H985" s="242">
        <v>0</v>
      </c>
      <c r="I985" s="243">
        <v>0</v>
      </c>
    </row>
    <row r="986" spans="2:9" x14ac:dyDescent="0.2">
      <c r="B986" s="240" t="s">
        <v>1188</v>
      </c>
      <c r="C986" s="241">
        <v>629</v>
      </c>
      <c r="D986" s="242">
        <v>0.62176047748154151</v>
      </c>
      <c r="E986" s="243">
        <v>1509.7678855325914</v>
      </c>
      <c r="F986" s="243">
        <v>3935.5860685277826</v>
      </c>
      <c r="G986" s="241">
        <v>0</v>
      </c>
      <c r="H986" s="242">
        <v>0</v>
      </c>
      <c r="I986" s="243">
        <v>0</v>
      </c>
    </row>
    <row r="987" spans="2:9" x14ac:dyDescent="0.2">
      <c r="B987" s="240" t="s">
        <v>1189</v>
      </c>
      <c r="C987" s="241">
        <v>601</v>
      </c>
      <c r="D987" s="242">
        <v>6.0795254290043177E-2</v>
      </c>
      <c r="E987" s="243">
        <v>66.299500831946759</v>
      </c>
      <c r="F987" s="243">
        <v>185.02272691264079</v>
      </c>
      <c r="G987" s="241">
        <v>19</v>
      </c>
      <c r="H987" s="242">
        <v>0.12823175163534417</v>
      </c>
      <c r="I987" s="243">
        <v>65</v>
      </c>
    </row>
    <row r="988" spans="2:9" x14ac:dyDescent="0.2">
      <c r="B988" s="240" t="s">
        <v>1190</v>
      </c>
      <c r="C988" s="241">
        <v>0</v>
      </c>
      <c r="D988" s="242">
        <v>0</v>
      </c>
      <c r="E988" s="243">
        <v>0</v>
      </c>
      <c r="F988" s="243">
        <v>0</v>
      </c>
      <c r="G988" s="241">
        <v>0</v>
      </c>
      <c r="H988" s="242">
        <v>0</v>
      </c>
      <c r="I988" s="243">
        <v>0</v>
      </c>
    </row>
    <row r="989" spans="2:9" x14ac:dyDescent="0.2">
      <c r="B989" s="240" t="s">
        <v>1191</v>
      </c>
      <c r="C989" s="241">
        <v>1028</v>
      </c>
      <c r="D989" s="242">
        <v>4.4081472609139194E-2</v>
      </c>
      <c r="E989" s="243">
        <v>41.994163424124515</v>
      </c>
      <c r="F989" s="243">
        <v>48.634826887355622</v>
      </c>
      <c r="G989" s="241">
        <v>7</v>
      </c>
      <c r="H989" s="242">
        <v>0.10826471485208899</v>
      </c>
      <c r="I989" s="243">
        <v>50.714285714285715</v>
      </c>
    </row>
    <row r="990" spans="2:9" x14ac:dyDescent="0.2">
      <c r="B990" s="240" t="s">
        <v>1192</v>
      </c>
      <c r="C990" s="241">
        <v>0</v>
      </c>
      <c r="D990" s="242">
        <v>0</v>
      </c>
      <c r="E990" s="243">
        <v>0</v>
      </c>
      <c r="F990" s="243">
        <v>0</v>
      </c>
      <c r="G990" s="241">
        <v>0</v>
      </c>
      <c r="H990" s="242">
        <v>0</v>
      </c>
      <c r="I990" s="243">
        <v>0</v>
      </c>
    </row>
    <row r="991" spans="2:9" x14ac:dyDescent="0.2">
      <c r="B991" s="240" t="s">
        <v>1193</v>
      </c>
      <c r="C991" s="241">
        <v>1049</v>
      </c>
      <c r="D991" s="242">
        <v>0.12491955759936424</v>
      </c>
      <c r="E991" s="243">
        <v>182.82554814108676</v>
      </c>
      <c r="F991" s="243">
        <v>1204.2361094473215</v>
      </c>
      <c r="G991" s="241">
        <v>26</v>
      </c>
      <c r="H991" s="242">
        <v>0.21030457298341076</v>
      </c>
      <c r="I991" s="243">
        <v>92.15384615384616</v>
      </c>
    </row>
    <row r="992" spans="2:9" x14ac:dyDescent="0.2">
      <c r="B992" s="240" t="s">
        <v>1194</v>
      </c>
      <c r="C992" s="241">
        <v>1327</v>
      </c>
      <c r="D992" s="242">
        <v>4.3716120350644427E-2</v>
      </c>
      <c r="E992" s="243">
        <v>52.684250188394877</v>
      </c>
      <c r="F992" s="243">
        <v>542.04583342918011</v>
      </c>
      <c r="G992" s="241">
        <v>5</v>
      </c>
      <c r="H992" s="242">
        <v>0.17289377289377295</v>
      </c>
      <c r="I992" s="243">
        <v>47.2</v>
      </c>
    </row>
    <row r="993" spans="2:9" x14ac:dyDescent="0.2">
      <c r="B993" s="240" t="s">
        <v>1195</v>
      </c>
      <c r="C993" s="241">
        <v>103</v>
      </c>
      <c r="D993" s="242">
        <v>0.15179386317941335</v>
      </c>
      <c r="E993" s="243">
        <v>437.59223300970876</v>
      </c>
      <c r="F993" s="243">
        <v>1722.8521971892051</v>
      </c>
      <c r="G993" s="241">
        <v>0</v>
      </c>
      <c r="H993" s="242">
        <v>0</v>
      </c>
      <c r="I993" s="243">
        <v>0</v>
      </c>
    </row>
    <row r="994" spans="2:9" x14ac:dyDescent="0.2">
      <c r="B994" s="240" t="s">
        <v>1196</v>
      </c>
      <c r="C994" s="241">
        <v>2238</v>
      </c>
      <c r="D994" s="242">
        <v>8.7123604483097417E-2</v>
      </c>
      <c r="E994" s="243">
        <v>210.67694369973191</v>
      </c>
      <c r="F994" s="243">
        <v>1355.6082941208201</v>
      </c>
      <c r="G994" s="241">
        <v>120</v>
      </c>
      <c r="H994" s="242">
        <v>0.24523016549195775</v>
      </c>
      <c r="I994" s="243">
        <v>158.30833333333334</v>
      </c>
    </row>
    <row r="995" spans="2:9" x14ac:dyDescent="0.2">
      <c r="B995" s="240" t="s">
        <v>1197</v>
      </c>
      <c r="C995" s="241">
        <v>1843</v>
      </c>
      <c r="D995" s="242">
        <v>-2.3446942500270573E-2</v>
      </c>
      <c r="E995" s="243">
        <v>-33.967444384156266</v>
      </c>
      <c r="F995" s="243">
        <v>181.5026881399547</v>
      </c>
      <c r="G995" s="241">
        <v>126</v>
      </c>
      <c r="H995" s="242">
        <v>0.109072011878248</v>
      </c>
      <c r="I995" s="243">
        <v>58.301587301587304</v>
      </c>
    </row>
    <row r="996" spans="2:9" x14ac:dyDescent="0.2">
      <c r="B996" s="240" t="s">
        <v>1198</v>
      </c>
      <c r="C996" s="241">
        <v>0</v>
      </c>
      <c r="D996" s="242">
        <v>0</v>
      </c>
      <c r="E996" s="243">
        <v>0</v>
      </c>
      <c r="F996" s="243">
        <v>0</v>
      </c>
      <c r="G996" s="241">
        <v>0</v>
      </c>
      <c r="H996" s="242">
        <v>0</v>
      </c>
      <c r="I996" s="243">
        <v>0</v>
      </c>
    </row>
    <row r="997" spans="2:9" x14ac:dyDescent="0.2">
      <c r="B997" s="240" t="s">
        <v>1199</v>
      </c>
      <c r="C997" s="241">
        <v>214</v>
      </c>
      <c r="D997" s="242">
        <v>0.10942544133742582</v>
      </c>
      <c r="E997" s="243">
        <v>148.0981308411215</v>
      </c>
      <c r="F997" s="243">
        <v>1179.9613028967915</v>
      </c>
      <c r="G997" s="241">
        <v>0</v>
      </c>
      <c r="H997" s="242">
        <v>0</v>
      </c>
      <c r="I997" s="243">
        <v>0</v>
      </c>
    </row>
    <row r="998" spans="2:9" x14ac:dyDescent="0.2">
      <c r="B998" s="240" t="s">
        <v>1200</v>
      </c>
      <c r="C998" s="241">
        <v>705</v>
      </c>
      <c r="D998" s="242">
        <v>-1.0484930764538603E-2</v>
      </c>
      <c r="E998" s="243">
        <v>-20.529078014184396</v>
      </c>
      <c r="F998" s="243">
        <v>632.10996775317278</v>
      </c>
      <c r="G998" s="241">
        <v>0</v>
      </c>
      <c r="H998" s="242">
        <v>0</v>
      </c>
      <c r="I998" s="243">
        <v>0</v>
      </c>
    </row>
    <row r="999" spans="2:9" x14ac:dyDescent="0.2">
      <c r="B999" s="240" t="s">
        <v>1201</v>
      </c>
      <c r="C999" s="241">
        <v>1029</v>
      </c>
      <c r="D999" s="242">
        <v>4.9129963115643216E-2</v>
      </c>
      <c r="E999" s="243">
        <v>55.014577259475217</v>
      </c>
      <c r="F999" s="243">
        <v>456.80502383359675</v>
      </c>
      <c r="G999" s="241">
        <v>6</v>
      </c>
      <c r="H999" s="242">
        <v>0.17114568599717117</v>
      </c>
      <c r="I999" s="243">
        <v>60.5</v>
      </c>
    </row>
    <row r="1000" spans="2:9" x14ac:dyDescent="0.2">
      <c r="B1000" s="240" t="s">
        <v>1202</v>
      </c>
      <c r="C1000" s="241">
        <v>0</v>
      </c>
      <c r="D1000" s="242">
        <v>0</v>
      </c>
      <c r="E1000" s="243">
        <v>0</v>
      </c>
      <c r="F1000" s="243">
        <v>0</v>
      </c>
      <c r="G1000" s="241">
        <v>0</v>
      </c>
      <c r="H1000" s="242">
        <v>0</v>
      </c>
      <c r="I1000" s="243">
        <v>0</v>
      </c>
    </row>
    <row r="1001" spans="2:9" x14ac:dyDescent="0.2">
      <c r="B1001" s="240" t="s">
        <v>1203</v>
      </c>
      <c r="C1001" s="241">
        <v>0</v>
      </c>
      <c r="D1001" s="242">
        <v>0</v>
      </c>
      <c r="E1001" s="243">
        <v>0</v>
      </c>
      <c r="F1001" s="243">
        <v>0</v>
      </c>
      <c r="G1001" s="241">
        <v>0</v>
      </c>
      <c r="H1001" s="242">
        <v>0</v>
      </c>
      <c r="I1001" s="243">
        <v>0</v>
      </c>
    </row>
    <row r="1002" spans="2:9" x14ac:dyDescent="0.2">
      <c r="B1002" s="240" t="s">
        <v>1204</v>
      </c>
      <c r="C1002" s="241">
        <v>488</v>
      </c>
      <c r="D1002" s="242">
        <v>-3.7955856981379044E-2</v>
      </c>
      <c r="E1002" s="243">
        <v>-45.758196721311478</v>
      </c>
      <c r="F1002" s="243">
        <v>645.27493018907933</v>
      </c>
      <c r="G1002" s="241">
        <v>0</v>
      </c>
      <c r="H1002" s="242">
        <v>0</v>
      </c>
      <c r="I1002" s="243">
        <v>0</v>
      </c>
    </row>
    <row r="1003" spans="2:9" x14ac:dyDescent="0.2">
      <c r="B1003" s="240" t="s">
        <v>1205</v>
      </c>
      <c r="C1003" s="241">
        <v>611</v>
      </c>
      <c r="D1003" s="242">
        <v>4.9580011512199818E-2</v>
      </c>
      <c r="E1003" s="243">
        <v>47.085106382978722</v>
      </c>
      <c r="F1003" s="243">
        <v>1975.3746776416199</v>
      </c>
      <c r="G1003" s="241">
        <v>17</v>
      </c>
      <c r="H1003" s="242">
        <v>0.11787072243346008</v>
      </c>
      <c r="I1003" s="243">
        <v>43.764705882352942</v>
      </c>
    </row>
    <row r="1004" spans="2:9" x14ac:dyDescent="0.2">
      <c r="B1004" s="240" t="s">
        <v>1206</v>
      </c>
      <c r="C1004" s="241">
        <v>1675</v>
      </c>
      <c r="D1004" s="242">
        <v>-3.317187537246491E-2</v>
      </c>
      <c r="E1004" s="243">
        <v>-42.370149253731341</v>
      </c>
      <c r="F1004" s="243">
        <v>225.53613564507225</v>
      </c>
      <c r="G1004" s="241">
        <v>12</v>
      </c>
      <c r="H1004" s="242">
        <v>0.10669202835898317</v>
      </c>
      <c r="I1004" s="243">
        <v>51.416666666666664</v>
      </c>
    </row>
    <row r="1005" spans="2:9" x14ac:dyDescent="0.2">
      <c r="B1005" s="240" t="s">
        <v>1207</v>
      </c>
      <c r="C1005" s="241">
        <v>711</v>
      </c>
      <c r="D1005" s="242">
        <v>3.1129105792521816E-2</v>
      </c>
      <c r="E1005" s="243">
        <v>36.203938115330523</v>
      </c>
      <c r="F1005" s="243">
        <v>231.59275660366461</v>
      </c>
      <c r="G1005" s="241">
        <v>0</v>
      </c>
      <c r="H1005" s="242">
        <v>0</v>
      </c>
      <c r="I1005" s="243">
        <v>0</v>
      </c>
    </row>
    <row r="1006" spans="2:9" x14ac:dyDescent="0.2">
      <c r="B1006" s="240" t="s">
        <v>1208</v>
      </c>
      <c r="C1006" s="241">
        <v>849</v>
      </c>
      <c r="D1006" s="242">
        <v>1.4600269699943214E-2</v>
      </c>
      <c r="E1006" s="243">
        <v>13.862190812720849</v>
      </c>
      <c r="F1006" s="243">
        <v>69.742161594981368</v>
      </c>
      <c r="G1006" s="241">
        <v>46</v>
      </c>
      <c r="H1006" s="242">
        <v>9.8455865406775755E-2</v>
      </c>
      <c r="I1006" s="243">
        <v>46.434782608695649</v>
      </c>
    </row>
    <row r="1007" spans="2:9" x14ac:dyDescent="0.2">
      <c r="B1007" s="244" t="s">
        <v>1209</v>
      </c>
      <c r="C1007" s="245">
        <v>757</v>
      </c>
      <c r="D1007" s="246">
        <v>1.5441703320554501E-2</v>
      </c>
      <c r="E1007" s="247">
        <v>23.401585204755616</v>
      </c>
      <c r="F1007" s="247">
        <v>286.51700266777937</v>
      </c>
      <c r="G1007" s="245">
        <v>41</v>
      </c>
      <c r="H1007" s="246">
        <v>0.11186426226712709</v>
      </c>
      <c r="I1007" s="247">
        <v>64</v>
      </c>
    </row>
    <row r="1009" spans="2:10" x14ac:dyDescent="0.2">
      <c r="J1009" s="17" t="s">
        <v>331</v>
      </c>
    </row>
    <row r="1010" spans="2:10" x14ac:dyDescent="0.2">
      <c r="J1010" s="17" t="s">
        <v>341</v>
      </c>
    </row>
    <row r="1011" spans="2:10" x14ac:dyDescent="0.2">
      <c r="B1011" s="3" t="s">
        <v>0</v>
      </c>
      <c r="C1011" s="225"/>
      <c r="D1011" s="226"/>
      <c r="E1011" s="227"/>
      <c r="F1011" s="227"/>
      <c r="G1011" s="225"/>
      <c r="H1011" s="226"/>
      <c r="I1011" s="227"/>
    </row>
    <row r="1012" spans="2:10" x14ac:dyDescent="0.2">
      <c r="B1012" s="3" t="s">
        <v>396</v>
      </c>
      <c r="C1012" s="225"/>
      <c r="D1012" s="226"/>
      <c r="E1012" s="227"/>
      <c r="F1012" s="227"/>
      <c r="G1012" s="225"/>
      <c r="H1012" s="226"/>
      <c r="I1012" s="227"/>
    </row>
    <row r="1013" spans="2:10" x14ac:dyDescent="0.2">
      <c r="B1013" s="228" t="s">
        <v>326</v>
      </c>
      <c r="C1013" s="225"/>
      <c r="D1013" s="226"/>
      <c r="E1013" s="227"/>
      <c r="F1013" s="227"/>
      <c r="G1013" s="225"/>
      <c r="H1013" s="226"/>
      <c r="I1013" s="227"/>
    </row>
    <row r="1014" spans="2:10" x14ac:dyDescent="0.2">
      <c r="B1014" s="3"/>
      <c r="C1014" s="221"/>
      <c r="D1014" s="221"/>
      <c r="E1014" s="221"/>
      <c r="F1014" s="273"/>
      <c r="G1014" s="221"/>
      <c r="H1014" s="221"/>
      <c r="I1014" s="221"/>
    </row>
    <row r="1015" spans="2:10" x14ac:dyDescent="0.2">
      <c r="B1015" s="266" t="s">
        <v>2766</v>
      </c>
    </row>
    <row r="1016" spans="2:10" x14ac:dyDescent="0.2">
      <c r="B1016" s="266" t="s">
        <v>2767</v>
      </c>
    </row>
    <row r="1017" spans="2:10" x14ac:dyDescent="0.2">
      <c r="B1017" s="266" t="s">
        <v>2768</v>
      </c>
    </row>
    <row r="1018" spans="2:10" x14ac:dyDescent="0.2">
      <c r="B1018" s="266" t="s">
        <v>2769</v>
      </c>
    </row>
    <row r="1019" spans="2:10" x14ac:dyDescent="0.2">
      <c r="B1019" s="266" t="s">
        <v>2770</v>
      </c>
    </row>
    <row r="1021" spans="2:10" x14ac:dyDescent="0.2">
      <c r="B1021" s="3"/>
      <c r="C1021" s="229" t="s">
        <v>155</v>
      </c>
      <c r="D1021" s="230"/>
      <c r="E1021" s="231"/>
      <c r="F1021" s="274"/>
      <c r="G1021" s="229" t="s">
        <v>404</v>
      </c>
      <c r="H1021" s="230"/>
      <c r="I1021" s="231"/>
    </row>
    <row r="1022" spans="2:10" ht="38.25" x14ac:dyDescent="0.2">
      <c r="B1022" s="232" t="s">
        <v>332</v>
      </c>
      <c r="C1022" s="233" t="s">
        <v>49</v>
      </c>
      <c r="D1022" s="234" t="s">
        <v>333</v>
      </c>
      <c r="E1022" s="235" t="s">
        <v>334</v>
      </c>
      <c r="F1022" s="235" t="s">
        <v>2765</v>
      </c>
      <c r="G1022" s="233" t="s">
        <v>49</v>
      </c>
      <c r="H1022" s="234" t="s">
        <v>333</v>
      </c>
      <c r="I1022" s="235" t="s">
        <v>334</v>
      </c>
    </row>
    <row r="1023" spans="2:10" x14ac:dyDescent="0.2">
      <c r="B1023" s="236" t="s">
        <v>1210</v>
      </c>
      <c r="C1023" s="237">
        <v>0</v>
      </c>
      <c r="D1023" s="238">
        <v>0</v>
      </c>
      <c r="E1023" s="239">
        <v>0</v>
      </c>
      <c r="F1023" s="239">
        <v>0</v>
      </c>
      <c r="G1023" s="237">
        <v>0</v>
      </c>
      <c r="H1023" s="238">
        <v>0</v>
      </c>
      <c r="I1023" s="239">
        <v>0</v>
      </c>
    </row>
    <row r="1024" spans="2:10" x14ac:dyDescent="0.2">
      <c r="B1024" s="240" t="s">
        <v>1211</v>
      </c>
      <c r="C1024" s="241">
        <v>219</v>
      </c>
      <c r="D1024" s="242">
        <v>0.37726643089026579</v>
      </c>
      <c r="E1024" s="243">
        <v>1614.2283105022832</v>
      </c>
      <c r="F1024" s="243">
        <v>1860.1610440655513</v>
      </c>
      <c r="G1024" s="241">
        <v>1</v>
      </c>
      <c r="H1024" s="242">
        <v>0.72932330827067671</v>
      </c>
      <c r="I1024" s="243">
        <v>97</v>
      </c>
    </row>
    <row r="1025" spans="2:9" x14ac:dyDescent="0.2">
      <c r="B1025" s="240" t="s">
        <v>1212</v>
      </c>
      <c r="C1025" s="241">
        <v>1271</v>
      </c>
      <c r="D1025" s="242">
        <v>1.5148742840769058E-2</v>
      </c>
      <c r="E1025" s="243">
        <v>20.714398111723053</v>
      </c>
      <c r="F1025" s="243">
        <v>160.86670244352507</v>
      </c>
      <c r="G1025" s="241">
        <v>28</v>
      </c>
      <c r="H1025" s="242">
        <v>9.6950944369238679E-2</v>
      </c>
      <c r="I1025" s="243">
        <v>53.714285714285715</v>
      </c>
    </row>
    <row r="1026" spans="2:9" x14ac:dyDescent="0.2">
      <c r="B1026" s="240" t="s">
        <v>1213</v>
      </c>
      <c r="C1026" s="241">
        <v>2583</v>
      </c>
      <c r="D1026" s="242">
        <v>7.3692310309644737E-2</v>
      </c>
      <c r="E1026" s="243">
        <v>124.0956252419667</v>
      </c>
      <c r="F1026" s="243">
        <v>1140.8296488286749</v>
      </c>
      <c r="G1026" s="241">
        <v>105</v>
      </c>
      <c r="H1026" s="242">
        <v>0.17063254015863505</v>
      </c>
      <c r="I1026" s="243">
        <v>97.523809523809518</v>
      </c>
    </row>
    <row r="1027" spans="2:9" x14ac:dyDescent="0.2">
      <c r="B1027" s="240" t="s">
        <v>1214</v>
      </c>
      <c r="C1027" s="241">
        <v>0</v>
      </c>
      <c r="D1027" s="242">
        <v>0</v>
      </c>
      <c r="E1027" s="243">
        <v>0</v>
      </c>
      <c r="F1027" s="243">
        <v>0</v>
      </c>
      <c r="G1027" s="241">
        <v>0</v>
      </c>
      <c r="H1027" s="242">
        <v>0</v>
      </c>
      <c r="I1027" s="243">
        <v>0</v>
      </c>
    </row>
    <row r="1028" spans="2:9" x14ac:dyDescent="0.2">
      <c r="B1028" s="240" t="s">
        <v>1215</v>
      </c>
      <c r="C1028" s="241">
        <v>846</v>
      </c>
      <c r="D1028" s="242">
        <v>2.2825485674851098E-2</v>
      </c>
      <c r="E1028" s="243">
        <v>39.408983451536642</v>
      </c>
      <c r="F1028" s="243">
        <v>621.24690393932485</v>
      </c>
      <c r="G1028" s="241">
        <v>0</v>
      </c>
      <c r="H1028" s="242">
        <v>0</v>
      </c>
      <c r="I1028" s="243">
        <v>0</v>
      </c>
    </row>
    <row r="1029" spans="2:9" x14ac:dyDescent="0.2">
      <c r="B1029" s="240" t="s">
        <v>1216</v>
      </c>
      <c r="C1029" s="241">
        <v>793</v>
      </c>
      <c r="D1029" s="242">
        <v>-2.4507938979656529E-4</v>
      </c>
      <c r="E1029" s="243">
        <v>-0.34930643127364441</v>
      </c>
      <c r="F1029" s="243">
        <v>798.13884270349729</v>
      </c>
      <c r="G1029" s="241">
        <v>14</v>
      </c>
      <c r="H1029" s="242">
        <v>0.12212554381603491</v>
      </c>
      <c r="I1029" s="243">
        <v>56.142857142857146</v>
      </c>
    </row>
    <row r="1030" spans="2:9" x14ac:dyDescent="0.2">
      <c r="B1030" s="240" t="s">
        <v>1217</v>
      </c>
      <c r="C1030" s="241">
        <v>1077</v>
      </c>
      <c r="D1030" s="242">
        <v>0.21843964887855072</v>
      </c>
      <c r="E1030" s="243">
        <v>298.64066852367688</v>
      </c>
      <c r="F1030" s="243">
        <v>668.64505801597102</v>
      </c>
      <c r="G1030" s="241">
        <v>181</v>
      </c>
      <c r="H1030" s="242">
        <v>0.16771375282222434</v>
      </c>
      <c r="I1030" s="243">
        <v>94.392265193370164</v>
      </c>
    </row>
    <row r="1031" spans="2:9" x14ac:dyDescent="0.2">
      <c r="B1031" s="240" t="s">
        <v>1218</v>
      </c>
      <c r="C1031" s="241">
        <v>887</v>
      </c>
      <c r="D1031" s="242">
        <v>0.26393881242781725</v>
      </c>
      <c r="E1031" s="243">
        <v>876.2593010146561</v>
      </c>
      <c r="F1031" s="243">
        <v>387.40878500169151</v>
      </c>
      <c r="G1031" s="241">
        <v>275</v>
      </c>
      <c r="H1031" s="242">
        <v>0.33336403072970944</v>
      </c>
      <c r="I1031" s="243">
        <v>250.10181818181817</v>
      </c>
    </row>
    <row r="1032" spans="2:9" x14ac:dyDescent="0.2">
      <c r="B1032" s="240" t="s">
        <v>1219</v>
      </c>
      <c r="C1032" s="241">
        <v>683</v>
      </c>
      <c r="D1032" s="242">
        <v>2.656070524972054E-2</v>
      </c>
      <c r="E1032" s="243">
        <v>30.402635431918007</v>
      </c>
      <c r="F1032" s="243">
        <v>8.6189376952383316</v>
      </c>
      <c r="G1032" s="241">
        <v>464</v>
      </c>
      <c r="H1032" s="242">
        <v>4.3462528917921128E-2</v>
      </c>
      <c r="I1032" s="243">
        <v>24.334051724137932</v>
      </c>
    </row>
    <row r="1033" spans="2:9" x14ac:dyDescent="0.2">
      <c r="B1033" s="240" t="s">
        <v>1220</v>
      </c>
      <c r="C1033" s="241">
        <v>0</v>
      </c>
      <c r="D1033" s="242">
        <v>0</v>
      </c>
      <c r="E1033" s="243">
        <v>0</v>
      </c>
      <c r="F1033" s="243">
        <v>0</v>
      </c>
      <c r="G1033" s="241">
        <v>0</v>
      </c>
      <c r="H1033" s="242">
        <v>0</v>
      </c>
      <c r="I1033" s="243">
        <v>0</v>
      </c>
    </row>
    <row r="1034" spans="2:9" x14ac:dyDescent="0.2">
      <c r="B1034" s="240" t="s">
        <v>1221</v>
      </c>
      <c r="C1034" s="241">
        <v>499</v>
      </c>
      <c r="D1034" s="242">
        <v>2.503955424090254E-2</v>
      </c>
      <c r="E1034" s="243">
        <v>29.907815631262526</v>
      </c>
      <c r="F1034" s="243">
        <v>3.9719613348562497</v>
      </c>
      <c r="G1034" s="241">
        <v>130</v>
      </c>
      <c r="H1034" s="242">
        <v>4.4161482138216801E-2</v>
      </c>
      <c r="I1034" s="243">
        <v>22.223076923076924</v>
      </c>
    </row>
    <row r="1035" spans="2:9" x14ac:dyDescent="0.2">
      <c r="B1035" s="240" t="s">
        <v>1222</v>
      </c>
      <c r="C1035" s="241">
        <v>0</v>
      </c>
      <c r="D1035" s="242">
        <v>0</v>
      </c>
      <c r="E1035" s="243">
        <v>0</v>
      </c>
      <c r="F1035" s="243">
        <v>0</v>
      </c>
      <c r="G1035" s="241">
        <v>0</v>
      </c>
      <c r="H1035" s="242">
        <v>0</v>
      </c>
      <c r="I1035" s="243">
        <v>0</v>
      </c>
    </row>
    <row r="1036" spans="2:9" x14ac:dyDescent="0.2">
      <c r="B1036" s="240" t="s">
        <v>1223</v>
      </c>
      <c r="C1036" s="241">
        <v>0</v>
      </c>
      <c r="D1036" s="242">
        <v>0</v>
      </c>
      <c r="E1036" s="243">
        <v>0</v>
      </c>
      <c r="F1036" s="243">
        <v>0</v>
      </c>
      <c r="G1036" s="241">
        <v>0</v>
      </c>
      <c r="H1036" s="242">
        <v>0</v>
      </c>
      <c r="I1036" s="243">
        <v>0</v>
      </c>
    </row>
    <row r="1037" spans="2:9" x14ac:dyDescent="0.2">
      <c r="B1037" s="240" t="s">
        <v>1224</v>
      </c>
      <c r="C1037" s="241">
        <v>443</v>
      </c>
      <c r="D1037" s="242">
        <v>-5.4316811226238659E-2</v>
      </c>
      <c r="E1037" s="243">
        <v>-103.7313769751693</v>
      </c>
      <c r="F1037" s="243">
        <v>358.6517390445967</v>
      </c>
      <c r="G1037" s="241">
        <v>156</v>
      </c>
      <c r="H1037" s="242">
        <v>5.4799921151192699E-2</v>
      </c>
      <c r="I1037" s="243">
        <v>32.07692307692308</v>
      </c>
    </row>
    <row r="1038" spans="2:9" x14ac:dyDescent="0.2">
      <c r="B1038" s="240" t="s">
        <v>1225</v>
      </c>
      <c r="C1038" s="241">
        <v>188</v>
      </c>
      <c r="D1038" s="242">
        <v>4.2930294748596776E-2</v>
      </c>
      <c r="E1038" s="243">
        <v>62.164893617021278</v>
      </c>
      <c r="F1038" s="243">
        <v>53.507555192363945</v>
      </c>
      <c r="G1038" s="241">
        <v>789</v>
      </c>
      <c r="H1038" s="242">
        <v>9.9008056830979907E-2</v>
      </c>
      <c r="I1038" s="243">
        <v>57.939163498098857</v>
      </c>
    </row>
    <row r="1039" spans="2:9" x14ac:dyDescent="0.2">
      <c r="B1039" s="240" t="s">
        <v>1226</v>
      </c>
      <c r="C1039" s="241">
        <v>464</v>
      </c>
      <c r="D1039" s="242">
        <v>3.765632809874031E-2</v>
      </c>
      <c r="E1039" s="243">
        <v>46.599137931034484</v>
      </c>
      <c r="F1039" s="243">
        <v>4.4609655717333334</v>
      </c>
      <c r="G1039" s="241">
        <v>454</v>
      </c>
      <c r="H1039" s="242">
        <v>6.0490582566798068E-2</v>
      </c>
      <c r="I1039" s="243">
        <v>33.460352422907491</v>
      </c>
    </row>
    <row r="1040" spans="2:9" x14ac:dyDescent="0.2">
      <c r="B1040" s="240" t="s">
        <v>1227</v>
      </c>
      <c r="C1040" s="241">
        <v>0</v>
      </c>
      <c r="D1040" s="242">
        <v>0</v>
      </c>
      <c r="E1040" s="243">
        <v>0</v>
      </c>
      <c r="F1040" s="243">
        <v>0</v>
      </c>
      <c r="G1040" s="241">
        <v>0</v>
      </c>
      <c r="H1040" s="242">
        <v>0</v>
      </c>
      <c r="I1040" s="243">
        <v>0</v>
      </c>
    </row>
    <row r="1041" spans="2:9" x14ac:dyDescent="0.2">
      <c r="B1041" s="240" t="s">
        <v>1228</v>
      </c>
      <c r="C1041" s="241">
        <v>0</v>
      </c>
      <c r="D1041" s="242">
        <v>0</v>
      </c>
      <c r="E1041" s="243">
        <v>0</v>
      </c>
      <c r="F1041" s="243">
        <v>0</v>
      </c>
      <c r="G1041" s="241">
        <v>0</v>
      </c>
      <c r="H1041" s="242">
        <v>0</v>
      </c>
      <c r="I1041" s="243">
        <v>0</v>
      </c>
    </row>
    <row r="1042" spans="2:9" x14ac:dyDescent="0.2">
      <c r="B1042" s="240" t="s">
        <v>1229</v>
      </c>
      <c r="C1042" s="241">
        <v>231</v>
      </c>
      <c r="D1042" s="242">
        <v>0.18595472168567939</v>
      </c>
      <c r="E1042" s="243">
        <v>287.98268398268397</v>
      </c>
      <c r="F1042" s="243">
        <v>71.478683308666675</v>
      </c>
      <c r="G1042" s="241">
        <v>35</v>
      </c>
      <c r="H1042" s="242">
        <v>0.21737285567072795</v>
      </c>
      <c r="I1042" s="243">
        <v>102.45714285714286</v>
      </c>
    </row>
    <row r="1043" spans="2:9" x14ac:dyDescent="0.2">
      <c r="B1043" s="240" t="s">
        <v>1230</v>
      </c>
      <c r="C1043" s="241">
        <v>1463</v>
      </c>
      <c r="D1043" s="242">
        <v>3.0656992686347362E-2</v>
      </c>
      <c r="E1043" s="243">
        <v>46.112098427887901</v>
      </c>
      <c r="F1043" s="243">
        <v>212.56652924649157</v>
      </c>
      <c r="G1043" s="241">
        <v>520</v>
      </c>
      <c r="H1043" s="242">
        <v>0.11145932688377158</v>
      </c>
      <c r="I1043" s="243">
        <v>66.069230769230771</v>
      </c>
    </row>
    <row r="1044" spans="2:9" x14ac:dyDescent="0.2">
      <c r="B1044" s="240" t="s">
        <v>1231</v>
      </c>
      <c r="C1044" s="241">
        <v>0</v>
      </c>
      <c r="D1044" s="242">
        <v>0</v>
      </c>
      <c r="E1044" s="243">
        <v>0</v>
      </c>
      <c r="F1044" s="243">
        <v>0</v>
      </c>
      <c r="G1044" s="241">
        <v>0</v>
      </c>
      <c r="H1044" s="242">
        <v>0</v>
      </c>
      <c r="I1044" s="243">
        <v>0</v>
      </c>
    </row>
    <row r="1045" spans="2:9" x14ac:dyDescent="0.2">
      <c r="B1045" s="240" t="s">
        <v>1232</v>
      </c>
      <c r="C1045" s="241">
        <v>1935</v>
      </c>
      <c r="D1045" s="242">
        <v>7.8656048995473737E-2</v>
      </c>
      <c r="E1045" s="243">
        <v>98.283720930232562</v>
      </c>
      <c r="F1045" s="243">
        <v>72.481427152119593</v>
      </c>
      <c r="G1045" s="241">
        <v>442</v>
      </c>
      <c r="H1045" s="242">
        <v>7.7788589939634445E-2</v>
      </c>
      <c r="I1045" s="243">
        <v>41.778280542986423</v>
      </c>
    </row>
    <row r="1046" spans="2:9" x14ac:dyDescent="0.2">
      <c r="B1046" s="240" t="s">
        <v>1233</v>
      </c>
      <c r="C1046" s="241">
        <v>321</v>
      </c>
      <c r="D1046" s="242">
        <v>2.073239016014039E-2</v>
      </c>
      <c r="E1046" s="243">
        <v>34.604361370716511</v>
      </c>
      <c r="F1046" s="243">
        <v>4.4635416337277762</v>
      </c>
      <c r="G1046" s="241">
        <v>26</v>
      </c>
      <c r="H1046" s="242">
        <v>9.9228819500620791E-3</v>
      </c>
      <c r="I1046" s="243">
        <v>7.0769230769230766</v>
      </c>
    </row>
    <row r="1047" spans="2:9" x14ac:dyDescent="0.2">
      <c r="B1047" s="240" t="s">
        <v>1234</v>
      </c>
      <c r="C1047" s="241">
        <v>878</v>
      </c>
      <c r="D1047" s="242">
        <v>8.4833751159633763E-2</v>
      </c>
      <c r="E1047" s="243">
        <v>211.32232346241457</v>
      </c>
      <c r="F1047" s="243">
        <v>20.715726253294193</v>
      </c>
      <c r="G1047" s="241">
        <v>275</v>
      </c>
      <c r="H1047" s="242">
        <v>0.101262476266339</v>
      </c>
      <c r="I1047" s="243">
        <v>107.24727272727273</v>
      </c>
    </row>
    <row r="1048" spans="2:9" x14ac:dyDescent="0.2">
      <c r="B1048" s="240" t="s">
        <v>1235</v>
      </c>
      <c r="C1048" s="241">
        <v>1412</v>
      </c>
      <c r="D1048" s="242">
        <v>2.7673315684414668E-2</v>
      </c>
      <c r="E1048" s="243">
        <v>34.609773371104815</v>
      </c>
      <c r="F1048" s="243">
        <v>1.4208189381311114</v>
      </c>
      <c r="G1048" s="241">
        <v>203</v>
      </c>
      <c r="H1048" s="242">
        <v>5.8868879920810135E-2</v>
      </c>
      <c r="I1048" s="243">
        <v>30.467980295566502</v>
      </c>
    </row>
    <row r="1049" spans="2:9" x14ac:dyDescent="0.2">
      <c r="B1049" s="240" t="s">
        <v>1236</v>
      </c>
      <c r="C1049" s="241">
        <v>1261</v>
      </c>
      <c r="D1049" s="242">
        <v>-1.5257819022603702E-2</v>
      </c>
      <c r="E1049" s="243">
        <v>-18.854877081681206</v>
      </c>
      <c r="F1049" s="243">
        <v>1.3174997397666666</v>
      </c>
      <c r="G1049" s="241">
        <v>430</v>
      </c>
      <c r="H1049" s="242">
        <v>4.8394366642680264E-2</v>
      </c>
      <c r="I1049" s="243">
        <v>28.465116279069768</v>
      </c>
    </row>
    <row r="1050" spans="2:9" x14ac:dyDescent="0.2">
      <c r="B1050" s="240" t="s">
        <v>1237</v>
      </c>
      <c r="C1050" s="241">
        <v>0</v>
      </c>
      <c r="D1050" s="242">
        <v>0</v>
      </c>
      <c r="E1050" s="243">
        <v>0</v>
      </c>
      <c r="F1050" s="243">
        <v>0</v>
      </c>
      <c r="G1050" s="241">
        <v>0</v>
      </c>
      <c r="H1050" s="242">
        <v>0</v>
      </c>
      <c r="I1050" s="243">
        <v>0</v>
      </c>
    </row>
    <row r="1051" spans="2:9" x14ac:dyDescent="0.2">
      <c r="B1051" s="240" t="s">
        <v>1238</v>
      </c>
      <c r="C1051" s="241">
        <v>1204</v>
      </c>
      <c r="D1051" s="242">
        <v>-5.9411611080515403E-3</v>
      </c>
      <c r="E1051" s="243">
        <v>-12.338039867109634</v>
      </c>
      <c r="F1051" s="243">
        <v>4.99071751640738</v>
      </c>
      <c r="G1051" s="241">
        <v>488</v>
      </c>
      <c r="H1051" s="242">
        <v>2.6641567673744371E-2</v>
      </c>
      <c r="I1051" s="243">
        <v>23.346311475409838</v>
      </c>
    </row>
    <row r="1052" spans="2:9" x14ac:dyDescent="0.2">
      <c r="B1052" s="240" t="s">
        <v>1239</v>
      </c>
      <c r="C1052" s="241">
        <v>1907</v>
      </c>
      <c r="D1052" s="242">
        <v>3.1785543563761731E-2</v>
      </c>
      <c r="E1052" s="243">
        <v>46.235448348190879</v>
      </c>
      <c r="F1052" s="243">
        <v>56.296752563594758</v>
      </c>
      <c r="G1052" s="241">
        <v>582</v>
      </c>
      <c r="H1052" s="242">
        <v>3.7864687716832268E-2</v>
      </c>
      <c r="I1052" s="243">
        <v>21.847079037800686</v>
      </c>
    </row>
    <row r="1053" spans="2:9" x14ac:dyDescent="0.2">
      <c r="B1053" s="240" t="s">
        <v>1240</v>
      </c>
      <c r="C1053" s="241">
        <v>4</v>
      </c>
      <c r="D1053" s="242">
        <v>4.3438914027149611E-3</v>
      </c>
      <c r="E1053" s="243">
        <v>6</v>
      </c>
      <c r="F1053" s="243">
        <v>22.876448147976742</v>
      </c>
      <c r="G1053" s="241">
        <v>1931</v>
      </c>
      <c r="H1053" s="242">
        <v>4.8770737384883356E-2</v>
      </c>
      <c r="I1053" s="243">
        <v>29.251683065769033</v>
      </c>
    </row>
    <row r="1054" spans="2:9" x14ac:dyDescent="0.2">
      <c r="B1054" s="240" t="s">
        <v>1241</v>
      </c>
      <c r="C1054" s="241">
        <v>2629</v>
      </c>
      <c r="D1054" s="242">
        <v>1.3616447964786893E-2</v>
      </c>
      <c r="E1054" s="243">
        <v>17.706732597945987</v>
      </c>
      <c r="F1054" s="243">
        <v>0.58513523310325199</v>
      </c>
      <c r="G1054" s="241">
        <v>804</v>
      </c>
      <c r="H1054" s="242">
        <v>7.04608071357673E-2</v>
      </c>
      <c r="I1054" s="243">
        <v>39.379353233830848</v>
      </c>
    </row>
    <row r="1055" spans="2:9" x14ac:dyDescent="0.2">
      <c r="B1055" s="240" t="s">
        <v>1242</v>
      </c>
      <c r="C1055" s="241">
        <v>1832</v>
      </c>
      <c r="D1055" s="242">
        <v>2.9270656290067754E-2</v>
      </c>
      <c r="E1055" s="243">
        <v>32.150109170305676</v>
      </c>
      <c r="F1055" s="243">
        <v>1.4876552631824558</v>
      </c>
      <c r="G1055" s="241">
        <v>142</v>
      </c>
      <c r="H1055" s="242">
        <v>5.2283164636675039E-2</v>
      </c>
      <c r="I1055" s="243">
        <v>23.971830985915492</v>
      </c>
    </row>
    <row r="1056" spans="2:9" x14ac:dyDescent="0.2">
      <c r="B1056" s="240" t="s">
        <v>1243</v>
      </c>
      <c r="C1056" s="241">
        <v>1529</v>
      </c>
      <c r="D1056" s="242">
        <v>1.6210234391651479E-3</v>
      </c>
      <c r="E1056" s="243">
        <v>2.6958796599084369</v>
      </c>
      <c r="F1056" s="243">
        <v>0.3795667391328767</v>
      </c>
      <c r="G1056" s="241">
        <v>784</v>
      </c>
      <c r="H1056" s="242">
        <v>5.657445386047022E-2</v>
      </c>
      <c r="I1056" s="243">
        <v>35.942602040816325</v>
      </c>
    </row>
    <row r="1057" spans="2:10" x14ac:dyDescent="0.2">
      <c r="B1057" s="240" t="s">
        <v>1244</v>
      </c>
      <c r="C1057" s="241">
        <v>1487</v>
      </c>
      <c r="D1057" s="242">
        <v>1.1994897428633911E-2</v>
      </c>
      <c r="E1057" s="243">
        <v>17.99663752521856</v>
      </c>
      <c r="F1057" s="243">
        <v>0.5960198649555557</v>
      </c>
      <c r="G1057" s="241">
        <v>508</v>
      </c>
      <c r="H1057" s="242">
        <v>4.8677612463267073E-2</v>
      </c>
      <c r="I1057" s="243">
        <v>28.988188976377952</v>
      </c>
    </row>
    <row r="1058" spans="2:10" x14ac:dyDescent="0.2">
      <c r="B1058" s="240" t="s">
        <v>1245</v>
      </c>
      <c r="C1058" s="241">
        <v>0</v>
      </c>
      <c r="D1058" s="242">
        <v>0</v>
      </c>
      <c r="E1058" s="243">
        <v>0</v>
      </c>
      <c r="F1058" s="243">
        <v>0</v>
      </c>
      <c r="G1058" s="241">
        <v>0</v>
      </c>
      <c r="H1058" s="242">
        <v>0</v>
      </c>
      <c r="I1058" s="243">
        <v>0</v>
      </c>
    </row>
    <row r="1059" spans="2:10" x14ac:dyDescent="0.2">
      <c r="B1059" s="240" t="s">
        <v>1246</v>
      </c>
      <c r="C1059" s="241">
        <v>2053</v>
      </c>
      <c r="D1059" s="242">
        <v>-2.3477666120952034E-2</v>
      </c>
      <c r="E1059" s="243">
        <v>-70.257184607890892</v>
      </c>
      <c r="F1059" s="243">
        <v>195.23375291764273</v>
      </c>
      <c r="G1059" s="241">
        <v>136</v>
      </c>
      <c r="H1059" s="242">
        <v>7.4666336467279271E-2</v>
      </c>
      <c r="I1059" s="243">
        <v>62.073529411764703</v>
      </c>
    </row>
    <row r="1060" spans="2:10" x14ac:dyDescent="0.2">
      <c r="B1060" s="240" t="s">
        <v>1247</v>
      </c>
      <c r="C1060" s="241">
        <v>0</v>
      </c>
      <c r="D1060" s="242">
        <v>0</v>
      </c>
      <c r="E1060" s="243">
        <v>0</v>
      </c>
      <c r="F1060" s="243">
        <v>0</v>
      </c>
      <c r="G1060" s="241">
        <v>0</v>
      </c>
      <c r="H1060" s="242">
        <v>0</v>
      </c>
      <c r="I1060" s="243">
        <v>0</v>
      </c>
    </row>
    <row r="1061" spans="2:10" x14ac:dyDescent="0.2">
      <c r="B1061" s="240" t="s">
        <v>1248</v>
      </c>
      <c r="C1061" s="241">
        <v>937</v>
      </c>
      <c r="D1061" s="242">
        <v>4.1987159812584496E-2</v>
      </c>
      <c r="E1061" s="243">
        <v>95.62860192102454</v>
      </c>
      <c r="F1061" s="243">
        <v>5.5901256227116152</v>
      </c>
      <c r="G1061" s="241">
        <v>276</v>
      </c>
      <c r="H1061" s="242">
        <v>6.5660177778311901E-2</v>
      </c>
      <c r="I1061" s="243">
        <v>39.583333333333336</v>
      </c>
    </row>
    <row r="1062" spans="2:10" x14ac:dyDescent="0.2">
      <c r="B1062" s="240" t="s">
        <v>1249</v>
      </c>
      <c r="C1062" s="241">
        <v>154</v>
      </c>
      <c r="D1062" s="242">
        <v>6.0651314816249746E-2</v>
      </c>
      <c r="E1062" s="243">
        <v>55.909090909090907</v>
      </c>
      <c r="F1062" s="243">
        <v>1.5130960146333334</v>
      </c>
      <c r="G1062" s="241">
        <v>10</v>
      </c>
      <c r="H1062" s="242">
        <v>5.2244297277409757E-2</v>
      </c>
      <c r="I1062" s="243">
        <v>21.3</v>
      </c>
    </row>
    <row r="1063" spans="2:10" x14ac:dyDescent="0.2">
      <c r="B1063" s="240" t="s">
        <v>1250</v>
      </c>
      <c r="C1063" s="241">
        <v>1153</v>
      </c>
      <c r="D1063" s="242">
        <v>-8.1966216298390293E-4</v>
      </c>
      <c r="E1063" s="243">
        <v>-1.4614050303555941</v>
      </c>
      <c r="F1063" s="243">
        <v>29.176754722043807</v>
      </c>
      <c r="G1063" s="241">
        <v>1070</v>
      </c>
      <c r="H1063" s="242">
        <v>7.8561509216327652E-2</v>
      </c>
      <c r="I1063" s="243">
        <v>48.376635514018695</v>
      </c>
    </row>
    <row r="1064" spans="2:10" x14ac:dyDescent="0.2">
      <c r="B1064" s="240" t="s">
        <v>1251</v>
      </c>
      <c r="C1064" s="241">
        <v>880</v>
      </c>
      <c r="D1064" s="242">
        <v>0.32798811878755108</v>
      </c>
      <c r="E1064" s="243">
        <v>1698.7488636363637</v>
      </c>
      <c r="F1064" s="243">
        <v>347.13840406810897</v>
      </c>
      <c r="G1064" s="241">
        <v>143</v>
      </c>
      <c r="H1064" s="242">
        <v>0.33016550345957074</v>
      </c>
      <c r="I1064" s="243">
        <v>307.32867132867131</v>
      </c>
    </row>
    <row r="1065" spans="2:10" x14ac:dyDescent="0.2">
      <c r="B1065" s="240" t="s">
        <v>1252</v>
      </c>
      <c r="C1065" s="241">
        <v>0</v>
      </c>
      <c r="D1065" s="242">
        <v>0</v>
      </c>
      <c r="E1065" s="243">
        <v>0</v>
      </c>
      <c r="F1065" s="243">
        <v>0</v>
      </c>
      <c r="G1065" s="241">
        <v>0</v>
      </c>
      <c r="H1065" s="242">
        <v>0</v>
      </c>
      <c r="I1065" s="243">
        <v>0</v>
      </c>
    </row>
    <row r="1066" spans="2:10" x14ac:dyDescent="0.2">
      <c r="B1066" s="240" t="s">
        <v>1253</v>
      </c>
      <c r="C1066" s="241">
        <v>0</v>
      </c>
      <c r="D1066" s="242">
        <v>0</v>
      </c>
      <c r="E1066" s="243">
        <v>0</v>
      </c>
      <c r="F1066" s="243">
        <v>0</v>
      </c>
      <c r="G1066" s="241">
        <v>0</v>
      </c>
      <c r="H1066" s="242">
        <v>0</v>
      </c>
      <c r="I1066" s="243">
        <v>0</v>
      </c>
    </row>
    <row r="1067" spans="2:10" x14ac:dyDescent="0.2">
      <c r="B1067" s="240" t="s">
        <v>1254</v>
      </c>
      <c r="C1067" s="241">
        <v>1522</v>
      </c>
      <c r="D1067" s="242">
        <v>3.9444266877689982E-2</v>
      </c>
      <c r="E1067" s="243">
        <v>95.760183968462556</v>
      </c>
      <c r="F1067" s="243">
        <v>18.67117729535175</v>
      </c>
      <c r="G1067" s="241">
        <v>601</v>
      </c>
      <c r="H1067" s="242">
        <v>7.8582754732851035E-2</v>
      </c>
      <c r="I1067" s="243">
        <v>79.903494176372718</v>
      </c>
    </row>
    <row r="1068" spans="2:10" x14ac:dyDescent="0.2">
      <c r="B1068" s="240" t="s">
        <v>1255</v>
      </c>
      <c r="C1068" s="241">
        <v>233</v>
      </c>
      <c r="D1068" s="242">
        <v>-1.2953443649046825E-2</v>
      </c>
      <c r="E1068" s="243">
        <v>-30.412017167381975</v>
      </c>
      <c r="F1068" s="243">
        <v>1.6829454633833334</v>
      </c>
      <c r="G1068" s="241">
        <v>14</v>
      </c>
      <c r="H1068" s="242">
        <v>6.0216679264298412E-2</v>
      </c>
      <c r="I1068" s="243">
        <v>51.214285714285715</v>
      </c>
    </row>
    <row r="1069" spans="2:10" x14ac:dyDescent="0.2">
      <c r="B1069" s="240" t="s">
        <v>1256</v>
      </c>
      <c r="C1069" s="241">
        <v>286</v>
      </c>
      <c r="D1069" s="242">
        <v>-4.4633201596571137E-3</v>
      </c>
      <c r="E1069" s="243">
        <v>-9.524475524475525</v>
      </c>
      <c r="F1069" s="243">
        <v>13.689949670676427</v>
      </c>
      <c r="G1069" s="241">
        <v>0</v>
      </c>
      <c r="H1069" s="242">
        <v>0</v>
      </c>
      <c r="I1069" s="243">
        <v>0</v>
      </c>
    </row>
    <row r="1070" spans="2:10" x14ac:dyDescent="0.2">
      <c r="B1070" s="244" t="s">
        <v>1257</v>
      </c>
      <c r="C1070" s="245">
        <v>804</v>
      </c>
      <c r="D1070" s="246">
        <v>-4.2664238102257057E-2</v>
      </c>
      <c r="E1070" s="247">
        <v>-90.722636815920396</v>
      </c>
      <c r="F1070" s="247">
        <v>0.26594763331503268</v>
      </c>
      <c r="G1070" s="245">
        <v>327</v>
      </c>
      <c r="H1070" s="246">
        <v>4.6490413525376528E-2</v>
      </c>
      <c r="I1070" s="247">
        <v>34.755351681957187</v>
      </c>
    </row>
    <row r="1072" spans="2:10" x14ac:dyDescent="0.2">
      <c r="J1072" s="17" t="s">
        <v>331</v>
      </c>
    </row>
    <row r="1073" spans="2:10" x14ac:dyDescent="0.2">
      <c r="J1073" s="17" t="s">
        <v>342</v>
      </c>
    </row>
    <row r="1074" spans="2:10" x14ac:dyDescent="0.2">
      <c r="B1074" s="3" t="s">
        <v>0</v>
      </c>
      <c r="C1074" s="225"/>
      <c r="D1074" s="226"/>
      <c r="E1074" s="227"/>
      <c r="F1074" s="227"/>
      <c r="G1074" s="225"/>
      <c r="H1074" s="226"/>
      <c r="I1074" s="227"/>
    </row>
    <row r="1075" spans="2:10" x14ac:dyDescent="0.2">
      <c r="B1075" s="3" t="s">
        <v>396</v>
      </c>
      <c r="C1075" s="225"/>
      <c r="D1075" s="226"/>
      <c r="E1075" s="227"/>
      <c r="F1075" s="227"/>
      <c r="G1075" s="225"/>
      <c r="H1075" s="226"/>
      <c r="I1075" s="227"/>
    </row>
    <row r="1076" spans="2:10" x14ac:dyDescent="0.2">
      <c r="B1076" s="228" t="s">
        <v>326</v>
      </c>
      <c r="C1076" s="225"/>
      <c r="D1076" s="226"/>
      <c r="E1076" s="227"/>
      <c r="F1076" s="227"/>
      <c r="G1076" s="225"/>
      <c r="H1076" s="226"/>
      <c r="I1076" s="227"/>
    </row>
    <row r="1077" spans="2:10" x14ac:dyDescent="0.2">
      <c r="B1077" s="3"/>
      <c r="C1077" s="221"/>
      <c r="D1077" s="221"/>
      <c r="E1077" s="221"/>
      <c r="F1077" s="273"/>
      <c r="G1077" s="221"/>
      <c r="H1077" s="221"/>
      <c r="I1077" s="221"/>
    </row>
    <row r="1078" spans="2:10" x14ac:dyDescent="0.2">
      <c r="B1078" s="266" t="s">
        <v>2766</v>
      </c>
    </row>
    <row r="1079" spans="2:10" x14ac:dyDescent="0.2">
      <c r="B1079" s="266" t="s">
        <v>2767</v>
      </c>
    </row>
    <row r="1080" spans="2:10" x14ac:dyDescent="0.2">
      <c r="B1080" s="266" t="s">
        <v>2768</v>
      </c>
    </row>
    <row r="1081" spans="2:10" x14ac:dyDescent="0.2">
      <c r="B1081" s="266" t="s">
        <v>2769</v>
      </c>
    </row>
    <row r="1082" spans="2:10" x14ac:dyDescent="0.2">
      <c r="B1082" s="266" t="s">
        <v>2770</v>
      </c>
    </row>
    <row r="1084" spans="2:10" x14ac:dyDescent="0.2">
      <c r="B1084" s="3"/>
      <c r="C1084" s="229" t="s">
        <v>155</v>
      </c>
      <c r="D1084" s="230"/>
      <c r="E1084" s="231"/>
      <c r="F1084" s="274"/>
      <c r="G1084" s="229" t="s">
        <v>404</v>
      </c>
      <c r="H1084" s="230"/>
      <c r="I1084" s="231"/>
    </row>
    <row r="1085" spans="2:10" ht="38.25" x14ac:dyDescent="0.2">
      <c r="B1085" s="232" t="s">
        <v>332</v>
      </c>
      <c r="C1085" s="233" t="s">
        <v>49</v>
      </c>
      <c r="D1085" s="234" t="s">
        <v>333</v>
      </c>
      <c r="E1085" s="235" t="s">
        <v>334</v>
      </c>
      <c r="F1085" s="235" t="s">
        <v>2765</v>
      </c>
      <c r="G1085" s="233" t="s">
        <v>49</v>
      </c>
      <c r="H1085" s="234" t="s">
        <v>333</v>
      </c>
      <c r="I1085" s="235" t="s">
        <v>334</v>
      </c>
    </row>
    <row r="1086" spans="2:10" x14ac:dyDescent="0.2">
      <c r="B1086" s="236" t="s">
        <v>1258</v>
      </c>
      <c r="C1086" s="237">
        <v>1298</v>
      </c>
      <c r="D1086" s="238">
        <v>0.11542134729722764</v>
      </c>
      <c r="E1086" s="239">
        <v>233.23959938366718</v>
      </c>
      <c r="F1086" s="239">
        <v>668.09182217603859</v>
      </c>
      <c r="G1086" s="237">
        <v>456</v>
      </c>
      <c r="H1086" s="238">
        <v>8.6750234998750564E-2</v>
      </c>
      <c r="I1086" s="239">
        <v>63.953947368421055</v>
      </c>
    </row>
    <row r="1087" spans="2:10" x14ac:dyDescent="0.2">
      <c r="B1087" s="240" t="s">
        <v>1259</v>
      </c>
      <c r="C1087" s="241">
        <v>1619</v>
      </c>
      <c r="D1087" s="242">
        <v>-4.5594257249070846E-4</v>
      </c>
      <c r="E1087" s="243">
        <v>-1.086473131562693</v>
      </c>
      <c r="F1087" s="243">
        <v>195.38296060589991</v>
      </c>
      <c r="G1087" s="241">
        <v>234</v>
      </c>
      <c r="H1087" s="242">
        <v>6.1535927979359917E-2</v>
      </c>
      <c r="I1087" s="243">
        <v>47.905982905982903</v>
      </c>
    </row>
    <row r="1088" spans="2:10" x14ac:dyDescent="0.2">
      <c r="B1088" s="240" t="s">
        <v>1260</v>
      </c>
      <c r="C1088" s="241">
        <v>0</v>
      </c>
      <c r="D1088" s="242">
        <v>0</v>
      </c>
      <c r="E1088" s="243">
        <v>0</v>
      </c>
      <c r="F1088" s="243">
        <v>0</v>
      </c>
      <c r="G1088" s="241">
        <v>0</v>
      </c>
      <c r="H1088" s="242">
        <v>0</v>
      </c>
      <c r="I1088" s="243">
        <v>0</v>
      </c>
    </row>
    <row r="1089" spans="2:9" x14ac:dyDescent="0.2">
      <c r="B1089" s="240" t="s">
        <v>1261</v>
      </c>
      <c r="C1089" s="241">
        <v>1368</v>
      </c>
      <c r="D1089" s="242">
        <v>-7.7810139598486483E-3</v>
      </c>
      <c r="E1089" s="243">
        <v>-21.130116959064328</v>
      </c>
      <c r="F1089" s="243">
        <v>1495.8929608211874</v>
      </c>
      <c r="G1089" s="241">
        <v>387</v>
      </c>
      <c r="H1089" s="242">
        <v>9.9169212970356302E-2</v>
      </c>
      <c r="I1089" s="243">
        <v>72.206718346253226</v>
      </c>
    </row>
    <row r="1090" spans="2:9" x14ac:dyDescent="0.2">
      <c r="B1090" s="240" t="s">
        <v>1262</v>
      </c>
      <c r="C1090" s="241">
        <v>79</v>
      </c>
      <c r="D1090" s="242">
        <v>4.1777706743013621E-2</v>
      </c>
      <c r="E1090" s="243">
        <v>152.20253164556962</v>
      </c>
      <c r="F1090" s="243">
        <v>1916.5908693143199</v>
      </c>
      <c r="G1090" s="241">
        <v>0</v>
      </c>
      <c r="H1090" s="242">
        <v>0</v>
      </c>
      <c r="I1090" s="243">
        <v>0</v>
      </c>
    </row>
    <row r="1091" spans="2:9" x14ac:dyDescent="0.2">
      <c r="B1091" s="240" t="s">
        <v>1263</v>
      </c>
      <c r="C1091" s="241">
        <v>2556</v>
      </c>
      <c r="D1091" s="242">
        <v>-3.3410679797259646E-2</v>
      </c>
      <c r="E1091" s="243">
        <v>-82.116588419405318</v>
      </c>
      <c r="F1091" s="243">
        <v>50.607313199640693</v>
      </c>
      <c r="G1091" s="241">
        <v>1104</v>
      </c>
      <c r="H1091" s="242">
        <v>6.8169153926425752E-2</v>
      </c>
      <c r="I1091" s="243">
        <v>48.757246376811594</v>
      </c>
    </row>
    <row r="1092" spans="2:9" x14ac:dyDescent="0.2">
      <c r="B1092" s="240" t="s">
        <v>1264</v>
      </c>
      <c r="C1092" s="241">
        <v>3</v>
      </c>
      <c r="D1092" s="242">
        <v>2.5071862024912184E-2</v>
      </c>
      <c r="E1092" s="243">
        <v>52.333333333333336</v>
      </c>
      <c r="F1092" s="243">
        <v>0</v>
      </c>
      <c r="G1092" s="241">
        <v>0</v>
      </c>
      <c r="H1092" s="242">
        <v>0</v>
      </c>
      <c r="I1092" s="243">
        <v>0</v>
      </c>
    </row>
    <row r="1093" spans="2:9" x14ac:dyDescent="0.2">
      <c r="B1093" s="240" t="s">
        <v>1265</v>
      </c>
      <c r="C1093" s="241">
        <v>2099</v>
      </c>
      <c r="D1093" s="242">
        <v>0.11860348565507239</v>
      </c>
      <c r="E1093" s="243">
        <v>403.40543115769412</v>
      </c>
      <c r="F1093" s="243">
        <v>2146.1384677148667</v>
      </c>
      <c r="G1093" s="241">
        <v>230</v>
      </c>
      <c r="H1093" s="242">
        <v>0.23079869135097231</v>
      </c>
      <c r="I1093" s="243">
        <v>154.58695652173913</v>
      </c>
    </row>
    <row r="1094" spans="2:9" x14ac:dyDescent="0.2">
      <c r="B1094" s="240" t="s">
        <v>1266</v>
      </c>
      <c r="C1094" s="241">
        <v>2123</v>
      </c>
      <c r="D1094" s="242">
        <v>4.9755337465073657E-2</v>
      </c>
      <c r="E1094" s="243">
        <v>49.303344324069712</v>
      </c>
      <c r="F1094" s="243">
        <v>1.5001665606484849</v>
      </c>
      <c r="G1094" s="241">
        <v>298</v>
      </c>
      <c r="H1094" s="242">
        <v>5.4197654462242673E-2</v>
      </c>
      <c r="I1094" s="243">
        <v>25.432885906040269</v>
      </c>
    </row>
    <row r="1095" spans="2:9" x14ac:dyDescent="0.2">
      <c r="B1095" s="240" t="s">
        <v>1267</v>
      </c>
      <c r="C1095" s="241">
        <v>0</v>
      </c>
      <c r="D1095" s="242">
        <v>0</v>
      </c>
      <c r="E1095" s="243">
        <v>0</v>
      </c>
      <c r="F1095" s="243">
        <v>0</v>
      </c>
      <c r="G1095" s="241">
        <v>0</v>
      </c>
      <c r="H1095" s="242">
        <v>0</v>
      </c>
      <c r="I1095" s="243">
        <v>0</v>
      </c>
    </row>
    <row r="1096" spans="2:9" x14ac:dyDescent="0.2">
      <c r="B1096" s="240" t="s">
        <v>1268</v>
      </c>
      <c r="C1096" s="241">
        <v>0</v>
      </c>
      <c r="D1096" s="242">
        <v>0</v>
      </c>
      <c r="E1096" s="243">
        <v>0</v>
      </c>
      <c r="F1096" s="243">
        <v>0</v>
      </c>
      <c r="G1096" s="241">
        <v>0</v>
      </c>
      <c r="H1096" s="242">
        <v>0</v>
      </c>
      <c r="I1096" s="243">
        <v>0</v>
      </c>
    </row>
    <row r="1097" spans="2:9" x14ac:dyDescent="0.2">
      <c r="B1097" s="240" t="s">
        <v>1269</v>
      </c>
      <c r="C1097" s="241">
        <v>1336</v>
      </c>
      <c r="D1097" s="242">
        <v>4.8068389114867438E-2</v>
      </c>
      <c r="E1097" s="243">
        <v>87.117514970059887</v>
      </c>
      <c r="F1097" s="243">
        <v>185.21157780135408</v>
      </c>
      <c r="G1097" s="241">
        <v>778</v>
      </c>
      <c r="H1097" s="242">
        <v>0.11766838281670711</v>
      </c>
      <c r="I1097" s="243">
        <v>72.178663239074552</v>
      </c>
    </row>
    <row r="1098" spans="2:9" x14ac:dyDescent="0.2">
      <c r="B1098" s="240" t="s">
        <v>1270</v>
      </c>
      <c r="C1098" s="241">
        <v>1868</v>
      </c>
      <c r="D1098" s="242">
        <v>4.8167081982861903E-2</v>
      </c>
      <c r="E1098" s="243">
        <v>74.337794432548179</v>
      </c>
      <c r="F1098" s="243">
        <v>11.49871586157748</v>
      </c>
      <c r="G1098" s="241">
        <v>376</v>
      </c>
      <c r="H1098" s="242">
        <v>6.0406186633466197E-2</v>
      </c>
      <c r="I1098" s="243">
        <v>35.098404255319146</v>
      </c>
    </row>
    <row r="1099" spans="2:9" x14ac:dyDescent="0.2">
      <c r="B1099" s="240" t="s">
        <v>1271</v>
      </c>
      <c r="C1099" s="241">
        <v>1976</v>
      </c>
      <c r="D1099" s="242">
        <v>3.5937154521483494E-2</v>
      </c>
      <c r="E1099" s="243">
        <v>65.227226720647778</v>
      </c>
      <c r="F1099" s="243">
        <v>49.376278724868932</v>
      </c>
      <c r="G1099" s="241">
        <v>426</v>
      </c>
      <c r="H1099" s="242">
        <v>7.9644127353704519E-2</v>
      </c>
      <c r="I1099" s="243">
        <v>52.514084507042256</v>
      </c>
    </row>
    <row r="1100" spans="2:9" x14ac:dyDescent="0.2">
      <c r="B1100" s="240" t="s">
        <v>1272</v>
      </c>
      <c r="C1100" s="241">
        <v>0</v>
      </c>
      <c r="D1100" s="242">
        <v>0</v>
      </c>
      <c r="E1100" s="243">
        <v>0</v>
      </c>
      <c r="F1100" s="243">
        <v>0</v>
      </c>
      <c r="G1100" s="241">
        <v>0</v>
      </c>
      <c r="H1100" s="242">
        <v>0</v>
      </c>
      <c r="I1100" s="243">
        <v>0</v>
      </c>
    </row>
    <row r="1101" spans="2:9" x14ac:dyDescent="0.2">
      <c r="B1101" s="240" t="s">
        <v>1273</v>
      </c>
      <c r="C1101" s="241">
        <v>1420</v>
      </c>
      <c r="D1101" s="242">
        <v>-1.5246914596387162E-2</v>
      </c>
      <c r="E1101" s="243">
        <v>-35.874647887323945</v>
      </c>
      <c r="F1101" s="243">
        <v>248.63117053688845</v>
      </c>
      <c r="G1101" s="241">
        <v>403</v>
      </c>
      <c r="H1101" s="242">
        <v>0.12835542083744533</v>
      </c>
      <c r="I1101" s="243">
        <v>90.364764267990068</v>
      </c>
    </row>
    <row r="1102" spans="2:9" x14ac:dyDescent="0.2">
      <c r="B1102" s="240" t="s">
        <v>1274</v>
      </c>
      <c r="C1102" s="241">
        <v>390</v>
      </c>
      <c r="D1102" s="242">
        <v>7.1788194188715071E-2</v>
      </c>
      <c r="E1102" s="243">
        <v>62.48205128205128</v>
      </c>
      <c r="F1102" s="243">
        <v>2.1591160562166665</v>
      </c>
      <c r="G1102" s="241">
        <v>161</v>
      </c>
      <c r="H1102" s="242">
        <v>2.1541965670064833E-2</v>
      </c>
      <c r="I1102" s="243">
        <v>9.7515527950310563</v>
      </c>
    </row>
    <row r="1103" spans="2:9" x14ac:dyDescent="0.2">
      <c r="B1103" s="240" t="s">
        <v>1275</v>
      </c>
      <c r="C1103" s="241">
        <v>685</v>
      </c>
      <c r="D1103" s="242">
        <v>0.10664110437715268</v>
      </c>
      <c r="E1103" s="243">
        <v>86.643795620437956</v>
      </c>
      <c r="F1103" s="243">
        <v>1.8982428073733333</v>
      </c>
      <c r="G1103" s="241">
        <v>93</v>
      </c>
      <c r="H1103" s="242">
        <v>3.0015197568389107E-2</v>
      </c>
      <c r="I1103" s="243">
        <v>12.741935483870968</v>
      </c>
    </row>
    <row r="1104" spans="2:9" x14ac:dyDescent="0.2">
      <c r="B1104" s="240" t="s">
        <v>1276</v>
      </c>
      <c r="C1104" s="241">
        <v>1105</v>
      </c>
      <c r="D1104" s="242">
        <v>8.718419164453195E-2</v>
      </c>
      <c r="E1104" s="243">
        <v>78.953846153846158</v>
      </c>
      <c r="F1104" s="243">
        <v>1.7140081068882351</v>
      </c>
      <c r="G1104" s="241">
        <v>281</v>
      </c>
      <c r="H1104" s="242">
        <v>3.622362311728522E-2</v>
      </c>
      <c r="I1104" s="243">
        <v>17.07473309608541</v>
      </c>
    </row>
    <row r="1105" spans="2:9" x14ac:dyDescent="0.2">
      <c r="B1105" s="240" t="s">
        <v>1277</v>
      </c>
      <c r="C1105" s="241">
        <v>2094</v>
      </c>
      <c r="D1105" s="242">
        <v>0.16948288176545168</v>
      </c>
      <c r="E1105" s="243">
        <v>295.99092645654252</v>
      </c>
      <c r="F1105" s="243">
        <v>117.31709858676176</v>
      </c>
      <c r="G1105" s="241">
        <v>98</v>
      </c>
      <c r="H1105" s="242">
        <v>6.4064907055561227E-2</v>
      </c>
      <c r="I1105" s="243">
        <v>31.826530612244898</v>
      </c>
    </row>
    <row r="1106" spans="2:9" x14ac:dyDescent="0.2">
      <c r="B1106" s="240" t="s">
        <v>1278</v>
      </c>
      <c r="C1106" s="241">
        <v>947</v>
      </c>
      <c r="D1106" s="242">
        <v>8.5237401889212361E-2</v>
      </c>
      <c r="E1106" s="243">
        <v>89.263991552270326</v>
      </c>
      <c r="F1106" s="243">
        <v>2.1458845668222222</v>
      </c>
      <c r="G1106" s="241">
        <v>42</v>
      </c>
      <c r="H1106" s="242">
        <v>1.529001163370447E-2</v>
      </c>
      <c r="I1106" s="243">
        <v>6.5714285714285712</v>
      </c>
    </row>
    <row r="1107" spans="2:9" x14ac:dyDescent="0.2">
      <c r="B1107" s="240" t="s">
        <v>1279</v>
      </c>
      <c r="C1107" s="241">
        <v>865</v>
      </c>
      <c r="D1107" s="242">
        <v>8.4031637948590365E-2</v>
      </c>
      <c r="E1107" s="243">
        <v>71.077456647398847</v>
      </c>
      <c r="F1107" s="243">
        <v>1.9278230666923077</v>
      </c>
      <c r="G1107" s="241">
        <v>169</v>
      </c>
      <c r="H1107" s="242">
        <v>6.7935546953481918E-2</v>
      </c>
      <c r="I1107" s="243">
        <v>30.011834319526628</v>
      </c>
    </row>
    <row r="1108" spans="2:9" x14ac:dyDescent="0.2">
      <c r="B1108" s="240" t="s">
        <v>1280</v>
      </c>
      <c r="C1108" s="241">
        <v>2295</v>
      </c>
      <c r="D1108" s="242">
        <v>4.526730715154037E-2</v>
      </c>
      <c r="E1108" s="243">
        <v>55.132897603485837</v>
      </c>
      <c r="F1108" s="243">
        <v>1.4693989980642856</v>
      </c>
      <c r="G1108" s="241">
        <v>357</v>
      </c>
      <c r="H1108" s="242">
        <v>6.7005899541146885E-2</v>
      </c>
      <c r="I1108" s="243">
        <v>33.787114845938376</v>
      </c>
    </row>
    <row r="1109" spans="2:9" x14ac:dyDescent="0.2">
      <c r="B1109" s="240" t="s">
        <v>1281</v>
      </c>
      <c r="C1109" s="241">
        <v>0</v>
      </c>
      <c r="D1109" s="242">
        <v>0</v>
      </c>
      <c r="E1109" s="243">
        <v>0</v>
      </c>
      <c r="F1109" s="243">
        <v>0</v>
      </c>
      <c r="G1109" s="241">
        <v>0</v>
      </c>
      <c r="H1109" s="242">
        <v>0</v>
      </c>
      <c r="I1109" s="243">
        <v>0</v>
      </c>
    </row>
    <row r="1110" spans="2:9" x14ac:dyDescent="0.2">
      <c r="B1110" s="240" t="s">
        <v>1282</v>
      </c>
      <c r="C1110" s="241">
        <v>0</v>
      </c>
      <c r="D1110" s="242">
        <v>0</v>
      </c>
      <c r="E1110" s="243">
        <v>0</v>
      </c>
      <c r="F1110" s="243">
        <v>0</v>
      </c>
      <c r="G1110" s="241">
        <v>0</v>
      </c>
      <c r="H1110" s="242">
        <v>0</v>
      </c>
      <c r="I1110" s="243">
        <v>0</v>
      </c>
    </row>
    <row r="1111" spans="2:9" x14ac:dyDescent="0.2">
      <c r="B1111" s="240" t="s">
        <v>1283</v>
      </c>
      <c r="C1111" s="241">
        <v>0</v>
      </c>
      <c r="D1111" s="242">
        <v>0</v>
      </c>
      <c r="E1111" s="243">
        <v>0</v>
      </c>
      <c r="F1111" s="243">
        <v>0</v>
      </c>
      <c r="G1111" s="241">
        <v>0</v>
      </c>
      <c r="H1111" s="242">
        <v>0</v>
      </c>
      <c r="I1111" s="243">
        <v>0</v>
      </c>
    </row>
    <row r="1112" spans="2:9" x14ac:dyDescent="0.2">
      <c r="B1112" s="240" t="s">
        <v>1284</v>
      </c>
      <c r="C1112" s="241">
        <v>1109</v>
      </c>
      <c r="D1112" s="242">
        <v>6.067291917854245E-2</v>
      </c>
      <c r="E1112" s="243">
        <v>66.430117222723169</v>
      </c>
      <c r="F1112" s="243">
        <v>8.4773684854710538</v>
      </c>
      <c r="G1112" s="241">
        <v>314</v>
      </c>
      <c r="H1112" s="242">
        <v>5.5387603791910101E-2</v>
      </c>
      <c r="I1112" s="243">
        <v>25.789808917197451</v>
      </c>
    </row>
    <row r="1113" spans="2:9" x14ac:dyDescent="0.2">
      <c r="B1113" s="240" t="s">
        <v>1285</v>
      </c>
      <c r="C1113" s="241">
        <v>834</v>
      </c>
      <c r="D1113" s="242">
        <v>0.14515274700131942</v>
      </c>
      <c r="E1113" s="243">
        <v>222.11990407673861</v>
      </c>
      <c r="F1113" s="243">
        <v>109.89284227429607</v>
      </c>
      <c r="G1113" s="241">
        <v>446</v>
      </c>
      <c r="H1113" s="242">
        <v>9.2134763637617967E-2</v>
      </c>
      <c r="I1113" s="243">
        <v>47.912556053811656</v>
      </c>
    </row>
    <row r="1114" spans="2:9" x14ac:dyDescent="0.2">
      <c r="B1114" s="240" t="s">
        <v>1286</v>
      </c>
      <c r="C1114" s="241">
        <v>733</v>
      </c>
      <c r="D1114" s="242">
        <v>3.2125946379525594E-2</v>
      </c>
      <c r="E1114" s="243">
        <v>29.8881309686221</v>
      </c>
      <c r="F1114" s="243">
        <v>1.6349120024529411</v>
      </c>
      <c r="G1114" s="241">
        <v>186</v>
      </c>
      <c r="H1114" s="242">
        <v>1.6793876217168213E-2</v>
      </c>
      <c r="I1114" s="243">
        <v>8.150537634408602</v>
      </c>
    </row>
    <row r="1115" spans="2:9" x14ac:dyDescent="0.2">
      <c r="B1115" s="240" t="s">
        <v>1287</v>
      </c>
      <c r="C1115" s="241">
        <v>577</v>
      </c>
      <c r="D1115" s="242">
        <v>6.4147270060743056E-2</v>
      </c>
      <c r="E1115" s="243">
        <v>60.415944540727899</v>
      </c>
      <c r="F1115" s="243">
        <v>1.7484209720743589</v>
      </c>
      <c r="G1115" s="241">
        <v>151</v>
      </c>
      <c r="H1115" s="242">
        <v>1.7623649801023378E-2</v>
      </c>
      <c r="I1115" s="243">
        <v>8.6225165562913908</v>
      </c>
    </row>
    <row r="1116" spans="2:9" x14ac:dyDescent="0.2">
      <c r="B1116" s="240" t="s">
        <v>1288</v>
      </c>
      <c r="C1116" s="241">
        <v>0</v>
      </c>
      <c r="D1116" s="242">
        <v>0</v>
      </c>
      <c r="E1116" s="243">
        <v>0</v>
      </c>
      <c r="F1116" s="243">
        <v>0</v>
      </c>
      <c r="G1116" s="241">
        <v>0</v>
      </c>
      <c r="H1116" s="242">
        <v>0</v>
      </c>
      <c r="I1116" s="243">
        <v>0</v>
      </c>
    </row>
    <row r="1117" spans="2:9" x14ac:dyDescent="0.2">
      <c r="B1117" s="240" t="s">
        <v>1289</v>
      </c>
      <c r="C1117" s="241">
        <v>1370</v>
      </c>
      <c r="D1117" s="242">
        <v>5.0746377192792513E-2</v>
      </c>
      <c r="E1117" s="243">
        <v>47.881021897810221</v>
      </c>
      <c r="F1117" s="243">
        <v>1.5837194866422222</v>
      </c>
      <c r="G1117" s="241">
        <v>222</v>
      </c>
      <c r="H1117" s="242">
        <v>1.989746606715137E-2</v>
      </c>
      <c r="I1117" s="243">
        <v>8.531531531531531</v>
      </c>
    </row>
    <row r="1118" spans="2:9" x14ac:dyDescent="0.2">
      <c r="B1118" s="240" t="s">
        <v>1290</v>
      </c>
      <c r="C1118" s="241">
        <v>1029</v>
      </c>
      <c r="D1118" s="242">
        <v>3.8755891523652997E-2</v>
      </c>
      <c r="E1118" s="243">
        <v>34.896987366375122</v>
      </c>
      <c r="F1118" s="243">
        <v>2.0340729601098038</v>
      </c>
      <c r="G1118" s="241">
        <v>278</v>
      </c>
      <c r="H1118" s="242">
        <v>2.1427198557822935E-2</v>
      </c>
      <c r="I1118" s="243">
        <v>11.629496402877697</v>
      </c>
    </row>
    <row r="1119" spans="2:9" x14ac:dyDescent="0.2">
      <c r="B1119" s="240" t="s">
        <v>1291</v>
      </c>
      <c r="C1119" s="241">
        <v>815</v>
      </c>
      <c r="D1119" s="242">
        <v>5.5661714080445401E-2</v>
      </c>
      <c r="E1119" s="243">
        <v>54.755828220858895</v>
      </c>
      <c r="F1119" s="243">
        <v>1.9156767563645831</v>
      </c>
      <c r="G1119" s="241">
        <v>80</v>
      </c>
      <c r="H1119" s="242">
        <v>1.8603082351720257E-2</v>
      </c>
      <c r="I1119" s="243">
        <v>8.9625000000000004</v>
      </c>
    </row>
    <row r="1120" spans="2:9" x14ac:dyDescent="0.2">
      <c r="B1120" s="240" t="s">
        <v>1292</v>
      </c>
      <c r="C1120" s="241">
        <v>1718</v>
      </c>
      <c r="D1120" s="242">
        <v>0.20045438657811965</v>
      </c>
      <c r="E1120" s="243">
        <v>344.50058207217694</v>
      </c>
      <c r="F1120" s="243">
        <v>245.28986130282115</v>
      </c>
      <c r="G1120" s="241">
        <v>399</v>
      </c>
      <c r="H1120" s="242">
        <v>0.11981952754242076</v>
      </c>
      <c r="I1120" s="243">
        <v>79.604010025062664</v>
      </c>
    </row>
    <row r="1121" spans="2:10" x14ac:dyDescent="0.2">
      <c r="B1121" s="240" t="s">
        <v>1293</v>
      </c>
      <c r="C1121" s="241">
        <v>856</v>
      </c>
      <c r="D1121" s="242">
        <v>0.10517599453764781</v>
      </c>
      <c r="E1121" s="243">
        <v>224.57827102803739</v>
      </c>
      <c r="F1121" s="243">
        <v>872.93073737897885</v>
      </c>
      <c r="G1121" s="241">
        <v>289</v>
      </c>
      <c r="H1121" s="242">
        <v>0.17685098580905723</v>
      </c>
      <c r="I1121" s="243">
        <v>98.792387543252602</v>
      </c>
    </row>
    <row r="1122" spans="2:10" x14ac:dyDescent="0.2">
      <c r="B1122" s="240" t="s">
        <v>1294</v>
      </c>
      <c r="C1122" s="241">
        <v>0</v>
      </c>
      <c r="D1122" s="242">
        <v>0</v>
      </c>
      <c r="E1122" s="243">
        <v>0</v>
      </c>
      <c r="F1122" s="243">
        <v>0</v>
      </c>
      <c r="G1122" s="241">
        <v>0</v>
      </c>
      <c r="H1122" s="242">
        <v>0</v>
      </c>
      <c r="I1122" s="243">
        <v>0</v>
      </c>
    </row>
    <row r="1123" spans="2:10" x14ac:dyDescent="0.2">
      <c r="B1123" s="240" t="s">
        <v>1295</v>
      </c>
      <c r="C1123" s="241">
        <v>0</v>
      </c>
      <c r="D1123" s="242">
        <v>0</v>
      </c>
      <c r="E1123" s="243">
        <v>0</v>
      </c>
      <c r="F1123" s="243">
        <v>0</v>
      </c>
      <c r="G1123" s="241">
        <v>0</v>
      </c>
      <c r="H1123" s="242">
        <v>0</v>
      </c>
      <c r="I1123" s="243">
        <v>0</v>
      </c>
    </row>
    <row r="1124" spans="2:10" x14ac:dyDescent="0.2">
      <c r="B1124" s="240" t="s">
        <v>1296</v>
      </c>
      <c r="C1124" s="241">
        <v>0</v>
      </c>
      <c r="D1124" s="242">
        <v>0</v>
      </c>
      <c r="E1124" s="243">
        <v>0</v>
      </c>
      <c r="F1124" s="243">
        <v>0</v>
      </c>
      <c r="G1124" s="241">
        <v>0</v>
      </c>
      <c r="H1124" s="242">
        <v>0</v>
      </c>
      <c r="I1124" s="243">
        <v>0</v>
      </c>
    </row>
    <row r="1125" spans="2:10" x14ac:dyDescent="0.2">
      <c r="B1125" s="240" t="s">
        <v>1297</v>
      </c>
      <c r="C1125" s="241">
        <v>0</v>
      </c>
      <c r="D1125" s="242">
        <v>0</v>
      </c>
      <c r="E1125" s="243">
        <v>0</v>
      </c>
      <c r="F1125" s="243">
        <v>0</v>
      </c>
      <c r="G1125" s="241">
        <v>0</v>
      </c>
      <c r="H1125" s="242">
        <v>0</v>
      </c>
      <c r="I1125" s="243">
        <v>0</v>
      </c>
    </row>
    <row r="1126" spans="2:10" x14ac:dyDescent="0.2">
      <c r="B1126" s="240" t="s">
        <v>1298</v>
      </c>
      <c r="C1126" s="241">
        <v>0</v>
      </c>
      <c r="D1126" s="242">
        <v>0</v>
      </c>
      <c r="E1126" s="243">
        <v>0</v>
      </c>
      <c r="F1126" s="243">
        <v>0</v>
      </c>
      <c r="G1126" s="241">
        <v>0</v>
      </c>
      <c r="H1126" s="242">
        <v>0</v>
      </c>
      <c r="I1126" s="243">
        <v>0</v>
      </c>
    </row>
    <row r="1127" spans="2:10" x14ac:dyDescent="0.2">
      <c r="B1127" s="240" t="s">
        <v>1299</v>
      </c>
      <c r="C1127" s="241">
        <v>0</v>
      </c>
      <c r="D1127" s="242">
        <v>0</v>
      </c>
      <c r="E1127" s="243">
        <v>0</v>
      </c>
      <c r="F1127" s="243">
        <v>0</v>
      </c>
      <c r="G1127" s="241">
        <v>0</v>
      </c>
      <c r="H1127" s="242">
        <v>0</v>
      </c>
      <c r="I1127" s="243">
        <v>0</v>
      </c>
    </row>
    <row r="1128" spans="2:10" x14ac:dyDescent="0.2">
      <c r="B1128" s="240" t="s">
        <v>1300</v>
      </c>
      <c r="C1128" s="241">
        <v>1758</v>
      </c>
      <c r="D1128" s="242">
        <v>3.6383100007435276E-2</v>
      </c>
      <c r="E1128" s="243">
        <v>47.597269624573379</v>
      </c>
      <c r="F1128" s="243">
        <v>256.18878002653167</v>
      </c>
      <c r="G1128" s="241">
        <v>227</v>
      </c>
      <c r="H1128" s="242">
        <v>7.7002864369320134E-2</v>
      </c>
      <c r="I1128" s="243">
        <v>42.515418502202643</v>
      </c>
    </row>
    <row r="1129" spans="2:10" x14ac:dyDescent="0.2">
      <c r="B1129" s="240" t="s">
        <v>1301</v>
      </c>
      <c r="C1129" s="241">
        <v>0</v>
      </c>
      <c r="D1129" s="242">
        <v>0</v>
      </c>
      <c r="E1129" s="243">
        <v>0</v>
      </c>
      <c r="F1129" s="243">
        <v>0</v>
      </c>
      <c r="G1129" s="241">
        <v>0</v>
      </c>
      <c r="H1129" s="242">
        <v>0</v>
      </c>
      <c r="I1129" s="243">
        <v>0</v>
      </c>
    </row>
    <row r="1130" spans="2:10" x14ac:dyDescent="0.2">
      <c r="B1130" s="240" t="s">
        <v>1302</v>
      </c>
      <c r="C1130" s="241">
        <v>331</v>
      </c>
      <c r="D1130" s="242">
        <v>0.1372606254415647</v>
      </c>
      <c r="E1130" s="243">
        <v>223.04229607250755</v>
      </c>
      <c r="F1130" s="243">
        <v>478.15719995033095</v>
      </c>
      <c r="G1130" s="241">
        <v>44</v>
      </c>
      <c r="H1130" s="242">
        <v>0.1426134160527337</v>
      </c>
      <c r="I1130" s="243">
        <v>83.590909090909093</v>
      </c>
    </row>
    <row r="1131" spans="2:10" x14ac:dyDescent="0.2">
      <c r="B1131" s="240" t="s">
        <v>1303</v>
      </c>
      <c r="C1131" s="241">
        <v>0</v>
      </c>
      <c r="D1131" s="242">
        <v>0</v>
      </c>
      <c r="E1131" s="243">
        <v>0</v>
      </c>
      <c r="F1131" s="243">
        <v>0</v>
      </c>
      <c r="G1131" s="241">
        <v>0</v>
      </c>
      <c r="H1131" s="242">
        <v>0</v>
      </c>
      <c r="I1131" s="243">
        <v>0</v>
      </c>
    </row>
    <row r="1132" spans="2:10" x14ac:dyDescent="0.2">
      <c r="B1132" s="240" t="s">
        <v>1304</v>
      </c>
      <c r="C1132" s="241">
        <v>908</v>
      </c>
      <c r="D1132" s="242">
        <v>1.3287607644920651E-3</v>
      </c>
      <c r="E1132" s="243">
        <v>1.6740088105726871</v>
      </c>
      <c r="F1132" s="243">
        <v>1.9789960892142859</v>
      </c>
      <c r="G1132" s="241">
        <v>184</v>
      </c>
      <c r="H1132" s="242">
        <v>-1.2830171955327097E-2</v>
      </c>
      <c r="I1132" s="243">
        <v>-6.2934782608695654</v>
      </c>
    </row>
    <row r="1133" spans="2:10" x14ac:dyDescent="0.2">
      <c r="B1133" s="244" t="s">
        <v>1305</v>
      </c>
      <c r="C1133" s="245">
        <v>558</v>
      </c>
      <c r="D1133" s="246">
        <v>1.5122378741942555E-2</v>
      </c>
      <c r="E1133" s="247">
        <v>14.811827956989248</v>
      </c>
      <c r="F1133" s="247">
        <v>1.7875269607111113</v>
      </c>
      <c r="G1133" s="245">
        <v>87</v>
      </c>
      <c r="H1133" s="246">
        <v>-1.824914684028367E-2</v>
      </c>
      <c r="I1133" s="247">
        <v>-8.6666666666666661</v>
      </c>
    </row>
    <row r="1135" spans="2:10" x14ac:dyDescent="0.2">
      <c r="J1135" s="17" t="s">
        <v>331</v>
      </c>
    </row>
    <row r="1136" spans="2:10" x14ac:dyDescent="0.2">
      <c r="J1136" s="17" t="s">
        <v>343</v>
      </c>
    </row>
    <row r="1137" spans="2:9" x14ac:dyDescent="0.2">
      <c r="B1137" s="3" t="s">
        <v>0</v>
      </c>
      <c r="C1137" s="225"/>
      <c r="D1137" s="226"/>
      <c r="E1137" s="227"/>
      <c r="F1137" s="227"/>
      <c r="G1137" s="225"/>
      <c r="H1137" s="226"/>
      <c r="I1137" s="227"/>
    </row>
    <row r="1138" spans="2:9" x14ac:dyDescent="0.2">
      <c r="B1138" s="3" t="s">
        <v>396</v>
      </c>
      <c r="C1138" s="225"/>
      <c r="D1138" s="226"/>
      <c r="E1138" s="227"/>
      <c r="F1138" s="227"/>
      <c r="G1138" s="225"/>
      <c r="H1138" s="226"/>
      <c r="I1138" s="227"/>
    </row>
    <row r="1139" spans="2:9" x14ac:dyDescent="0.2">
      <c r="B1139" s="228" t="s">
        <v>326</v>
      </c>
      <c r="C1139" s="225"/>
      <c r="D1139" s="226"/>
      <c r="E1139" s="227"/>
      <c r="F1139" s="227"/>
      <c r="G1139" s="225"/>
      <c r="H1139" s="226"/>
      <c r="I1139" s="227"/>
    </row>
    <row r="1140" spans="2:9" x14ac:dyDescent="0.2">
      <c r="B1140" s="3"/>
      <c r="C1140" s="221"/>
      <c r="D1140" s="221"/>
      <c r="E1140" s="221"/>
      <c r="F1140" s="273"/>
      <c r="G1140" s="221"/>
      <c r="H1140" s="221"/>
      <c r="I1140" s="221"/>
    </row>
    <row r="1141" spans="2:9" x14ac:dyDescent="0.2">
      <c r="B1141" s="266" t="s">
        <v>2766</v>
      </c>
    </row>
    <row r="1142" spans="2:9" x14ac:dyDescent="0.2">
      <c r="B1142" s="266" t="s">
        <v>2767</v>
      </c>
    </row>
    <row r="1143" spans="2:9" x14ac:dyDescent="0.2">
      <c r="B1143" s="266" t="s">
        <v>2768</v>
      </c>
    </row>
    <row r="1144" spans="2:9" x14ac:dyDescent="0.2">
      <c r="B1144" s="266" t="s">
        <v>2769</v>
      </c>
    </row>
    <row r="1145" spans="2:9" x14ac:dyDescent="0.2">
      <c r="B1145" s="266" t="s">
        <v>2770</v>
      </c>
    </row>
    <row r="1147" spans="2:9" x14ac:dyDescent="0.2">
      <c r="B1147" s="3"/>
      <c r="C1147" s="229" t="s">
        <v>155</v>
      </c>
      <c r="D1147" s="230"/>
      <c r="E1147" s="231"/>
      <c r="F1147" s="274"/>
      <c r="G1147" s="229" t="s">
        <v>404</v>
      </c>
      <c r="H1147" s="230"/>
      <c r="I1147" s="231"/>
    </row>
    <row r="1148" spans="2:9" ht="38.25" x14ac:dyDescent="0.2">
      <c r="B1148" s="232" t="s">
        <v>332</v>
      </c>
      <c r="C1148" s="233" t="s">
        <v>49</v>
      </c>
      <c r="D1148" s="234" t="s">
        <v>333</v>
      </c>
      <c r="E1148" s="235" t="s">
        <v>334</v>
      </c>
      <c r="F1148" s="235" t="s">
        <v>2765</v>
      </c>
      <c r="G1148" s="233" t="s">
        <v>49</v>
      </c>
      <c r="H1148" s="234" t="s">
        <v>333</v>
      </c>
      <c r="I1148" s="235" t="s">
        <v>334</v>
      </c>
    </row>
    <row r="1149" spans="2:9" x14ac:dyDescent="0.2">
      <c r="B1149" s="236" t="s">
        <v>1306</v>
      </c>
      <c r="C1149" s="237">
        <v>1662</v>
      </c>
      <c r="D1149" s="238">
        <v>3.6245442828516605E-2</v>
      </c>
      <c r="E1149" s="239">
        <v>39.103489771359804</v>
      </c>
      <c r="F1149" s="239">
        <v>1.8499265184392157</v>
      </c>
      <c r="G1149" s="237">
        <v>215</v>
      </c>
      <c r="H1149" s="238">
        <v>4.0157861940040007E-3</v>
      </c>
      <c r="I1149" s="239">
        <v>1.8883720930232557</v>
      </c>
    </row>
    <row r="1150" spans="2:9" x14ac:dyDescent="0.2">
      <c r="B1150" s="240" t="s">
        <v>1307</v>
      </c>
      <c r="C1150" s="241">
        <v>0</v>
      </c>
      <c r="D1150" s="242">
        <v>0</v>
      </c>
      <c r="E1150" s="243">
        <v>0</v>
      </c>
      <c r="F1150" s="243">
        <v>0</v>
      </c>
      <c r="G1150" s="241">
        <v>0</v>
      </c>
      <c r="H1150" s="242">
        <v>0</v>
      </c>
      <c r="I1150" s="243">
        <v>0</v>
      </c>
    </row>
    <row r="1151" spans="2:9" x14ac:dyDescent="0.2">
      <c r="B1151" s="240" t="s">
        <v>1308</v>
      </c>
      <c r="C1151" s="241">
        <v>1185</v>
      </c>
      <c r="D1151" s="242">
        <v>1.0115528788270378E-3</v>
      </c>
      <c r="E1151" s="243">
        <v>1.49957805907173</v>
      </c>
      <c r="F1151" s="243">
        <v>4.3388621744937508</v>
      </c>
      <c r="G1151" s="241">
        <v>165</v>
      </c>
      <c r="H1151" s="242">
        <v>-7.5995723917484659E-3</v>
      </c>
      <c r="I1151" s="243">
        <v>-4.3515151515151516</v>
      </c>
    </row>
    <row r="1152" spans="2:9" x14ac:dyDescent="0.2">
      <c r="B1152" s="240" t="s">
        <v>1309</v>
      </c>
      <c r="C1152" s="241">
        <v>0</v>
      </c>
      <c r="D1152" s="242">
        <v>0</v>
      </c>
      <c r="E1152" s="243">
        <v>0</v>
      </c>
      <c r="F1152" s="243">
        <v>0</v>
      </c>
      <c r="G1152" s="241">
        <v>0</v>
      </c>
      <c r="H1152" s="242">
        <v>0</v>
      </c>
      <c r="I1152" s="243">
        <v>0</v>
      </c>
    </row>
    <row r="1153" spans="2:9" x14ac:dyDescent="0.2">
      <c r="B1153" s="240" t="s">
        <v>1310</v>
      </c>
      <c r="C1153" s="241">
        <v>0</v>
      </c>
      <c r="D1153" s="242">
        <v>0</v>
      </c>
      <c r="E1153" s="243">
        <v>0</v>
      </c>
      <c r="F1153" s="243">
        <v>0</v>
      </c>
      <c r="G1153" s="241">
        <v>0</v>
      </c>
      <c r="H1153" s="242">
        <v>0</v>
      </c>
      <c r="I1153" s="243">
        <v>0</v>
      </c>
    </row>
    <row r="1154" spans="2:9" x14ac:dyDescent="0.2">
      <c r="B1154" s="240" t="s">
        <v>1311</v>
      </c>
      <c r="C1154" s="241">
        <v>0</v>
      </c>
      <c r="D1154" s="242">
        <v>0</v>
      </c>
      <c r="E1154" s="243">
        <v>0</v>
      </c>
      <c r="F1154" s="243">
        <v>0</v>
      </c>
      <c r="G1154" s="241">
        <v>0</v>
      </c>
      <c r="H1154" s="242">
        <v>0</v>
      </c>
      <c r="I1154" s="243">
        <v>0</v>
      </c>
    </row>
    <row r="1155" spans="2:9" x14ac:dyDescent="0.2">
      <c r="B1155" s="240" t="s">
        <v>1312</v>
      </c>
      <c r="C1155" s="241">
        <v>1214</v>
      </c>
      <c r="D1155" s="242">
        <v>7.3881149230940135E-2</v>
      </c>
      <c r="E1155" s="243">
        <v>64.643327841845135</v>
      </c>
      <c r="F1155" s="243">
        <v>1.6025925363642857</v>
      </c>
      <c r="G1155" s="241">
        <v>200</v>
      </c>
      <c r="H1155" s="242">
        <v>1.6194557914239072E-2</v>
      </c>
      <c r="I1155" s="243">
        <v>7.2549999999999999</v>
      </c>
    </row>
    <row r="1156" spans="2:9" x14ac:dyDescent="0.2">
      <c r="B1156" s="240" t="s">
        <v>1313</v>
      </c>
      <c r="C1156" s="241">
        <v>714</v>
      </c>
      <c r="D1156" s="242">
        <v>4.9422185030437715E-2</v>
      </c>
      <c r="E1156" s="243">
        <v>46.983193277310924</v>
      </c>
      <c r="F1156" s="243">
        <v>1.5407963063777776</v>
      </c>
      <c r="G1156" s="241">
        <v>40</v>
      </c>
      <c r="H1156" s="242">
        <v>2.1828908554572202E-2</v>
      </c>
      <c r="I1156" s="243">
        <v>10.175000000000001</v>
      </c>
    </row>
    <row r="1157" spans="2:9" x14ac:dyDescent="0.2">
      <c r="B1157" s="240" t="s">
        <v>1314</v>
      </c>
      <c r="C1157" s="241">
        <v>0</v>
      </c>
      <c r="D1157" s="242">
        <v>0</v>
      </c>
      <c r="E1157" s="243">
        <v>0</v>
      </c>
      <c r="F1157" s="243">
        <v>0</v>
      </c>
      <c r="G1157" s="241">
        <v>0</v>
      </c>
      <c r="H1157" s="242">
        <v>0</v>
      </c>
      <c r="I1157" s="243">
        <v>0</v>
      </c>
    </row>
    <row r="1158" spans="2:9" x14ac:dyDescent="0.2">
      <c r="B1158" s="240" t="s">
        <v>1315</v>
      </c>
      <c r="C1158" s="241">
        <v>668</v>
      </c>
      <c r="D1158" s="242">
        <v>9.275426335223691E-2</v>
      </c>
      <c r="E1158" s="243">
        <v>76.073353293413177</v>
      </c>
      <c r="F1158" s="243">
        <v>1.5701841036333333</v>
      </c>
      <c r="G1158" s="241">
        <v>161</v>
      </c>
      <c r="H1158" s="242">
        <v>2.1744618543514393E-2</v>
      </c>
      <c r="I1158" s="243">
        <v>8.024844720496894</v>
      </c>
    </row>
    <row r="1159" spans="2:9" x14ac:dyDescent="0.2">
      <c r="B1159" s="240" t="s">
        <v>1316</v>
      </c>
      <c r="C1159" s="241">
        <v>378</v>
      </c>
      <c r="D1159" s="242">
        <v>5.3913392370962709E-2</v>
      </c>
      <c r="E1159" s="243">
        <v>49.767195767195766</v>
      </c>
      <c r="F1159" s="243">
        <v>1.5187110503374999</v>
      </c>
      <c r="G1159" s="241">
        <v>171</v>
      </c>
      <c r="H1159" s="242">
        <v>4.6665646348420076E-2</v>
      </c>
      <c r="I1159" s="243">
        <v>19.614035087719298</v>
      </c>
    </row>
    <row r="1160" spans="2:9" x14ac:dyDescent="0.2">
      <c r="B1160" s="240" t="s">
        <v>1317</v>
      </c>
      <c r="C1160" s="241">
        <v>825</v>
      </c>
      <c r="D1160" s="242">
        <v>7.5361153574232675E-2</v>
      </c>
      <c r="E1160" s="243">
        <v>72.483636363636364</v>
      </c>
      <c r="F1160" s="243">
        <v>1.5901837878666667</v>
      </c>
      <c r="G1160" s="241">
        <v>77</v>
      </c>
      <c r="H1160" s="242">
        <v>3.3394585324022952E-2</v>
      </c>
      <c r="I1160" s="243">
        <v>17.7012987012987</v>
      </c>
    </row>
    <row r="1161" spans="2:9" x14ac:dyDescent="0.2">
      <c r="B1161" s="240" t="s">
        <v>1318</v>
      </c>
      <c r="C1161" s="241">
        <v>0</v>
      </c>
      <c r="D1161" s="242">
        <v>0</v>
      </c>
      <c r="E1161" s="243">
        <v>0</v>
      </c>
      <c r="F1161" s="243">
        <v>0</v>
      </c>
      <c r="G1161" s="241">
        <v>0</v>
      </c>
      <c r="H1161" s="242">
        <v>0</v>
      </c>
      <c r="I1161" s="243">
        <v>0</v>
      </c>
    </row>
    <row r="1162" spans="2:9" x14ac:dyDescent="0.2">
      <c r="B1162" s="240" t="s">
        <v>1319</v>
      </c>
      <c r="C1162" s="241">
        <v>0</v>
      </c>
      <c r="D1162" s="242">
        <v>0</v>
      </c>
      <c r="E1162" s="243">
        <v>0</v>
      </c>
      <c r="F1162" s="243">
        <v>0</v>
      </c>
      <c r="G1162" s="241">
        <v>0</v>
      </c>
      <c r="H1162" s="242">
        <v>0</v>
      </c>
      <c r="I1162" s="243">
        <v>0</v>
      </c>
    </row>
    <row r="1163" spans="2:9" x14ac:dyDescent="0.2">
      <c r="B1163" s="240" t="s">
        <v>1320</v>
      </c>
      <c r="C1163" s="241">
        <v>1177</v>
      </c>
      <c r="D1163" s="242">
        <v>1.6165985206588074E-2</v>
      </c>
      <c r="E1163" s="243">
        <v>25.136788445199659</v>
      </c>
      <c r="F1163" s="243">
        <v>176.74862959295294</v>
      </c>
      <c r="G1163" s="241">
        <v>0</v>
      </c>
      <c r="H1163" s="242">
        <v>0</v>
      </c>
      <c r="I1163" s="243">
        <v>0</v>
      </c>
    </row>
    <row r="1164" spans="2:9" x14ac:dyDescent="0.2">
      <c r="B1164" s="240" t="s">
        <v>1321</v>
      </c>
      <c r="C1164" s="241">
        <v>515</v>
      </c>
      <c r="D1164" s="242">
        <v>4.248216207597566E-2</v>
      </c>
      <c r="E1164" s="243">
        <v>91.054368932038841</v>
      </c>
      <c r="F1164" s="243">
        <v>26.448139327206693</v>
      </c>
      <c r="G1164" s="241">
        <v>0</v>
      </c>
      <c r="H1164" s="242">
        <v>0</v>
      </c>
      <c r="I1164" s="243">
        <v>0</v>
      </c>
    </row>
    <row r="1165" spans="2:9" x14ac:dyDescent="0.2">
      <c r="B1165" s="240" t="s">
        <v>1322</v>
      </c>
      <c r="C1165" s="241">
        <v>0</v>
      </c>
      <c r="D1165" s="242">
        <v>0</v>
      </c>
      <c r="E1165" s="243">
        <v>0</v>
      </c>
      <c r="F1165" s="243">
        <v>2116.8745976234277</v>
      </c>
      <c r="G1165" s="241">
        <v>0</v>
      </c>
      <c r="H1165" s="242">
        <v>0</v>
      </c>
      <c r="I1165" s="243">
        <v>0</v>
      </c>
    </row>
    <row r="1166" spans="2:9" x14ac:dyDescent="0.2">
      <c r="B1166" s="240" t="s">
        <v>1323</v>
      </c>
      <c r="C1166" s="241">
        <v>0</v>
      </c>
      <c r="D1166" s="242">
        <v>0</v>
      </c>
      <c r="E1166" s="243">
        <v>0</v>
      </c>
      <c r="F1166" s="243">
        <v>0</v>
      </c>
      <c r="G1166" s="241">
        <v>0</v>
      </c>
      <c r="H1166" s="242">
        <v>0</v>
      </c>
      <c r="I1166" s="243">
        <v>0</v>
      </c>
    </row>
    <row r="1167" spans="2:9" x14ac:dyDescent="0.2">
      <c r="B1167" s="240" t="s">
        <v>1324</v>
      </c>
      <c r="C1167" s="241">
        <v>748</v>
      </c>
      <c r="D1167" s="242">
        <v>3.2580798212744622E-2</v>
      </c>
      <c r="E1167" s="243">
        <v>34.977272727272727</v>
      </c>
      <c r="F1167" s="243">
        <v>2.5388190100520833</v>
      </c>
      <c r="G1167" s="241">
        <v>136</v>
      </c>
      <c r="H1167" s="242">
        <v>-4.7041214518629415E-3</v>
      </c>
      <c r="I1167" s="243">
        <v>-2.5882352941176472</v>
      </c>
    </row>
    <row r="1168" spans="2:9" x14ac:dyDescent="0.2">
      <c r="B1168" s="240" t="s">
        <v>1325</v>
      </c>
      <c r="C1168" s="241">
        <v>475</v>
      </c>
      <c r="D1168" s="242">
        <v>6.6506319581753459E-2</v>
      </c>
      <c r="E1168" s="243">
        <v>68.050526315789469</v>
      </c>
      <c r="F1168" s="243">
        <v>3.2303163122541663</v>
      </c>
      <c r="G1168" s="241">
        <v>30</v>
      </c>
      <c r="H1168" s="242">
        <v>-1.7012617012617026E-2</v>
      </c>
      <c r="I1168" s="243">
        <v>-6.9666666666666668</v>
      </c>
    </row>
    <row r="1169" spans="2:9" x14ac:dyDescent="0.2">
      <c r="B1169" s="240" t="s">
        <v>1326</v>
      </c>
      <c r="C1169" s="241">
        <v>1930</v>
      </c>
      <c r="D1169" s="242">
        <v>0.10381736613141146</v>
      </c>
      <c r="E1169" s="243">
        <v>144.80569948186528</v>
      </c>
      <c r="F1169" s="243">
        <v>120.72760930278071</v>
      </c>
      <c r="G1169" s="241">
        <v>80</v>
      </c>
      <c r="H1169" s="242">
        <v>4.4858523119392757E-2</v>
      </c>
      <c r="I1169" s="243">
        <v>26.8125</v>
      </c>
    </row>
    <row r="1170" spans="2:9" x14ac:dyDescent="0.2">
      <c r="B1170" s="240" t="s">
        <v>1327</v>
      </c>
      <c r="C1170" s="241">
        <v>361</v>
      </c>
      <c r="D1170" s="242">
        <v>7.4792296795436197E-2</v>
      </c>
      <c r="E1170" s="243">
        <v>64.936288088642655</v>
      </c>
      <c r="F1170" s="243">
        <v>2.1416712684033334</v>
      </c>
      <c r="G1170" s="241">
        <v>132</v>
      </c>
      <c r="H1170" s="242">
        <v>-8.0262464116234167E-3</v>
      </c>
      <c r="I1170" s="243">
        <v>-4.1515151515151514</v>
      </c>
    </row>
    <row r="1171" spans="2:9" x14ac:dyDescent="0.2">
      <c r="B1171" s="240" t="s">
        <v>1328</v>
      </c>
      <c r="C1171" s="241">
        <v>1638</v>
      </c>
      <c r="D1171" s="242">
        <v>0.35310976418136786</v>
      </c>
      <c r="E1171" s="243">
        <v>578.87667887667885</v>
      </c>
      <c r="F1171" s="243">
        <v>422.02755304315605</v>
      </c>
      <c r="G1171" s="241">
        <v>377</v>
      </c>
      <c r="H1171" s="242">
        <v>0.18374331245359166</v>
      </c>
      <c r="I1171" s="243">
        <v>102.39522546419099</v>
      </c>
    </row>
    <row r="1172" spans="2:9" x14ac:dyDescent="0.2">
      <c r="B1172" s="240" t="s">
        <v>1329</v>
      </c>
      <c r="C1172" s="241">
        <v>1828</v>
      </c>
      <c r="D1172" s="242">
        <v>4.7331392597205868E-2</v>
      </c>
      <c r="E1172" s="243">
        <v>54.380196936542667</v>
      </c>
      <c r="F1172" s="243">
        <v>6.187122318562416</v>
      </c>
      <c r="G1172" s="241">
        <v>361</v>
      </c>
      <c r="H1172" s="242">
        <v>6.7808979368433331E-3</v>
      </c>
      <c r="I1172" s="243">
        <v>3.7063711911357342</v>
      </c>
    </row>
    <row r="1173" spans="2:9" x14ac:dyDescent="0.2">
      <c r="B1173" s="240" t="s">
        <v>1330</v>
      </c>
      <c r="C1173" s="241">
        <v>0</v>
      </c>
      <c r="D1173" s="242">
        <v>0</v>
      </c>
      <c r="E1173" s="243">
        <v>0</v>
      </c>
      <c r="F1173" s="243">
        <v>0</v>
      </c>
      <c r="G1173" s="241">
        <v>0</v>
      </c>
      <c r="H1173" s="242">
        <v>0</v>
      </c>
      <c r="I1173" s="243">
        <v>0</v>
      </c>
    </row>
    <row r="1174" spans="2:9" x14ac:dyDescent="0.2">
      <c r="B1174" s="240" t="s">
        <v>1331</v>
      </c>
      <c r="C1174" s="241">
        <v>433</v>
      </c>
      <c r="D1174" s="242">
        <v>5.3457906329547944E-2</v>
      </c>
      <c r="E1174" s="243">
        <v>74.884526558891451</v>
      </c>
      <c r="F1174" s="243">
        <v>781.26578978445048</v>
      </c>
      <c r="G1174" s="241">
        <v>13</v>
      </c>
      <c r="H1174" s="242">
        <v>0.23703894763992772</v>
      </c>
      <c r="I1174" s="243">
        <v>141.38461538461539</v>
      </c>
    </row>
    <row r="1175" spans="2:9" x14ac:dyDescent="0.2">
      <c r="B1175" s="240" t="s">
        <v>1332</v>
      </c>
      <c r="C1175" s="241">
        <v>1158</v>
      </c>
      <c r="D1175" s="242">
        <v>0.10241147503410164</v>
      </c>
      <c r="E1175" s="243">
        <v>119.23056994818653</v>
      </c>
      <c r="F1175" s="243">
        <v>14.770751730906893</v>
      </c>
      <c r="G1175" s="241">
        <v>120</v>
      </c>
      <c r="H1175" s="242">
        <v>0.14216871851757551</v>
      </c>
      <c r="I1175" s="243">
        <v>65.150000000000006</v>
      </c>
    </row>
    <row r="1176" spans="2:9" x14ac:dyDescent="0.2">
      <c r="B1176" s="240" t="s">
        <v>1333</v>
      </c>
      <c r="C1176" s="241">
        <v>1738</v>
      </c>
      <c r="D1176" s="242">
        <v>7.8582728944303071E-2</v>
      </c>
      <c r="E1176" s="243">
        <v>110.9746835443038</v>
      </c>
      <c r="F1176" s="243">
        <v>441.61453005243385</v>
      </c>
      <c r="G1176" s="241">
        <v>14</v>
      </c>
      <c r="H1176" s="242">
        <v>0.10909565444342939</v>
      </c>
      <c r="I1176" s="243">
        <v>59.714285714285715</v>
      </c>
    </row>
    <row r="1177" spans="2:9" x14ac:dyDescent="0.2">
      <c r="B1177" s="240" t="s">
        <v>1334</v>
      </c>
      <c r="C1177" s="241">
        <v>1197</v>
      </c>
      <c r="D1177" s="242">
        <v>9.636235351093636E-2</v>
      </c>
      <c r="E1177" s="243">
        <v>173.54135338345864</v>
      </c>
      <c r="F1177" s="243">
        <v>809.70086889966649</v>
      </c>
      <c r="G1177" s="241">
        <v>33</v>
      </c>
      <c r="H1177" s="242">
        <v>0.16669669128685527</v>
      </c>
      <c r="I1177" s="243">
        <v>84.121212121212125</v>
      </c>
    </row>
    <row r="1178" spans="2:9" x14ac:dyDescent="0.2">
      <c r="B1178" s="240" t="s">
        <v>1335</v>
      </c>
      <c r="C1178" s="241">
        <v>1771</v>
      </c>
      <c r="D1178" s="242">
        <v>0.22096978367591413</v>
      </c>
      <c r="E1178" s="243">
        <v>381.64313946922641</v>
      </c>
      <c r="F1178" s="243">
        <v>2065.0854694399809</v>
      </c>
      <c r="G1178" s="241">
        <v>138</v>
      </c>
      <c r="H1178" s="242">
        <v>0.38258788425076928</v>
      </c>
      <c r="I1178" s="243">
        <v>178.39130434782609</v>
      </c>
    </row>
    <row r="1179" spans="2:9" x14ac:dyDescent="0.2">
      <c r="B1179" s="240" t="s">
        <v>1336</v>
      </c>
      <c r="C1179" s="241">
        <v>1213</v>
      </c>
      <c r="D1179" s="242">
        <v>9.7114146715024718E-2</v>
      </c>
      <c r="E1179" s="243">
        <v>209.50948062654575</v>
      </c>
      <c r="F1179" s="243">
        <v>2235.1314514401229</v>
      </c>
      <c r="G1179" s="241">
        <v>68</v>
      </c>
      <c r="H1179" s="242">
        <v>0.36188184837469595</v>
      </c>
      <c r="I1179" s="243">
        <v>203.5</v>
      </c>
    </row>
    <row r="1180" spans="2:9" x14ac:dyDescent="0.2">
      <c r="B1180" s="240" t="s">
        <v>1337</v>
      </c>
      <c r="C1180" s="241">
        <v>0</v>
      </c>
      <c r="D1180" s="242">
        <v>0</v>
      </c>
      <c r="E1180" s="243">
        <v>0</v>
      </c>
      <c r="F1180" s="243">
        <v>0</v>
      </c>
      <c r="G1180" s="241">
        <v>0</v>
      </c>
      <c r="H1180" s="242">
        <v>0</v>
      </c>
      <c r="I1180" s="243">
        <v>0</v>
      </c>
    </row>
    <row r="1181" spans="2:9" x14ac:dyDescent="0.2">
      <c r="B1181" s="240" t="s">
        <v>1338</v>
      </c>
      <c r="C1181" s="241">
        <v>2793</v>
      </c>
      <c r="D1181" s="242">
        <v>-1.9046308838033488E-2</v>
      </c>
      <c r="E1181" s="243">
        <v>-33.112065878983174</v>
      </c>
      <c r="F1181" s="243">
        <v>76.286041936088992</v>
      </c>
      <c r="G1181" s="241">
        <v>372</v>
      </c>
      <c r="H1181" s="242">
        <v>1.5943819287493222E-2</v>
      </c>
      <c r="I1181" s="243">
        <v>10.790322580645162</v>
      </c>
    </row>
    <row r="1182" spans="2:9" x14ac:dyDescent="0.2">
      <c r="B1182" s="240" t="s">
        <v>1339</v>
      </c>
      <c r="C1182" s="241">
        <v>1227</v>
      </c>
      <c r="D1182" s="242">
        <v>3.6234510583778468E-2</v>
      </c>
      <c r="E1182" s="243">
        <v>84.406682966585166</v>
      </c>
      <c r="F1182" s="243">
        <v>301.16024891537256</v>
      </c>
      <c r="G1182" s="241">
        <v>175</v>
      </c>
      <c r="H1182" s="242">
        <v>7.9919550212552037E-2</v>
      </c>
      <c r="I1182" s="243">
        <v>49.954285714285717</v>
      </c>
    </row>
    <row r="1183" spans="2:9" x14ac:dyDescent="0.2">
      <c r="B1183" s="240" t="s">
        <v>1340</v>
      </c>
      <c r="C1183" s="241">
        <v>965</v>
      </c>
      <c r="D1183" s="242">
        <v>0.1335587464050394</v>
      </c>
      <c r="E1183" s="243">
        <v>184.36269430051814</v>
      </c>
      <c r="F1183" s="243">
        <v>881.28248015580527</v>
      </c>
      <c r="G1183" s="241">
        <v>156</v>
      </c>
      <c r="H1183" s="242">
        <v>0.26806076679581037</v>
      </c>
      <c r="I1183" s="243">
        <v>140.59615384615384</v>
      </c>
    </row>
    <row r="1184" spans="2:9" x14ac:dyDescent="0.2">
      <c r="B1184" s="240" t="s">
        <v>1341</v>
      </c>
      <c r="C1184" s="241">
        <v>0</v>
      </c>
      <c r="D1184" s="242">
        <v>0</v>
      </c>
      <c r="E1184" s="243">
        <v>0</v>
      </c>
      <c r="F1184" s="243">
        <v>0</v>
      </c>
      <c r="G1184" s="241">
        <v>0</v>
      </c>
      <c r="H1184" s="242">
        <v>0</v>
      </c>
      <c r="I1184" s="243">
        <v>0</v>
      </c>
    </row>
    <row r="1185" spans="2:10" x14ac:dyDescent="0.2">
      <c r="B1185" s="240" t="s">
        <v>1342</v>
      </c>
      <c r="C1185" s="241">
        <v>1829</v>
      </c>
      <c r="D1185" s="242">
        <v>0.15080647081454113</v>
      </c>
      <c r="E1185" s="243">
        <v>197.38819026790597</v>
      </c>
      <c r="F1185" s="243">
        <v>587.44634389939836</v>
      </c>
      <c r="G1185" s="241">
        <v>310</v>
      </c>
      <c r="H1185" s="242">
        <v>0.19996925914540431</v>
      </c>
      <c r="I1185" s="243">
        <v>83.935483870967744</v>
      </c>
    </row>
    <row r="1186" spans="2:10" x14ac:dyDescent="0.2">
      <c r="B1186" s="240" t="s">
        <v>1343</v>
      </c>
      <c r="C1186" s="241">
        <v>1205</v>
      </c>
      <c r="D1186" s="242">
        <v>2.246699665678964E-2</v>
      </c>
      <c r="E1186" s="243">
        <v>25.112863070539419</v>
      </c>
      <c r="F1186" s="243">
        <v>137.72149324373291</v>
      </c>
      <c r="G1186" s="241">
        <v>85</v>
      </c>
      <c r="H1186" s="242">
        <v>9.6523170549209336E-2</v>
      </c>
      <c r="I1186" s="243">
        <v>45.529411764705884</v>
      </c>
    </row>
    <row r="1187" spans="2:10" x14ac:dyDescent="0.2">
      <c r="B1187" s="240" t="s">
        <v>1344</v>
      </c>
      <c r="C1187" s="241">
        <v>0</v>
      </c>
      <c r="D1187" s="242">
        <v>0</v>
      </c>
      <c r="E1187" s="243">
        <v>0</v>
      </c>
      <c r="F1187" s="243">
        <v>0</v>
      </c>
      <c r="G1187" s="241">
        <v>0</v>
      </c>
      <c r="H1187" s="242">
        <v>0</v>
      </c>
      <c r="I1187" s="243">
        <v>0</v>
      </c>
    </row>
    <row r="1188" spans="2:10" x14ac:dyDescent="0.2">
      <c r="B1188" s="240" t="s">
        <v>1345</v>
      </c>
      <c r="C1188" s="241">
        <v>0</v>
      </c>
      <c r="D1188" s="242">
        <v>0</v>
      </c>
      <c r="E1188" s="243">
        <v>0</v>
      </c>
      <c r="F1188" s="243">
        <v>0</v>
      </c>
      <c r="G1188" s="241">
        <v>0</v>
      </c>
      <c r="H1188" s="242">
        <v>0</v>
      </c>
      <c r="I1188" s="243">
        <v>0</v>
      </c>
    </row>
    <row r="1189" spans="2:10" x14ac:dyDescent="0.2">
      <c r="B1189" s="240" t="s">
        <v>1346</v>
      </c>
      <c r="C1189" s="241">
        <v>0</v>
      </c>
      <c r="D1189" s="242">
        <v>0</v>
      </c>
      <c r="E1189" s="243">
        <v>0</v>
      </c>
      <c r="F1189" s="243">
        <v>0</v>
      </c>
      <c r="G1189" s="241">
        <v>0</v>
      </c>
      <c r="H1189" s="242">
        <v>0</v>
      </c>
      <c r="I1189" s="243">
        <v>0</v>
      </c>
    </row>
    <row r="1190" spans="2:10" x14ac:dyDescent="0.2">
      <c r="B1190" s="240" t="s">
        <v>1347</v>
      </c>
      <c r="C1190" s="241">
        <v>1974</v>
      </c>
      <c r="D1190" s="242">
        <v>6.051037409693194E-2</v>
      </c>
      <c r="E1190" s="243">
        <v>85.127152988855116</v>
      </c>
      <c r="F1190" s="243">
        <v>95.103721248300658</v>
      </c>
      <c r="G1190" s="241">
        <v>173</v>
      </c>
      <c r="H1190" s="242">
        <v>0.10960821417774236</v>
      </c>
      <c r="I1190" s="243">
        <v>56.583815028901732</v>
      </c>
    </row>
    <row r="1191" spans="2:10" x14ac:dyDescent="0.2">
      <c r="B1191" s="240" t="s">
        <v>1348</v>
      </c>
      <c r="C1191" s="241">
        <v>0</v>
      </c>
      <c r="D1191" s="242">
        <v>0</v>
      </c>
      <c r="E1191" s="243">
        <v>0</v>
      </c>
      <c r="F1191" s="243">
        <v>0</v>
      </c>
      <c r="G1191" s="241">
        <v>0</v>
      </c>
      <c r="H1191" s="242">
        <v>0</v>
      </c>
      <c r="I1191" s="243">
        <v>0</v>
      </c>
    </row>
    <row r="1192" spans="2:10" x14ac:dyDescent="0.2">
      <c r="B1192" s="240" t="s">
        <v>1349</v>
      </c>
      <c r="C1192" s="241">
        <v>1535</v>
      </c>
      <c r="D1192" s="242">
        <v>0.18683152346639975</v>
      </c>
      <c r="E1192" s="243">
        <v>325.90684039087949</v>
      </c>
      <c r="F1192" s="243">
        <v>414.53043390816566</v>
      </c>
      <c r="G1192" s="241">
        <v>598</v>
      </c>
      <c r="H1192" s="242">
        <v>0.23582295988934998</v>
      </c>
      <c r="I1192" s="243">
        <v>132.29431438127091</v>
      </c>
    </row>
    <row r="1193" spans="2:10" x14ac:dyDescent="0.2">
      <c r="B1193" s="240" t="s">
        <v>1350</v>
      </c>
      <c r="C1193" s="241">
        <v>460</v>
      </c>
      <c r="D1193" s="242">
        <v>-2.292547469541939E-2</v>
      </c>
      <c r="E1193" s="243">
        <v>-39.843478260869567</v>
      </c>
      <c r="F1193" s="243">
        <v>527.34863534528529</v>
      </c>
      <c r="G1193" s="241">
        <v>221</v>
      </c>
      <c r="H1193" s="242">
        <v>2.5263928723988638E-2</v>
      </c>
      <c r="I1193" s="243">
        <v>13.113122171945701</v>
      </c>
    </row>
    <row r="1194" spans="2:10" x14ac:dyDescent="0.2">
      <c r="B1194" s="240" t="s">
        <v>1351</v>
      </c>
      <c r="C1194" s="241">
        <v>0</v>
      </c>
      <c r="D1194" s="242">
        <v>0</v>
      </c>
      <c r="E1194" s="243">
        <v>0</v>
      </c>
      <c r="F1194" s="243">
        <v>0</v>
      </c>
      <c r="G1194" s="241">
        <v>0</v>
      </c>
      <c r="H1194" s="242">
        <v>0</v>
      </c>
      <c r="I1194" s="243">
        <v>0</v>
      </c>
    </row>
    <row r="1195" spans="2:10" x14ac:dyDescent="0.2">
      <c r="B1195" s="240" t="s">
        <v>1352</v>
      </c>
      <c r="C1195" s="241">
        <v>610</v>
      </c>
      <c r="D1195" s="242">
        <v>0.57555438203184917</v>
      </c>
      <c r="E1195" s="243">
        <v>655.71967213114749</v>
      </c>
      <c r="F1195" s="243">
        <v>1637.1936911566497</v>
      </c>
      <c r="G1195" s="241">
        <v>20</v>
      </c>
      <c r="H1195" s="242">
        <v>0.48358208955223891</v>
      </c>
      <c r="I1195" s="243">
        <v>234.9</v>
      </c>
    </row>
    <row r="1196" spans="2:10" x14ac:dyDescent="0.2">
      <c r="B1196" s="244" t="s">
        <v>1353</v>
      </c>
      <c r="C1196" s="245">
        <v>0</v>
      </c>
      <c r="D1196" s="246">
        <v>0</v>
      </c>
      <c r="E1196" s="247">
        <v>0</v>
      </c>
      <c r="F1196" s="247">
        <v>0</v>
      </c>
      <c r="G1196" s="245">
        <v>0</v>
      </c>
      <c r="H1196" s="246">
        <v>0</v>
      </c>
      <c r="I1196" s="247">
        <v>0</v>
      </c>
    </row>
    <row r="1198" spans="2:10" x14ac:dyDescent="0.2">
      <c r="J1198" s="17" t="s">
        <v>331</v>
      </c>
    </row>
    <row r="1199" spans="2:10" x14ac:dyDescent="0.2">
      <c r="J1199" s="17" t="s">
        <v>344</v>
      </c>
    </row>
    <row r="1200" spans="2:10" x14ac:dyDescent="0.2">
      <c r="B1200" s="3" t="s">
        <v>0</v>
      </c>
      <c r="C1200" s="225"/>
      <c r="D1200" s="226"/>
      <c r="E1200" s="227"/>
      <c r="F1200" s="227"/>
      <c r="G1200" s="225"/>
      <c r="H1200" s="226"/>
      <c r="I1200" s="227"/>
    </row>
    <row r="1201" spans="2:9" x14ac:dyDescent="0.2">
      <c r="B1201" s="3" t="s">
        <v>396</v>
      </c>
      <c r="C1201" s="225"/>
      <c r="D1201" s="226"/>
      <c r="E1201" s="227"/>
      <c r="F1201" s="227"/>
      <c r="G1201" s="225"/>
      <c r="H1201" s="226"/>
      <c r="I1201" s="227"/>
    </row>
    <row r="1202" spans="2:9" x14ac:dyDescent="0.2">
      <c r="B1202" s="228" t="s">
        <v>326</v>
      </c>
      <c r="C1202" s="225"/>
      <c r="D1202" s="226"/>
      <c r="E1202" s="227"/>
      <c r="F1202" s="227"/>
      <c r="G1202" s="225"/>
      <c r="H1202" s="226"/>
      <c r="I1202" s="227"/>
    </row>
    <row r="1203" spans="2:9" x14ac:dyDescent="0.2">
      <c r="B1203" s="3"/>
      <c r="C1203" s="221"/>
      <c r="D1203" s="221"/>
      <c r="E1203" s="221"/>
      <c r="F1203" s="273"/>
      <c r="G1203" s="221"/>
      <c r="H1203" s="221"/>
      <c r="I1203" s="221"/>
    </row>
    <row r="1204" spans="2:9" x14ac:dyDescent="0.2">
      <c r="B1204" s="266" t="s">
        <v>2766</v>
      </c>
    </row>
    <row r="1205" spans="2:9" x14ac:dyDescent="0.2">
      <c r="B1205" s="266" t="s">
        <v>2767</v>
      </c>
    </row>
    <row r="1206" spans="2:9" x14ac:dyDescent="0.2">
      <c r="B1206" s="266" t="s">
        <v>2768</v>
      </c>
    </row>
    <row r="1207" spans="2:9" x14ac:dyDescent="0.2">
      <c r="B1207" s="266" t="s">
        <v>2769</v>
      </c>
    </row>
    <row r="1208" spans="2:9" x14ac:dyDescent="0.2">
      <c r="B1208" s="266" t="s">
        <v>2770</v>
      </c>
    </row>
    <row r="1210" spans="2:9" x14ac:dyDescent="0.2">
      <c r="B1210" s="3"/>
      <c r="C1210" s="229" t="s">
        <v>155</v>
      </c>
      <c r="D1210" s="230"/>
      <c r="E1210" s="231"/>
      <c r="F1210" s="274"/>
      <c r="G1210" s="229" t="s">
        <v>404</v>
      </c>
      <c r="H1210" s="230"/>
      <c r="I1210" s="231"/>
    </row>
    <row r="1211" spans="2:9" ht="38.25" x14ac:dyDescent="0.2">
      <c r="B1211" s="232" t="s">
        <v>332</v>
      </c>
      <c r="C1211" s="233" t="s">
        <v>49</v>
      </c>
      <c r="D1211" s="234" t="s">
        <v>333</v>
      </c>
      <c r="E1211" s="235" t="s">
        <v>334</v>
      </c>
      <c r="F1211" s="235" t="s">
        <v>2765</v>
      </c>
      <c r="G1211" s="233" t="s">
        <v>49</v>
      </c>
      <c r="H1211" s="234" t="s">
        <v>333</v>
      </c>
      <c r="I1211" s="235" t="s">
        <v>334</v>
      </c>
    </row>
    <row r="1212" spans="2:9" x14ac:dyDescent="0.2">
      <c r="B1212" s="236" t="s">
        <v>1354</v>
      </c>
      <c r="C1212" s="237">
        <v>0</v>
      </c>
      <c r="D1212" s="238">
        <v>0</v>
      </c>
      <c r="E1212" s="239">
        <v>0</v>
      </c>
      <c r="F1212" s="239">
        <v>0</v>
      </c>
      <c r="G1212" s="237">
        <v>0</v>
      </c>
      <c r="H1212" s="238">
        <v>0</v>
      </c>
      <c r="I1212" s="239">
        <v>0</v>
      </c>
    </row>
    <row r="1213" spans="2:9" x14ac:dyDescent="0.2">
      <c r="B1213" s="240" t="s">
        <v>1355</v>
      </c>
      <c r="C1213" s="241">
        <v>2062</v>
      </c>
      <c r="D1213" s="242">
        <v>0.47996599500229586</v>
      </c>
      <c r="E1213" s="243">
        <v>768.01891367604264</v>
      </c>
      <c r="F1213" s="243">
        <v>974.64509876963382</v>
      </c>
      <c r="G1213" s="241">
        <v>174</v>
      </c>
      <c r="H1213" s="242">
        <v>0.42124997043029833</v>
      </c>
      <c r="I1213" s="243">
        <v>204.68390804597701</v>
      </c>
    </row>
    <row r="1214" spans="2:9" x14ac:dyDescent="0.2">
      <c r="B1214" s="240" t="s">
        <v>1356</v>
      </c>
      <c r="C1214" s="241">
        <v>327</v>
      </c>
      <c r="D1214" s="242">
        <v>0.41444579697965844</v>
      </c>
      <c r="E1214" s="243">
        <v>820.4556574923547</v>
      </c>
      <c r="F1214" s="243">
        <v>922.66201369723694</v>
      </c>
      <c r="G1214" s="241">
        <v>0</v>
      </c>
      <c r="H1214" s="242">
        <v>0</v>
      </c>
      <c r="I1214" s="243">
        <v>0</v>
      </c>
    </row>
    <row r="1215" spans="2:9" x14ac:dyDescent="0.2">
      <c r="B1215" s="240" t="s">
        <v>1357</v>
      </c>
      <c r="C1215" s="241">
        <v>919</v>
      </c>
      <c r="D1215" s="242">
        <v>0.50267733403402937</v>
      </c>
      <c r="E1215" s="243">
        <v>1199.044613710555</v>
      </c>
      <c r="F1215" s="243">
        <v>2314.0966155827787</v>
      </c>
      <c r="G1215" s="241">
        <v>29</v>
      </c>
      <c r="H1215" s="242">
        <v>0.37906767553838838</v>
      </c>
      <c r="I1215" s="243">
        <v>247.0344827586207</v>
      </c>
    </row>
    <row r="1216" spans="2:9" x14ac:dyDescent="0.2">
      <c r="B1216" s="240" t="s">
        <v>1358</v>
      </c>
      <c r="C1216" s="241">
        <v>969</v>
      </c>
      <c r="D1216" s="242">
        <v>7.9488384750501018E-2</v>
      </c>
      <c r="E1216" s="243">
        <v>82.89473684210526</v>
      </c>
      <c r="F1216" s="243">
        <v>21.601955458257333</v>
      </c>
      <c r="G1216" s="241">
        <v>93</v>
      </c>
      <c r="H1216" s="242">
        <v>0.12840395812119798</v>
      </c>
      <c r="I1216" s="243">
        <v>52.881720430107528</v>
      </c>
    </row>
    <row r="1217" spans="2:9" x14ac:dyDescent="0.2">
      <c r="B1217" s="240" t="s">
        <v>1359</v>
      </c>
      <c r="C1217" s="241">
        <v>0</v>
      </c>
      <c r="D1217" s="242">
        <v>0</v>
      </c>
      <c r="E1217" s="243">
        <v>0</v>
      </c>
      <c r="F1217" s="243">
        <v>0</v>
      </c>
      <c r="G1217" s="241">
        <v>0</v>
      </c>
      <c r="H1217" s="242">
        <v>0</v>
      </c>
      <c r="I1217" s="243">
        <v>0</v>
      </c>
    </row>
    <row r="1218" spans="2:9" x14ac:dyDescent="0.2">
      <c r="B1218" s="240" t="s">
        <v>1360</v>
      </c>
      <c r="C1218" s="241">
        <v>0</v>
      </c>
      <c r="D1218" s="242">
        <v>0</v>
      </c>
      <c r="E1218" s="243">
        <v>0</v>
      </c>
      <c r="F1218" s="243">
        <v>0</v>
      </c>
      <c r="G1218" s="241">
        <v>0</v>
      </c>
      <c r="H1218" s="242">
        <v>0</v>
      </c>
      <c r="I1218" s="243">
        <v>0</v>
      </c>
    </row>
    <row r="1219" spans="2:9" x14ac:dyDescent="0.2">
      <c r="B1219" s="240" t="s">
        <v>1361</v>
      </c>
      <c r="C1219" s="241">
        <v>1075</v>
      </c>
      <c r="D1219" s="242">
        <v>8.5976645005864993E-2</v>
      </c>
      <c r="E1219" s="243">
        <v>81.070697674418611</v>
      </c>
      <c r="F1219" s="243">
        <v>11.15039584830444</v>
      </c>
      <c r="G1219" s="241">
        <v>102</v>
      </c>
      <c r="H1219" s="242">
        <v>0.14309698066682408</v>
      </c>
      <c r="I1219" s="243">
        <v>53.480392156862742</v>
      </c>
    </row>
    <row r="1220" spans="2:9" x14ac:dyDescent="0.2">
      <c r="B1220" s="240" t="s">
        <v>1362</v>
      </c>
      <c r="C1220" s="241">
        <v>0</v>
      </c>
      <c r="D1220" s="242">
        <v>0</v>
      </c>
      <c r="E1220" s="243">
        <v>0</v>
      </c>
      <c r="F1220" s="243">
        <v>0</v>
      </c>
      <c r="G1220" s="241">
        <v>0</v>
      </c>
      <c r="H1220" s="242">
        <v>0</v>
      </c>
      <c r="I1220" s="243">
        <v>0</v>
      </c>
    </row>
    <row r="1221" spans="2:9" x14ac:dyDescent="0.2">
      <c r="B1221" s="240" t="s">
        <v>1363</v>
      </c>
      <c r="C1221" s="241">
        <v>1071</v>
      </c>
      <c r="D1221" s="242">
        <v>9.5529596099762859E-2</v>
      </c>
      <c r="E1221" s="243">
        <v>120.45845004668534</v>
      </c>
      <c r="F1221" s="243">
        <v>5.9468160556527216</v>
      </c>
      <c r="G1221" s="241">
        <v>332</v>
      </c>
      <c r="H1221" s="242">
        <v>0.12405109299548256</v>
      </c>
      <c r="I1221" s="243">
        <v>71.960843373493972</v>
      </c>
    </row>
    <row r="1222" spans="2:9" x14ac:dyDescent="0.2">
      <c r="B1222" s="240" t="s">
        <v>1364</v>
      </c>
      <c r="C1222" s="241">
        <v>985</v>
      </c>
      <c r="D1222" s="242">
        <v>4.1426058366978102E-2</v>
      </c>
      <c r="E1222" s="243">
        <v>44.157360406091371</v>
      </c>
      <c r="F1222" s="243">
        <v>29.745641236051082</v>
      </c>
      <c r="G1222" s="241">
        <v>203</v>
      </c>
      <c r="H1222" s="242">
        <v>0.10345719904771755</v>
      </c>
      <c r="I1222" s="243">
        <v>49.236453201970441</v>
      </c>
    </row>
    <row r="1223" spans="2:9" x14ac:dyDescent="0.2">
      <c r="B1223" s="240" t="s">
        <v>1365</v>
      </c>
      <c r="C1223" s="241">
        <v>65</v>
      </c>
      <c r="D1223" s="242">
        <v>0.70126216988281942</v>
      </c>
      <c r="E1223" s="243">
        <v>740.23076923076928</v>
      </c>
      <c r="F1223" s="243">
        <v>2165.5330934051508</v>
      </c>
      <c r="G1223" s="241">
        <v>2</v>
      </c>
      <c r="H1223" s="242">
        <v>0.27647975077881615</v>
      </c>
      <c r="I1223" s="243">
        <v>177.5</v>
      </c>
    </row>
    <row r="1224" spans="2:9" x14ac:dyDescent="0.2">
      <c r="B1224" s="240" t="s">
        <v>1366</v>
      </c>
      <c r="C1224" s="241">
        <v>374</v>
      </c>
      <c r="D1224" s="242">
        <v>9.5506043616611969E-2</v>
      </c>
      <c r="E1224" s="243">
        <v>87.633689839572199</v>
      </c>
      <c r="F1224" s="243">
        <v>14.016648095892949</v>
      </c>
      <c r="G1224" s="241">
        <v>403</v>
      </c>
      <c r="H1224" s="242">
        <v>0.13492281643064463</v>
      </c>
      <c r="I1224" s="243">
        <v>60.900744416873451</v>
      </c>
    </row>
    <row r="1225" spans="2:9" x14ac:dyDescent="0.2">
      <c r="B1225" s="240" t="s">
        <v>1367</v>
      </c>
      <c r="C1225" s="241">
        <v>0</v>
      </c>
      <c r="D1225" s="242">
        <v>0</v>
      </c>
      <c r="E1225" s="243">
        <v>0</v>
      </c>
      <c r="F1225" s="243">
        <v>39.128266294003623</v>
      </c>
      <c r="G1225" s="241">
        <v>0</v>
      </c>
      <c r="H1225" s="242">
        <v>0</v>
      </c>
      <c r="I1225" s="243">
        <v>0</v>
      </c>
    </row>
    <row r="1226" spans="2:9" x14ac:dyDescent="0.2">
      <c r="B1226" s="240" t="s">
        <v>1368</v>
      </c>
      <c r="C1226" s="241">
        <v>0</v>
      </c>
      <c r="D1226" s="242">
        <v>0</v>
      </c>
      <c r="E1226" s="243">
        <v>0</v>
      </c>
      <c r="F1226" s="243">
        <v>4.1948322454916669</v>
      </c>
      <c r="G1226" s="241">
        <v>0</v>
      </c>
      <c r="H1226" s="242">
        <v>0</v>
      </c>
      <c r="I1226" s="243">
        <v>0</v>
      </c>
    </row>
    <row r="1227" spans="2:9" x14ac:dyDescent="0.2">
      <c r="B1227" s="240" t="s">
        <v>1369</v>
      </c>
      <c r="C1227" s="241">
        <v>0</v>
      </c>
      <c r="D1227" s="242">
        <v>0</v>
      </c>
      <c r="E1227" s="243">
        <v>0</v>
      </c>
      <c r="F1227" s="243">
        <v>0</v>
      </c>
      <c r="G1227" s="241">
        <v>0</v>
      </c>
      <c r="H1227" s="242">
        <v>0</v>
      </c>
      <c r="I1227" s="243">
        <v>0</v>
      </c>
    </row>
    <row r="1228" spans="2:9" x14ac:dyDescent="0.2">
      <c r="B1228" s="240" t="s">
        <v>1370</v>
      </c>
      <c r="C1228" s="241">
        <v>957</v>
      </c>
      <c r="D1228" s="242">
        <v>0.39629249059797966</v>
      </c>
      <c r="E1228" s="243">
        <v>484.80982236154648</v>
      </c>
      <c r="F1228" s="243">
        <v>1721.2155937295781</v>
      </c>
      <c r="G1228" s="241">
        <v>66</v>
      </c>
      <c r="H1228" s="242">
        <v>0.48037215375826325</v>
      </c>
      <c r="I1228" s="243">
        <v>178.36363636363637</v>
      </c>
    </row>
    <row r="1229" spans="2:9" x14ac:dyDescent="0.2">
      <c r="B1229" s="240" t="s">
        <v>1371</v>
      </c>
      <c r="C1229" s="241">
        <v>0</v>
      </c>
      <c r="D1229" s="242">
        <v>0</v>
      </c>
      <c r="E1229" s="243">
        <v>0</v>
      </c>
      <c r="F1229" s="243">
        <v>0</v>
      </c>
      <c r="G1229" s="241">
        <v>0</v>
      </c>
      <c r="H1229" s="242">
        <v>0</v>
      </c>
      <c r="I1229" s="243">
        <v>0</v>
      </c>
    </row>
    <row r="1230" spans="2:9" x14ac:dyDescent="0.2">
      <c r="B1230" s="240" t="s">
        <v>1372</v>
      </c>
      <c r="C1230" s="241">
        <v>2062</v>
      </c>
      <c r="D1230" s="242">
        <v>0.50198875375900665</v>
      </c>
      <c r="E1230" s="243">
        <v>798.86129970902039</v>
      </c>
      <c r="F1230" s="243">
        <v>1529.9460708504946</v>
      </c>
      <c r="G1230" s="241">
        <v>323</v>
      </c>
      <c r="H1230" s="242">
        <v>0.42025045679397488</v>
      </c>
      <c r="I1230" s="243">
        <v>204.36532507739938</v>
      </c>
    </row>
    <row r="1231" spans="2:9" x14ac:dyDescent="0.2">
      <c r="B1231" s="240" t="s">
        <v>1373</v>
      </c>
      <c r="C1231" s="241">
        <v>3306</v>
      </c>
      <c r="D1231" s="242">
        <v>0.25952690825940206</v>
      </c>
      <c r="E1231" s="243">
        <v>454.19328493647913</v>
      </c>
      <c r="F1231" s="243">
        <v>648.75451811055859</v>
      </c>
      <c r="G1231" s="241">
        <v>394</v>
      </c>
      <c r="H1231" s="242">
        <v>0.38330713856064569</v>
      </c>
      <c r="I1231" s="243">
        <v>200.55329949238578</v>
      </c>
    </row>
    <row r="1232" spans="2:9" x14ac:dyDescent="0.2">
      <c r="B1232" s="240" t="s">
        <v>1374</v>
      </c>
      <c r="C1232" s="241">
        <v>161</v>
      </c>
      <c r="D1232" s="242">
        <v>0.204037591367908</v>
      </c>
      <c r="E1232" s="243">
        <v>509.73913043478262</v>
      </c>
      <c r="F1232" s="243">
        <v>602.57475759083786</v>
      </c>
      <c r="G1232" s="241">
        <v>0</v>
      </c>
      <c r="H1232" s="242">
        <v>0</v>
      </c>
      <c r="I1232" s="243">
        <v>0</v>
      </c>
    </row>
    <row r="1233" spans="2:9" x14ac:dyDescent="0.2">
      <c r="B1233" s="240" t="s">
        <v>1375</v>
      </c>
      <c r="C1233" s="241">
        <v>53</v>
      </c>
      <c r="D1233" s="242">
        <v>0.3003782478549295</v>
      </c>
      <c r="E1233" s="243">
        <v>1077.3207547169811</v>
      </c>
      <c r="F1233" s="243">
        <v>280.03676842243289</v>
      </c>
      <c r="G1233" s="241">
        <v>4</v>
      </c>
      <c r="H1233" s="242">
        <v>0.34980729993198811</v>
      </c>
      <c r="I1233" s="243">
        <v>385.75</v>
      </c>
    </row>
    <row r="1234" spans="2:9" x14ac:dyDescent="0.2">
      <c r="B1234" s="240" t="s">
        <v>1376</v>
      </c>
      <c r="C1234" s="241">
        <v>486</v>
      </c>
      <c r="D1234" s="242">
        <v>-8.5885338328992589E-3</v>
      </c>
      <c r="E1234" s="243">
        <v>-13.781893004115226</v>
      </c>
      <c r="F1234" s="243">
        <v>68.430970814986722</v>
      </c>
      <c r="G1234" s="241">
        <v>135</v>
      </c>
      <c r="H1234" s="242">
        <v>4.0185420951261763E-2</v>
      </c>
      <c r="I1234" s="243">
        <v>27.355555555555554</v>
      </c>
    </row>
    <row r="1235" spans="2:9" x14ac:dyDescent="0.2">
      <c r="B1235" s="240" t="s">
        <v>1377</v>
      </c>
      <c r="C1235" s="241">
        <v>573</v>
      </c>
      <c r="D1235" s="242">
        <v>1.9373281243670659E-2</v>
      </c>
      <c r="E1235" s="243">
        <v>60.095986038394415</v>
      </c>
      <c r="F1235" s="243">
        <v>384.44355948730669</v>
      </c>
      <c r="G1235" s="241">
        <v>148</v>
      </c>
      <c r="H1235" s="242">
        <v>0.13023356850744716</v>
      </c>
      <c r="I1235" s="243">
        <v>93.168918918918919</v>
      </c>
    </row>
    <row r="1236" spans="2:9" x14ac:dyDescent="0.2">
      <c r="B1236" s="240" t="s">
        <v>1378</v>
      </c>
      <c r="C1236" s="241">
        <v>1145</v>
      </c>
      <c r="D1236" s="242">
        <v>0.13713858030466408</v>
      </c>
      <c r="E1236" s="243">
        <v>310.45240174672489</v>
      </c>
      <c r="F1236" s="243">
        <v>1640.1291766832371</v>
      </c>
      <c r="G1236" s="241">
        <v>216</v>
      </c>
      <c r="H1236" s="242">
        <v>0.12641986816698858</v>
      </c>
      <c r="I1236" s="243">
        <v>87.902777777777771</v>
      </c>
    </row>
    <row r="1237" spans="2:9" x14ac:dyDescent="0.2">
      <c r="B1237" s="240" t="s">
        <v>1379</v>
      </c>
      <c r="C1237" s="241">
        <v>1</v>
      </c>
      <c r="D1237" s="242">
        <v>-4.8104956268221533E-2</v>
      </c>
      <c r="E1237" s="243">
        <v>-33</v>
      </c>
      <c r="F1237" s="243">
        <v>19.024855472286745</v>
      </c>
      <c r="G1237" s="241">
        <v>0</v>
      </c>
      <c r="H1237" s="242">
        <v>0</v>
      </c>
      <c r="I1237" s="243">
        <v>0</v>
      </c>
    </row>
    <row r="1238" spans="2:9" x14ac:dyDescent="0.2">
      <c r="B1238" s="240" t="s">
        <v>1380</v>
      </c>
      <c r="C1238" s="241">
        <v>0</v>
      </c>
      <c r="D1238" s="242">
        <v>0</v>
      </c>
      <c r="E1238" s="243">
        <v>0</v>
      </c>
      <c r="F1238" s="243">
        <v>0</v>
      </c>
      <c r="G1238" s="241">
        <v>0</v>
      </c>
      <c r="H1238" s="242">
        <v>0</v>
      </c>
      <c r="I1238" s="243">
        <v>0</v>
      </c>
    </row>
    <row r="1239" spans="2:9" x14ac:dyDescent="0.2">
      <c r="B1239" s="240" t="s">
        <v>1381</v>
      </c>
      <c r="C1239" s="241">
        <v>530</v>
      </c>
      <c r="D1239" s="242">
        <v>7.6316606247420093E-2</v>
      </c>
      <c r="E1239" s="243">
        <v>418.93396226415092</v>
      </c>
      <c r="F1239" s="243">
        <v>874.52955321851175</v>
      </c>
      <c r="G1239" s="241">
        <v>76</v>
      </c>
      <c r="H1239" s="242">
        <v>0.2139467989300643</v>
      </c>
      <c r="I1239" s="243">
        <v>209.43421052631578</v>
      </c>
    </row>
    <row r="1240" spans="2:9" x14ac:dyDescent="0.2">
      <c r="B1240" s="240" t="s">
        <v>1382</v>
      </c>
      <c r="C1240" s="241">
        <v>561</v>
      </c>
      <c r="D1240" s="242">
        <v>-4.1683930468595642E-2</v>
      </c>
      <c r="E1240" s="243">
        <v>-74.064171122994651</v>
      </c>
      <c r="F1240" s="243">
        <v>34.906021171815844</v>
      </c>
      <c r="G1240" s="241">
        <v>71</v>
      </c>
      <c r="H1240" s="242">
        <v>2.9928212062759751E-2</v>
      </c>
      <c r="I1240" s="243">
        <v>21.197183098591548</v>
      </c>
    </row>
    <row r="1241" spans="2:9" x14ac:dyDescent="0.2">
      <c r="B1241" s="240" t="s">
        <v>1383</v>
      </c>
      <c r="C1241" s="241">
        <v>658</v>
      </c>
      <c r="D1241" s="242">
        <v>7.8647469896920619E-2</v>
      </c>
      <c r="E1241" s="243">
        <v>195.290273556231</v>
      </c>
      <c r="F1241" s="243">
        <v>189.68737973677869</v>
      </c>
      <c r="G1241" s="241">
        <v>170</v>
      </c>
      <c r="H1241" s="242">
        <v>9.0148845040194603E-2</v>
      </c>
      <c r="I1241" s="243">
        <v>57.323529411764703</v>
      </c>
    </row>
    <row r="1242" spans="2:9" x14ac:dyDescent="0.2">
      <c r="B1242" s="240" t="s">
        <v>1384</v>
      </c>
      <c r="C1242" s="241">
        <v>923</v>
      </c>
      <c r="D1242" s="242">
        <v>4.4459480383402195E-2</v>
      </c>
      <c r="E1242" s="243">
        <v>90.8385698808234</v>
      </c>
      <c r="F1242" s="243">
        <v>625.72199092553126</v>
      </c>
      <c r="G1242" s="241">
        <v>107</v>
      </c>
      <c r="H1242" s="242">
        <v>6.4702484113229319E-2</v>
      </c>
      <c r="I1242" s="243">
        <v>37.682242990654203</v>
      </c>
    </row>
    <row r="1243" spans="2:9" x14ac:dyDescent="0.2">
      <c r="B1243" s="240" t="s">
        <v>1385</v>
      </c>
      <c r="C1243" s="241">
        <v>1060</v>
      </c>
      <c r="D1243" s="242">
        <v>4.2806069188030538E-2</v>
      </c>
      <c r="E1243" s="243">
        <v>72.494339622641505</v>
      </c>
      <c r="F1243" s="243">
        <v>904.10822076742841</v>
      </c>
      <c r="G1243" s="241">
        <v>376</v>
      </c>
      <c r="H1243" s="242">
        <v>2.2834571171767903E-2</v>
      </c>
      <c r="I1243" s="243">
        <v>12.837765957446809</v>
      </c>
    </row>
    <row r="1244" spans="2:9" x14ac:dyDescent="0.2">
      <c r="B1244" s="240" t="s">
        <v>1386</v>
      </c>
      <c r="C1244" s="241">
        <v>0</v>
      </c>
      <c r="D1244" s="242">
        <v>0</v>
      </c>
      <c r="E1244" s="243">
        <v>0</v>
      </c>
      <c r="F1244" s="243">
        <v>0</v>
      </c>
      <c r="G1244" s="241">
        <v>0</v>
      </c>
      <c r="H1244" s="242">
        <v>0</v>
      </c>
      <c r="I1244" s="243">
        <v>0</v>
      </c>
    </row>
    <row r="1245" spans="2:9" x14ac:dyDescent="0.2">
      <c r="B1245" s="240" t="s">
        <v>1387</v>
      </c>
      <c r="C1245" s="241">
        <v>0</v>
      </c>
      <c r="D1245" s="242">
        <v>0</v>
      </c>
      <c r="E1245" s="243">
        <v>0</v>
      </c>
      <c r="F1245" s="243">
        <v>0</v>
      </c>
      <c r="G1245" s="241">
        <v>0</v>
      </c>
      <c r="H1245" s="242">
        <v>0</v>
      </c>
      <c r="I1245" s="243">
        <v>0</v>
      </c>
    </row>
    <row r="1246" spans="2:9" x14ac:dyDescent="0.2">
      <c r="B1246" s="240" t="s">
        <v>1388</v>
      </c>
      <c r="C1246" s="241">
        <v>0</v>
      </c>
      <c r="D1246" s="242">
        <v>0</v>
      </c>
      <c r="E1246" s="243">
        <v>0</v>
      </c>
      <c r="F1246" s="243">
        <v>0</v>
      </c>
      <c r="G1246" s="241">
        <v>0</v>
      </c>
      <c r="H1246" s="242">
        <v>0</v>
      </c>
      <c r="I1246" s="243">
        <v>0</v>
      </c>
    </row>
    <row r="1247" spans="2:9" x14ac:dyDescent="0.2">
      <c r="B1247" s="240" t="s">
        <v>1389</v>
      </c>
      <c r="C1247" s="241">
        <v>0</v>
      </c>
      <c r="D1247" s="242">
        <v>0</v>
      </c>
      <c r="E1247" s="243">
        <v>0</v>
      </c>
      <c r="F1247" s="243">
        <v>0</v>
      </c>
      <c r="G1247" s="241">
        <v>0</v>
      </c>
      <c r="H1247" s="242">
        <v>0</v>
      </c>
      <c r="I1247" s="243">
        <v>0</v>
      </c>
    </row>
    <row r="1248" spans="2:9" x14ac:dyDescent="0.2">
      <c r="B1248" s="240" t="s">
        <v>1390</v>
      </c>
      <c r="C1248" s="241">
        <v>0</v>
      </c>
      <c r="D1248" s="242">
        <v>0</v>
      </c>
      <c r="E1248" s="243">
        <v>0</v>
      </c>
      <c r="F1248" s="243">
        <v>0</v>
      </c>
      <c r="G1248" s="241">
        <v>0</v>
      </c>
      <c r="H1248" s="242">
        <v>0</v>
      </c>
      <c r="I1248" s="243">
        <v>0</v>
      </c>
    </row>
    <row r="1249" spans="2:10" x14ac:dyDescent="0.2">
      <c r="B1249" s="240" t="s">
        <v>1391</v>
      </c>
      <c r="C1249" s="241">
        <v>0</v>
      </c>
      <c r="D1249" s="242">
        <v>0</v>
      </c>
      <c r="E1249" s="243">
        <v>0</v>
      </c>
      <c r="F1249" s="243">
        <v>0</v>
      </c>
      <c r="G1249" s="241">
        <v>0</v>
      </c>
      <c r="H1249" s="242">
        <v>0</v>
      </c>
      <c r="I1249" s="243">
        <v>0</v>
      </c>
    </row>
    <row r="1250" spans="2:10" x14ac:dyDescent="0.2">
      <c r="B1250" s="240" t="s">
        <v>1392</v>
      </c>
      <c r="C1250" s="241">
        <v>0</v>
      </c>
      <c r="D1250" s="242">
        <v>0</v>
      </c>
      <c r="E1250" s="243">
        <v>0</v>
      </c>
      <c r="F1250" s="243">
        <v>0</v>
      </c>
      <c r="G1250" s="241">
        <v>0</v>
      </c>
      <c r="H1250" s="242">
        <v>0</v>
      </c>
      <c r="I1250" s="243">
        <v>0</v>
      </c>
    </row>
    <row r="1251" spans="2:10" x14ac:dyDescent="0.2">
      <c r="B1251" s="240" t="s">
        <v>1393</v>
      </c>
      <c r="C1251" s="241">
        <v>3</v>
      </c>
      <c r="D1251" s="242">
        <v>1.048218029350112E-2</v>
      </c>
      <c r="E1251" s="243">
        <v>8.3333333333333339</v>
      </c>
      <c r="F1251" s="243">
        <v>59.234282984453699</v>
      </c>
      <c r="G1251" s="241">
        <v>0</v>
      </c>
      <c r="H1251" s="242">
        <v>0</v>
      </c>
      <c r="I1251" s="243">
        <v>0</v>
      </c>
    </row>
    <row r="1252" spans="2:10" x14ac:dyDescent="0.2">
      <c r="B1252" s="240" t="s">
        <v>1394</v>
      </c>
      <c r="C1252" s="241">
        <v>112</v>
      </c>
      <c r="D1252" s="242">
        <v>-9.4855982366198743E-3</v>
      </c>
      <c r="E1252" s="243">
        <v>-6.8392857142857144</v>
      </c>
      <c r="F1252" s="243">
        <v>4.5687036513999999</v>
      </c>
      <c r="G1252" s="241">
        <v>0</v>
      </c>
      <c r="H1252" s="242">
        <v>0</v>
      </c>
      <c r="I1252" s="243">
        <v>0</v>
      </c>
    </row>
    <row r="1253" spans="2:10" x14ac:dyDescent="0.2">
      <c r="B1253" s="240" t="s">
        <v>1395</v>
      </c>
      <c r="C1253" s="241">
        <v>246</v>
      </c>
      <c r="D1253" s="242">
        <v>-6.2012161803115529E-3</v>
      </c>
      <c r="E1253" s="243">
        <v>-5.0284552845528454</v>
      </c>
      <c r="F1253" s="243">
        <v>516.54939628418265</v>
      </c>
      <c r="G1253" s="241">
        <v>0</v>
      </c>
      <c r="H1253" s="242">
        <v>0</v>
      </c>
      <c r="I1253" s="243">
        <v>0</v>
      </c>
    </row>
    <row r="1254" spans="2:10" x14ac:dyDescent="0.2">
      <c r="B1254" s="240" t="s">
        <v>1396</v>
      </c>
      <c r="C1254" s="241">
        <v>103</v>
      </c>
      <c r="D1254" s="242">
        <v>-5.1179759061437125E-4</v>
      </c>
      <c r="E1254" s="243">
        <v>-0.37864077669902912</v>
      </c>
      <c r="F1254" s="243">
        <v>423.54590061427348</v>
      </c>
      <c r="G1254" s="241">
        <v>0</v>
      </c>
      <c r="H1254" s="242">
        <v>0</v>
      </c>
      <c r="I1254" s="243">
        <v>0</v>
      </c>
    </row>
    <row r="1255" spans="2:10" x14ac:dyDescent="0.2">
      <c r="B1255" s="240" t="s">
        <v>1397</v>
      </c>
      <c r="C1255" s="241">
        <v>41</v>
      </c>
      <c r="D1255" s="242">
        <v>0.5650572767304467</v>
      </c>
      <c r="E1255" s="243">
        <v>879.46341463414637</v>
      </c>
      <c r="F1255" s="243">
        <v>2213.483478523593</v>
      </c>
      <c r="G1255" s="241">
        <v>0</v>
      </c>
      <c r="H1255" s="242">
        <v>0</v>
      </c>
      <c r="I1255" s="243">
        <v>0</v>
      </c>
    </row>
    <row r="1256" spans="2:10" x14ac:dyDescent="0.2">
      <c r="B1256" s="240" t="s">
        <v>1398</v>
      </c>
      <c r="C1256" s="241">
        <v>37</v>
      </c>
      <c r="D1256" s="242">
        <v>-2.0301200822663068E-2</v>
      </c>
      <c r="E1256" s="243">
        <v>-16.54054054054054</v>
      </c>
      <c r="F1256" s="243">
        <v>99.764586896978713</v>
      </c>
      <c r="G1256" s="241">
        <v>0</v>
      </c>
      <c r="H1256" s="242">
        <v>0</v>
      </c>
      <c r="I1256" s="243">
        <v>0</v>
      </c>
    </row>
    <row r="1257" spans="2:10" x14ac:dyDescent="0.2">
      <c r="B1257" s="240" t="s">
        <v>1399</v>
      </c>
      <c r="C1257" s="241">
        <v>39</v>
      </c>
      <c r="D1257" s="242">
        <v>9.1001994428785649E-2</v>
      </c>
      <c r="E1257" s="243">
        <v>141.56410256410257</v>
      </c>
      <c r="F1257" s="243">
        <v>1608.9056211056068</v>
      </c>
      <c r="G1257" s="241">
        <v>0</v>
      </c>
      <c r="H1257" s="242">
        <v>0</v>
      </c>
      <c r="I1257" s="243">
        <v>0</v>
      </c>
    </row>
    <row r="1258" spans="2:10" x14ac:dyDescent="0.2">
      <c r="B1258" s="240" t="s">
        <v>1400</v>
      </c>
      <c r="C1258" s="241">
        <v>38</v>
      </c>
      <c r="D1258" s="242">
        <v>0.30754568734722376</v>
      </c>
      <c r="E1258" s="243">
        <v>556.23684210526312</v>
      </c>
      <c r="F1258" s="243">
        <v>1555.5323675153206</v>
      </c>
      <c r="G1258" s="241">
        <v>0</v>
      </c>
      <c r="H1258" s="242">
        <v>0</v>
      </c>
      <c r="I1258" s="243">
        <v>0</v>
      </c>
    </row>
    <row r="1259" spans="2:10" x14ac:dyDescent="0.2">
      <c r="B1259" s="244" t="s">
        <v>1401</v>
      </c>
      <c r="C1259" s="245">
        <v>613</v>
      </c>
      <c r="D1259" s="246">
        <v>-4.9724482005837345E-3</v>
      </c>
      <c r="E1259" s="247">
        <v>-4.3882544861337687</v>
      </c>
      <c r="F1259" s="247">
        <v>915.01108608542802</v>
      </c>
      <c r="G1259" s="245">
        <v>1</v>
      </c>
      <c r="H1259" s="246">
        <v>-7.6086956521739135E-2</v>
      </c>
      <c r="I1259" s="247">
        <v>-28</v>
      </c>
    </row>
    <row r="1261" spans="2:10" x14ac:dyDescent="0.2">
      <c r="J1261" s="17" t="s">
        <v>331</v>
      </c>
    </row>
    <row r="1262" spans="2:10" x14ac:dyDescent="0.2">
      <c r="J1262" s="17" t="s">
        <v>345</v>
      </c>
    </row>
    <row r="1263" spans="2:10" x14ac:dyDescent="0.2">
      <c r="B1263" s="3" t="s">
        <v>0</v>
      </c>
      <c r="C1263" s="225"/>
      <c r="D1263" s="226"/>
      <c r="E1263" s="227"/>
      <c r="F1263" s="227"/>
      <c r="G1263" s="225"/>
      <c r="H1263" s="226"/>
      <c r="I1263" s="227"/>
    </row>
    <row r="1264" spans="2:10" x14ac:dyDescent="0.2">
      <c r="B1264" s="3" t="s">
        <v>396</v>
      </c>
      <c r="C1264" s="225"/>
      <c r="D1264" s="226"/>
      <c r="E1264" s="227"/>
      <c r="F1264" s="227"/>
      <c r="G1264" s="225"/>
      <c r="H1264" s="226"/>
      <c r="I1264" s="227"/>
    </row>
    <row r="1265" spans="2:9" x14ac:dyDescent="0.2">
      <c r="B1265" s="228" t="s">
        <v>326</v>
      </c>
      <c r="C1265" s="225"/>
      <c r="D1265" s="226"/>
      <c r="E1265" s="227"/>
      <c r="F1265" s="227"/>
      <c r="G1265" s="225"/>
      <c r="H1265" s="226"/>
      <c r="I1265" s="227"/>
    </row>
    <row r="1266" spans="2:9" x14ac:dyDescent="0.2">
      <c r="B1266" s="3"/>
      <c r="C1266" s="221"/>
      <c r="D1266" s="221"/>
      <c r="E1266" s="221"/>
      <c r="F1266" s="273"/>
      <c r="G1266" s="221"/>
      <c r="H1266" s="221"/>
      <c r="I1266" s="221"/>
    </row>
    <row r="1267" spans="2:9" x14ac:dyDescent="0.2">
      <c r="B1267" s="266" t="s">
        <v>2766</v>
      </c>
    </row>
    <row r="1268" spans="2:9" x14ac:dyDescent="0.2">
      <c r="B1268" s="266" t="s">
        <v>2767</v>
      </c>
    </row>
    <row r="1269" spans="2:9" x14ac:dyDescent="0.2">
      <c r="B1269" s="266" t="s">
        <v>2768</v>
      </c>
    </row>
    <row r="1270" spans="2:9" x14ac:dyDescent="0.2">
      <c r="B1270" s="266" t="s">
        <v>2769</v>
      </c>
    </row>
    <row r="1271" spans="2:9" x14ac:dyDescent="0.2">
      <c r="B1271" s="266" t="s">
        <v>2770</v>
      </c>
    </row>
    <row r="1273" spans="2:9" x14ac:dyDescent="0.2">
      <c r="B1273" s="3"/>
      <c r="C1273" s="229" t="s">
        <v>155</v>
      </c>
      <c r="D1273" s="230"/>
      <c r="E1273" s="231"/>
      <c r="F1273" s="274"/>
      <c r="G1273" s="229" t="s">
        <v>404</v>
      </c>
      <c r="H1273" s="230"/>
      <c r="I1273" s="231"/>
    </row>
    <row r="1274" spans="2:9" ht="38.25" x14ac:dyDescent="0.2">
      <c r="B1274" s="232" t="s">
        <v>332</v>
      </c>
      <c r="C1274" s="233" t="s">
        <v>49</v>
      </c>
      <c r="D1274" s="234" t="s">
        <v>333</v>
      </c>
      <c r="E1274" s="235" t="s">
        <v>334</v>
      </c>
      <c r="F1274" s="235" t="s">
        <v>2765</v>
      </c>
      <c r="G1274" s="233" t="s">
        <v>49</v>
      </c>
      <c r="H1274" s="234" t="s">
        <v>333</v>
      </c>
      <c r="I1274" s="235" t="s">
        <v>334</v>
      </c>
    </row>
    <row r="1275" spans="2:9" x14ac:dyDescent="0.2">
      <c r="B1275" s="236" t="s">
        <v>1402</v>
      </c>
      <c r="C1275" s="237">
        <v>173</v>
      </c>
      <c r="D1275" s="238">
        <v>-2.7878946881076616E-2</v>
      </c>
      <c r="E1275" s="239">
        <v>-20.884393063583815</v>
      </c>
      <c r="F1275" s="239">
        <v>64.567071355176282</v>
      </c>
      <c r="G1275" s="237">
        <v>2</v>
      </c>
      <c r="H1275" s="238">
        <v>0.12283737024221453</v>
      </c>
      <c r="I1275" s="239">
        <v>35.5</v>
      </c>
    </row>
    <row r="1276" spans="2:9" x14ac:dyDescent="0.2">
      <c r="B1276" s="240" t="s">
        <v>1403</v>
      </c>
      <c r="C1276" s="241">
        <v>1088</v>
      </c>
      <c r="D1276" s="242">
        <v>-1.6813515103162757E-2</v>
      </c>
      <c r="E1276" s="243">
        <v>-13.268382352941176</v>
      </c>
      <c r="F1276" s="243">
        <v>61.225416031164485</v>
      </c>
      <c r="G1276" s="241">
        <v>6</v>
      </c>
      <c r="H1276" s="242">
        <v>7.3675826363998498E-2</v>
      </c>
      <c r="I1276" s="243">
        <v>30.833333333333332</v>
      </c>
    </row>
    <row r="1277" spans="2:9" x14ac:dyDescent="0.2">
      <c r="B1277" s="240" t="s">
        <v>1404</v>
      </c>
      <c r="C1277" s="241">
        <v>0</v>
      </c>
      <c r="D1277" s="242">
        <v>0</v>
      </c>
      <c r="E1277" s="243">
        <v>0</v>
      </c>
      <c r="F1277" s="243">
        <v>0</v>
      </c>
      <c r="G1277" s="241">
        <v>0</v>
      </c>
      <c r="H1277" s="242">
        <v>0</v>
      </c>
      <c r="I1277" s="243">
        <v>0</v>
      </c>
    </row>
    <row r="1278" spans="2:9" x14ac:dyDescent="0.2">
      <c r="B1278" s="240" t="s">
        <v>1405</v>
      </c>
      <c r="C1278" s="241">
        <v>39</v>
      </c>
      <c r="D1278" s="242">
        <v>2.8028028028028062E-2</v>
      </c>
      <c r="E1278" s="243">
        <v>23.692307692307693</v>
      </c>
      <c r="F1278" s="243">
        <v>148.12780903412701</v>
      </c>
      <c r="G1278" s="241">
        <v>0</v>
      </c>
      <c r="H1278" s="242">
        <v>0</v>
      </c>
      <c r="I1278" s="243">
        <v>0</v>
      </c>
    </row>
    <row r="1279" spans="2:9" x14ac:dyDescent="0.2">
      <c r="B1279" s="240" t="s">
        <v>1406</v>
      </c>
      <c r="C1279" s="241">
        <v>174</v>
      </c>
      <c r="D1279" s="242">
        <v>1.2068896615114122E-2</v>
      </c>
      <c r="E1279" s="243">
        <v>8.6781609195402307</v>
      </c>
      <c r="F1279" s="243">
        <v>149.46343771908596</v>
      </c>
      <c r="G1279" s="241">
        <v>0</v>
      </c>
      <c r="H1279" s="242">
        <v>0</v>
      </c>
      <c r="I1279" s="243">
        <v>0</v>
      </c>
    </row>
    <row r="1280" spans="2:9" x14ac:dyDescent="0.2">
      <c r="B1280" s="240" t="s">
        <v>1407</v>
      </c>
      <c r="C1280" s="241">
        <v>0</v>
      </c>
      <c r="D1280" s="242">
        <v>0</v>
      </c>
      <c r="E1280" s="243">
        <v>0</v>
      </c>
      <c r="F1280" s="243">
        <v>0</v>
      </c>
      <c r="G1280" s="241">
        <v>0</v>
      </c>
      <c r="H1280" s="242">
        <v>0</v>
      </c>
      <c r="I1280" s="243">
        <v>0</v>
      </c>
    </row>
    <row r="1281" spans="2:9" x14ac:dyDescent="0.2">
      <c r="B1281" s="240" t="s">
        <v>1408</v>
      </c>
      <c r="C1281" s="241">
        <v>433</v>
      </c>
      <c r="D1281" s="242">
        <v>-1.5311787997434045E-2</v>
      </c>
      <c r="E1281" s="243">
        <v>-15.986143187066975</v>
      </c>
      <c r="F1281" s="243">
        <v>354.23627333909297</v>
      </c>
      <c r="G1281" s="241">
        <v>3</v>
      </c>
      <c r="H1281" s="242">
        <v>0.23684210526315796</v>
      </c>
      <c r="I1281" s="243">
        <v>72</v>
      </c>
    </row>
    <row r="1282" spans="2:9" x14ac:dyDescent="0.2">
      <c r="B1282" s="240" t="s">
        <v>1409</v>
      </c>
      <c r="C1282" s="241">
        <v>421</v>
      </c>
      <c r="D1282" s="242">
        <v>6.4986394018652138E-2</v>
      </c>
      <c r="E1282" s="243">
        <v>116.85510688836105</v>
      </c>
      <c r="F1282" s="243">
        <v>901.72910467755821</v>
      </c>
      <c r="G1282" s="241">
        <v>0</v>
      </c>
      <c r="H1282" s="242">
        <v>0</v>
      </c>
      <c r="I1282" s="243">
        <v>0</v>
      </c>
    </row>
    <row r="1283" spans="2:9" x14ac:dyDescent="0.2">
      <c r="B1283" s="240" t="s">
        <v>1410</v>
      </c>
      <c r="C1283" s="241">
        <v>188</v>
      </c>
      <c r="D1283" s="242">
        <v>4.773784224954003E-4</v>
      </c>
      <c r="E1283" s="243">
        <v>0.32978723404255317</v>
      </c>
      <c r="F1283" s="243">
        <v>22.746980439487078</v>
      </c>
      <c r="G1283" s="241">
        <v>0</v>
      </c>
      <c r="H1283" s="242">
        <v>0</v>
      </c>
      <c r="I1283" s="243">
        <v>0</v>
      </c>
    </row>
    <row r="1284" spans="2:9" x14ac:dyDescent="0.2">
      <c r="B1284" s="240" t="s">
        <v>1411</v>
      </c>
      <c r="C1284" s="241">
        <v>33</v>
      </c>
      <c r="D1284" s="242">
        <v>9.0540063536886706E-2</v>
      </c>
      <c r="E1284" s="243">
        <v>77.727272727272734</v>
      </c>
      <c r="F1284" s="243">
        <v>788.98694508263827</v>
      </c>
      <c r="G1284" s="241">
        <v>0</v>
      </c>
      <c r="H1284" s="242">
        <v>0</v>
      </c>
      <c r="I1284" s="243">
        <v>0</v>
      </c>
    </row>
    <row r="1285" spans="2:9" x14ac:dyDescent="0.2">
      <c r="B1285" s="240" t="s">
        <v>1412</v>
      </c>
      <c r="C1285" s="241">
        <v>522</v>
      </c>
      <c r="D1285" s="242">
        <v>0.16376045537306316</v>
      </c>
      <c r="E1285" s="243">
        <v>316.5191570881226</v>
      </c>
      <c r="F1285" s="243">
        <v>1210.3346275013405</v>
      </c>
      <c r="G1285" s="241">
        <v>1</v>
      </c>
      <c r="H1285" s="242">
        <v>0.29130434782608705</v>
      </c>
      <c r="I1285" s="243">
        <v>134</v>
      </c>
    </row>
    <row r="1286" spans="2:9" x14ac:dyDescent="0.2">
      <c r="B1286" s="240" t="s">
        <v>1413</v>
      </c>
      <c r="C1286" s="241">
        <v>16</v>
      </c>
      <c r="D1286" s="242">
        <v>0.14420440104340848</v>
      </c>
      <c r="E1286" s="243">
        <v>269.5</v>
      </c>
      <c r="F1286" s="243">
        <v>1669.6793029643977</v>
      </c>
      <c r="G1286" s="241">
        <v>0</v>
      </c>
      <c r="H1286" s="242">
        <v>0</v>
      </c>
      <c r="I1286" s="243">
        <v>0</v>
      </c>
    </row>
    <row r="1287" spans="2:9" x14ac:dyDescent="0.2">
      <c r="B1287" s="240" t="s">
        <v>1414</v>
      </c>
      <c r="C1287" s="241">
        <v>29</v>
      </c>
      <c r="D1287" s="242">
        <v>-4.2073538276069966E-2</v>
      </c>
      <c r="E1287" s="243">
        <v>-24.068965517241381</v>
      </c>
      <c r="F1287" s="243">
        <v>32.885451495126667</v>
      </c>
      <c r="G1287" s="241">
        <v>0</v>
      </c>
      <c r="H1287" s="242">
        <v>0</v>
      </c>
      <c r="I1287" s="243">
        <v>0</v>
      </c>
    </row>
    <row r="1288" spans="2:9" x14ac:dyDescent="0.2">
      <c r="B1288" s="240" t="s">
        <v>1415</v>
      </c>
      <c r="C1288" s="241">
        <v>1654</v>
      </c>
      <c r="D1288" s="242">
        <v>-7.8790981783136704E-3</v>
      </c>
      <c r="E1288" s="243">
        <v>-6.9594921402660219</v>
      </c>
      <c r="F1288" s="243">
        <v>16.479108407183585</v>
      </c>
      <c r="G1288" s="241">
        <v>2</v>
      </c>
      <c r="H1288" s="242">
        <v>0.12405303030303028</v>
      </c>
      <c r="I1288" s="243">
        <v>65.5</v>
      </c>
    </row>
    <row r="1289" spans="2:9" x14ac:dyDescent="0.2">
      <c r="B1289" s="240" t="s">
        <v>1416</v>
      </c>
      <c r="C1289" s="241">
        <v>0</v>
      </c>
      <c r="D1289" s="242">
        <v>0</v>
      </c>
      <c r="E1289" s="243">
        <v>0</v>
      </c>
      <c r="F1289" s="243">
        <v>0</v>
      </c>
      <c r="G1289" s="241">
        <v>0</v>
      </c>
      <c r="H1289" s="242">
        <v>0</v>
      </c>
      <c r="I1289" s="243">
        <v>0</v>
      </c>
    </row>
    <row r="1290" spans="2:9" x14ac:dyDescent="0.2">
      <c r="B1290" s="240" t="s">
        <v>1417</v>
      </c>
      <c r="C1290" s="241">
        <v>62</v>
      </c>
      <c r="D1290" s="242">
        <v>-1.0293145250165336E-2</v>
      </c>
      <c r="E1290" s="243">
        <v>-7.532258064516129</v>
      </c>
      <c r="F1290" s="243">
        <v>104.27735946164675</v>
      </c>
      <c r="G1290" s="241">
        <v>0</v>
      </c>
      <c r="H1290" s="242">
        <v>0</v>
      </c>
      <c r="I1290" s="243">
        <v>0</v>
      </c>
    </row>
    <row r="1291" spans="2:9" x14ac:dyDescent="0.2">
      <c r="B1291" s="240" t="s">
        <v>1418</v>
      </c>
      <c r="C1291" s="241">
        <v>90</v>
      </c>
      <c r="D1291" s="242">
        <v>1.2639090469279246E-2</v>
      </c>
      <c r="E1291" s="243">
        <v>9.2888888888888896</v>
      </c>
      <c r="F1291" s="243">
        <v>75.95490592005298</v>
      </c>
      <c r="G1291" s="241">
        <v>0</v>
      </c>
      <c r="H1291" s="242">
        <v>0</v>
      </c>
      <c r="I1291" s="243">
        <v>0</v>
      </c>
    </row>
    <row r="1292" spans="2:9" x14ac:dyDescent="0.2">
      <c r="B1292" s="240" t="s">
        <v>1419</v>
      </c>
      <c r="C1292" s="241">
        <v>0</v>
      </c>
      <c r="D1292" s="242">
        <v>0</v>
      </c>
      <c r="E1292" s="243">
        <v>0</v>
      </c>
      <c r="F1292" s="243">
        <v>0</v>
      </c>
      <c r="G1292" s="241">
        <v>0</v>
      </c>
      <c r="H1292" s="242">
        <v>0</v>
      </c>
      <c r="I1292" s="243">
        <v>0</v>
      </c>
    </row>
    <row r="1293" spans="2:9" x14ac:dyDescent="0.2">
      <c r="B1293" s="240" t="s">
        <v>1420</v>
      </c>
      <c r="C1293" s="241">
        <v>120</v>
      </c>
      <c r="D1293" s="242">
        <v>0.33720374707259948</v>
      </c>
      <c r="E1293" s="243">
        <v>599.94166666666672</v>
      </c>
      <c r="F1293" s="243">
        <v>1665.6563290521583</v>
      </c>
      <c r="G1293" s="241">
        <v>0</v>
      </c>
      <c r="H1293" s="242">
        <v>0</v>
      </c>
      <c r="I1293" s="243">
        <v>0</v>
      </c>
    </row>
    <row r="1294" spans="2:9" x14ac:dyDescent="0.2">
      <c r="B1294" s="240" t="s">
        <v>1421</v>
      </c>
      <c r="C1294" s="241">
        <v>14</v>
      </c>
      <c r="D1294" s="242">
        <v>6.0739517386916297E-2</v>
      </c>
      <c r="E1294" s="243">
        <v>47.285714285714285</v>
      </c>
      <c r="F1294" s="243">
        <v>69.698200850425437</v>
      </c>
      <c r="G1294" s="241">
        <v>0</v>
      </c>
      <c r="H1294" s="242">
        <v>0</v>
      </c>
      <c r="I1294" s="243">
        <v>0</v>
      </c>
    </row>
    <row r="1295" spans="2:9" x14ac:dyDescent="0.2">
      <c r="B1295" s="240" t="s">
        <v>1422</v>
      </c>
      <c r="C1295" s="241">
        <v>177</v>
      </c>
      <c r="D1295" s="242">
        <v>0.49032008952353023</v>
      </c>
      <c r="E1295" s="243">
        <v>774.8248587570622</v>
      </c>
      <c r="F1295" s="243">
        <v>1920.0388122587128</v>
      </c>
      <c r="G1295" s="241">
        <v>0</v>
      </c>
      <c r="H1295" s="242">
        <v>0</v>
      </c>
      <c r="I1295" s="243">
        <v>0</v>
      </c>
    </row>
    <row r="1296" spans="2:9" x14ac:dyDescent="0.2">
      <c r="B1296" s="240" t="s">
        <v>1423</v>
      </c>
      <c r="C1296" s="241">
        <v>120</v>
      </c>
      <c r="D1296" s="242">
        <v>9.6542315966208214E-4</v>
      </c>
      <c r="E1296" s="243">
        <v>0.76666666666666672</v>
      </c>
      <c r="F1296" s="243">
        <v>28.888454301688611</v>
      </c>
      <c r="G1296" s="241">
        <v>0</v>
      </c>
      <c r="H1296" s="242">
        <v>0</v>
      </c>
      <c r="I1296" s="243">
        <v>0</v>
      </c>
    </row>
    <row r="1297" spans="2:9" x14ac:dyDescent="0.2">
      <c r="B1297" s="240" t="s">
        <v>1424</v>
      </c>
      <c r="C1297" s="241">
        <v>59</v>
      </c>
      <c r="D1297" s="242">
        <v>-1.0987623137155844E-2</v>
      </c>
      <c r="E1297" s="243">
        <v>-10.322033898305085</v>
      </c>
      <c r="F1297" s="243">
        <v>23.127570880650083</v>
      </c>
      <c r="G1297" s="241">
        <v>0</v>
      </c>
      <c r="H1297" s="242">
        <v>0</v>
      </c>
      <c r="I1297" s="243">
        <v>0</v>
      </c>
    </row>
    <row r="1298" spans="2:9" x14ac:dyDescent="0.2">
      <c r="B1298" s="240" t="s">
        <v>1425</v>
      </c>
      <c r="C1298" s="241">
        <v>69</v>
      </c>
      <c r="D1298" s="242">
        <v>0.11735136474889241</v>
      </c>
      <c r="E1298" s="243">
        <v>219.57971014492753</v>
      </c>
      <c r="F1298" s="243">
        <v>1818.8007474222557</v>
      </c>
      <c r="G1298" s="241">
        <v>0</v>
      </c>
      <c r="H1298" s="242">
        <v>0</v>
      </c>
      <c r="I1298" s="243">
        <v>0</v>
      </c>
    </row>
    <row r="1299" spans="2:9" x14ac:dyDescent="0.2">
      <c r="B1299" s="240" t="s">
        <v>1426</v>
      </c>
      <c r="C1299" s="241">
        <v>14</v>
      </c>
      <c r="D1299" s="242">
        <v>8.9641164522681116E-2</v>
      </c>
      <c r="E1299" s="243">
        <v>94.571428571428569</v>
      </c>
      <c r="F1299" s="243">
        <v>805.83592376373326</v>
      </c>
      <c r="G1299" s="241">
        <v>0</v>
      </c>
      <c r="H1299" s="242">
        <v>0</v>
      </c>
      <c r="I1299" s="243">
        <v>0</v>
      </c>
    </row>
    <row r="1300" spans="2:9" x14ac:dyDescent="0.2">
      <c r="B1300" s="240" t="s">
        <v>1427</v>
      </c>
      <c r="C1300" s="241">
        <v>729</v>
      </c>
      <c r="D1300" s="242">
        <v>-8.9904529061490823E-3</v>
      </c>
      <c r="E1300" s="243">
        <v>-7.9094650205761319</v>
      </c>
      <c r="F1300" s="243">
        <v>13.049192579532928</v>
      </c>
      <c r="G1300" s="241">
        <v>0</v>
      </c>
      <c r="H1300" s="242">
        <v>0</v>
      </c>
      <c r="I1300" s="243">
        <v>0</v>
      </c>
    </row>
    <row r="1301" spans="2:9" x14ac:dyDescent="0.2">
      <c r="B1301" s="240" t="s">
        <v>1428</v>
      </c>
      <c r="C1301" s="241">
        <v>0</v>
      </c>
      <c r="D1301" s="242">
        <v>0</v>
      </c>
      <c r="E1301" s="243">
        <v>0</v>
      </c>
      <c r="F1301" s="243">
        <v>0</v>
      </c>
      <c r="G1301" s="241">
        <v>0</v>
      </c>
      <c r="H1301" s="242">
        <v>0</v>
      </c>
      <c r="I1301" s="243">
        <v>0</v>
      </c>
    </row>
    <row r="1302" spans="2:9" x14ac:dyDescent="0.2">
      <c r="B1302" s="240" t="s">
        <v>1429</v>
      </c>
      <c r="C1302" s="241">
        <v>548</v>
      </c>
      <c r="D1302" s="242">
        <v>3.2696375901897889E-2</v>
      </c>
      <c r="E1302" s="243">
        <v>27.470802919708028</v>
      </c>
      <c r="F1302" s="243">
        <v>243.19243769262505</v>
      </c>
      <c r="G1302" s="241">
        <v>0</v>
      </c>
      <c r="H1302" s="242">
        <v>0</v>
      </c>
      <c r="I1302" s="243">
        <v>0</v>
      </c>
    </row>
    <row r="1303" spans="2:9" x14ac:dyDescent="0.2">
      <c r="B1303" s="240" t="s">
        <v>1430</v>
      </c>
      <c r="C1303" s="241">
        <v>40</v>
      </c>
      <c r="D1303" s="242">
        <v>4.9416951080774041E-3</v>
      </c>
      <c r="E1303" s="243">
        <v>3.4750000000000001</v>
      </c>
      <c r="F1303" s="243">
        <v>381.72192373800527</v>
      </c>
      <c r="G1303" s="241">
        <v>0</v>
      </c>
      <c r="H1303" s="242">
        <v>0</v>
      </c>
      <c r="I1303" s="243">
        <v>0</v>
      </c>
    </row>
    <row r="1304" spans="2:9" x14ac:dyDescent="0.2">
      <c r="B1304" s="240" t="s">
        <v>1431</v>
      </c>
      <c r="C1304" s="241">
        <v>303</v>
      </c>
      <c r="D1304" s="242">
        <v>-4.0990891435504162E-2</v>
      </c>
      <c r="E1304" s="243">
        <v>-28.768976897689768</v>
      </c>
      <c r="F1304" s="243">
        <v>47.011223773019118</v>
      </c>
      <c r="G1304" s="241">
        <v>0</v>
      </c>
      <c r="H1304" s="242">
        <v>0</v>
      </c>
      <c r="I1304" s="243">
        <v>0</v>
      </c>
    </row>
    <row r="1305" spans="2:9" x14ac:dyDescent="0.2">
      <c r="B1305" s="240" t="s">
        <v>1432</v>
      </c>
      <c r="C1305" s="241">
        <v>6</v>
      </c>
      <c r="D1305" s="242">
        <v>0.15738452765633903</v>
      </c>
      <c r="E1305" s="243">
        <v>138</v>
      </c>
      <c r="F1305" s="243">
        <v>399.484376704738</v>
      </c>
      <c r="G1305" s="241">
        <v>0</v>
      </c>
      <c r="H1305" s="242">
        <v>0</v>
      </c>
      <c r="I1305" s="243">
        <v>0</v>
      </c>
    </row>
    <row r="1306" spans="2:9" x14ac:dyDescent="0.2">
      <c r="B1306" s="240" t="s">
        <v>1433</v>
      </c>
      <c r="C1306" s="241">
        <v>72</v>
      </c>
      <c r="D1306" s="242">
        <v>4.8263736263736368E-2</v>
      </c>
      <c r="E1306" s="243">
        <v>45.75</v>
      </c>
      <c r="F1306" s="243">
        <v>593.12358185377582</v>
      </c>
      <c r="G1306" s="241">
        <v>0</v>
      </c>
      <c r="H1306" s="242">
        <v>0</v>
      </c>
      <c r="I1306" s="243">
        <v>0</v>
      </c>
    </row>
    <row r="1307" spans="2:9" x14ac:dyDescent="0.2">
      <c r="B1307" s="240" t="s">
        <v>1434</v>
      </c>
      <c r="C1307" s="241">
        <v>30</v>
      </c>
      <c r="D1307" s="242">
        <v>0.55247138098702098</v>
      </c>
      <c r="E1307" s="243">
        <v>481</v>
      </c>
      <c r="F1307" s="243">
        <v>1552.4263085561859</v>
      </c>
      <c r="G1307" s="241">
        <v>0</v>
      </c>
      <c r="H1307" s="242">
        <v>0</v>
      </c>
      <c r="I1307" s="243">
        <v>0</v>
      </c>
    </row>
    <row r="1308" spans="2:9" x14ac:dyDescent="0.2">
      <c r="B1308" s="240" t="s">
        <v>1435</v>
      </c>
      <c r="C1308" s="241">
        <v>12</v>
      </c>
      <c r="D1308" s="242">
        <v>0.20717448064479504</v>
      </c>
      <c r="E1308" s="243">
        <v>304.16666666666669</v>
      </c>
      <c r="F1308" s="243">
        <v>1206.065343054848</v>
      </c>
      <c r="G1308" s="241">
        <v>0</v>
      </c>
      <c r="H1308" s="242">
        <v>0</v>
      </c>
      <c r="I1308" s="243">
        <v>0</v>
      </c>
    </row>
    <row r="1309" spans="2:9" x14ac:dyDescent="0.2">
      <c r="B1309" s="240" t="s">
        <v>1436</v>
      </c>
      <c r="C1309" s="241">
        <v>91</v>
      </c>
      <c r="D1309" s="242">
        <v>2.8087194382561131E-2</v>
      </c>
      <c r="E1309" s="243">
        <v>21.890109890109891</v>
      </c>
      <c r="F1309" s="243">
        <v>577.04961689996833</v>
      </c>
      <c r="G1309" s="241">
        <v>0</v>
      </c>
      <c r="H1309" s="242">
        <v>0</v>
      </c>
      <c r="I1309" s="243">
        <v>0</v>
      </c>
    </row>
    <row r="1310" spans="2:9" x14ac:dyDescent="0.2">
      <c r="B1310" s="240" t="s">
        <v>1437</v>
      </c>
      <c r="C1310" s="241">
        <v>2448</v>
      </c>
      <c r="D1310" s="242">
        <v>6.9937486826920914E-3</v>
      </c>
      <c r="E1310" s="243">
        <v>6.3300653594771239</v>
      </c>
      <c r="F1310" s="243">
        <v>981.15967747655532</v>
      </c>
      <c r="G1310" s="241">
        <v>9</v>
      </c>
      <c r="H1310" s="242">
        <v>0.17970401691331928</v>
      </c>
      <c r="I1310" s="243">
        <v>66.111111111111114</v>
      </c>
    </row>
    <row r="1311" spans="2:9" x14ac:dyDescent="0.2">
      <c r="B1311" s="240" t="s">
        <v>1438</v>
      </c>
      <c r="C1311" s="241">
        <v>8</v>
      </c>
      <c r="D1311" s="242">
        <v>-1.0663983903420493E-2</v>
      </c>
      <c r="E1311" s="243">
        <v>-6.625</v>
      </c>
      <c r="F1311" s="243">
        <v>0</v>
      </c>
      <c r="G1311" s="241">
        <v>0</v>
      </c>
      <c r="H1311" s="242">
        <v>0</v>
      </c>
      <c r="I1311" s="243">
        <v>0</v>
      </c>
    </row>
    <row r="1312" spans="2:9" x14ac:dyDescent="0.2">
      <c r="B1312" s="240" t="s">
        <v>1439</v>
      </c>
      <c r="C1312" s="241">
        <v>46</v>
      </c>
      <c r="D1312" s="242">
        <v>0.10602784072515381</v>
      </c>
      <c r="E1312" s="243">
        <v>178</v>
      </c>
      <c r="F1312" s="243">
        <v>1299.6477381825077</v>
      </c>
      <c r="G1312" s="241">
        <v>0</v>
      </c>
      <c r="H1312" s="242">
        <v>0</v>
      </c>
      <c r="I1312" s="243">
        <v>0</v>
      </c>
    </row>
    <row r="1313" spans="2:10" x14ac:dyDescent="0.2">
      <c r="B1313" s="240" t="s">
        <v>1440</v>
      </c>
      <c r="C1313" s="241">
        <v>39</v>
      </c>
      <c r="D1313" s="242">
        <v>-2.3453684522047991E-2</v>
      </c>
      <c r="E1313" s="243">
        <v>-16.256410256410255</v>
      </c>
      <c r="F1313" s="243">
        <v>190.18146624836541</v>
      </c>
      <c r="G1313" s="241">
        <v>0</v>
      </c>
      <c r="H1313" s="242">
        <v>0</v>
      </c>
      <c r="I1313" s="243">
        <v>0</v>
      </c>
    </row>
    <row r="1314" spans="2:10" x14ac:dyDescent="0.2">
      <c r="B1314" s="240" t="s">
        <v>1441</v>
      </c>
      <c r="C1314" s="241">
        <v>7</v>
      </c>
      <c r="D1314" s="242">
        <v>0.50020652622883111</v>
      </c>
      <c r="E1314" s="243">
        <v>692</v>
      </c>
      <c r="F1314" s="243">
        <v>895.917533214777</v>
      </c>
      <c r="G1314" s="241">
        <v>0</v>
      </c>
      <c r="H1314" s="242">
        <v>0</v>
      </c>
      <c r="I1314" s="243">
        <v>0</v>
      </c>
    </row>
    <row r="1315" spans="2:10" x14ac:dyDescent="0.2">
      <c r="B1315" s="240" t="s">
        <v>1442</v>
      </c>
      <c r="C1315" s="241">
        <v>774</v>
      </c>
      <c r="D1315" s="242">
        <v>-4.7760269490342844E-2</v>
      </c>
      <c r="E1315" s="243">
        <v>-37.05684754521964</v>
      </c>
      <c r="F1315" s="243">
        <v>37.952078829050421</v>
      </c>
      <c r="G1315" s="241">
        <v>0</v>
      </c>
      <c r="H1315" s="242">
        <v>0</v>
      </c>
      <c r="I1315" s="243">
        <v>0</v>
      </c>
    </row>
    <row r="1316" spans="2:10" x14ac:dyDescent="0.2">
      <c r="B1316" s="240" t="s">
        <v>1443</v>
      </c>
      <c r="C1316" s="241">
        <v>383</v>
      </c>
      <c r="D1316" s="242">
        <v>0.37044375957193365</v>
      </c>
      <c r="E1316" s="243">
        <v>767.32637075718014</v>
      </c>
      <c r="F1316" s="243">
        <v>1555.5323675153206</v>
      </c>
      <c r="G1316" s="241">
        <v>0</v>
      </c>
      <c r="H1316" s="242">
        <v>0</v>
      </c>
      <c r="I1316" s="243">
        <v>0</v>
      </c>
    </row>
    <row r="1317" spans="2:10" x14ac:dyDescent="0.2">
      <c r="B1317" s="240" t="s">
        <v>1444</v>
      </c>
      <c r="C1317" s="241">
        <v>19</v>
      </c>
      <c r="D1317" s="242">
        <v>-1.7436204445109627E-2</v>
      </c>
      <c r="E1317" s="243">
        <v>-12.263157894736842</v>
      </c>
      <c r="F1317" s="243">
        <v>10.121710396532103</v>
      </c>
      <c r="G1317" s="241">
        <v>0</v>
      </c>
      <c r="H1317" s="242">
        <v>0</v>
      </c>
      <c r="I1317" s="243">
        <v>0</v>
      </c>
    </row>
    <row r="1318" spans="2:10" x14ac:dyDescent="0.2">
      <c r="B1318" s="240" t="s">
        <v>1445</v>
      </c>
      <c r="C1318" s="241">
        <v>186</v>
      </c>
      <c r="D1318" s="242">
        <v>3.9839374405579608E-2</v>
      </c>
      <c r="E1318" s="243">
        <v>36.483870967741936</v>
      </c>
      <c r="F1318" s="243">
        <v>294.80589953257351</v>
      </c>
      <c r="G1318" s="241">
        <v>0</v>
      </c>
      <c r="H1318" s="242">
        <v>0</v>
      </c>
      <c r="I1318" s="243">
        <v>0</v>
      </c>
    </row>
    <row r="1319" spans="2:10" x14ac:dyDescent="0.2">
      <c r="B1319" s="240" t="s">
        <v>1446</v>
      </c>
      <c r="C1319" s="241">
        <v>1200</v>
      </c>
      <c r="D1319" s="242">
        <v>2.1248436084172928E-2</v>
      </c>
      <c r="E1319" s="243">
        <v>17.860833333333332</v>
      </c>
      <c r="F1319" s="243">
        <v>515.53029301636877</v>
      </c>
      <c r="G1319" s="241">
        <v>16</v>
      </c>
      <c r="H1319" s="242">
        <v>0.1424777378534603</v>
      </c>
      <c r="I1319" s="243">
        <v>57</v>
      </c>
    </row>
    <row r="1320" spans="2:10" x14ac:dyDescent="0.2">
      <c r="B1320" s="240" t="s">
        <v>1447</v>
      </c>
      <c r="C1320" s="241">
        <v>154</v>
      </c>
      <c r="D1320" s="242">
        <v>3.9712283193289455E-3</v>
      </c>
      <c r="E1320" s="243">
        <v>3.9220779220779223</v>
      </c>
      <c r="F1320" s="243">
        <v>228.63547638608966</v>
      </c>
      <c r="G1320" s="241">
        <v>0</v>
      </c>
      <c r="H1320" s="242">
        <v>0</v>
      </c>
      <c r="I1320" s="243">
        <v>0</v>
      </c>
    </row>
    <row r="1321" spans="2:10" x14ac:dyDescent="0.2">
      <c r="B1321" s="240" t="s">
        <v>1448</v>
      </c>
      <c r="C1321" s="241">
        <v>214</v>
      </c>
      <c r="D1321" s="242">
        <v>0.23645030886822616</v>
      </c>
      <c r="E1321" s="243">
        <v>515.48598130841117</v>
      </c>
      <c r="F1321" s="243">
        <v>1427.5058797008567</v>
      </c>
      <c r="G1321" s="241">
        <v>5</v>
      </c>
      <c r="H1321" s="242">
        <v>0.48873309964947431</v>
      </c>
      <c r="I1321" s="243">
        <v>195.2</v>
      </c>
    </row>
    <row r="1322" spans="2:10" x14ac:dyDescent="0.2">
      <c r="B1322" s="244" t="s">
        <v>1449</v>
      </c>
      <c r="C1322" s="245">
        <v>57</v>
      </c>
      <c r="D1322" s="246">
        <v>-2.2050086829357496E-2</v>
      </c>
      <c r="E1322" s="247">
        <v>-16.92982456140351</v>
      </c>
      <c r="F1322" s="247">
        <v>48.387216692093126</v>
      </c>
      <c r="G1322" s="245">
        <v>0</v>
      </c>
      <c r="H1322" s="246">
        <v>0</v>
      </c>
      <c r="I1322" s="247">
        <v>0</v>
      </c>
    </row>
    <row r="1324" spans="2:10" x14ac:dyDescent="0.2">
      <c r="J1324" s="17" t="s">
        <v>331</v>
      </c>
    </row>
    <row r="1325" spans="2:10" x14ac:dyDescent="0.2">
      <c r="J1325" s="17" t="s">
        <v>346</v>
      </c>
    </row>
    <row r="1326" spans="2:10" x14ac:dyDescent="0.2">
      <c r="B1326" s="3" t="s">
        <v>0</v>
      </c>
      <c r="C1326" s="225"/>
      <c r="D1326" s="226"/>
      <c r="E1326" s="227"/>
      <c r="F1326" s="227"/>
      <c r="G1326" s="225"/>
      <c r="H1326" s="226"/>
      <c r="I1326" s="227"/>
    </row>
    <row r="1327" spans="2:10" x14ac:dyDescent="0.2">
      <c r="B1327" s="3" t="s">
        <v>396</v>
      </c>
      <c r="C1327" s="225"/>
      <c r="D1327" s="226"/>
      <c r="E1327" s="227"/>
      <c r="F1327" s="227"/>
      <c r="G1327" s="225"/>
      <c r="H1327" s="226"/>
      <c r="I1327" s="227"/>
    </row>
    <row r="1328" spans="2:10" x14ac:dyDescent="0.2">
      <c r="B1328" s="228" t="s">
        <v>326</v>
      </c>
      <c r="C1328" s="225"/>
      <c r="D1328" s="226"/>
      <c r="E1328" s="227"/>
      <c r="F1328" s="227"/>
      <c r="G1328" s="225"/>
      <c r="H1328" s="226"/>
      <c r="I1328" s="227"/>
    </row>
    <row r="1329" spans="2:9" x14ac:dyDescent="0.2">
      <c r="B1329" s="3"/>
      <c r="C1329" s="221"/>
      <c r="D1329" s="221"/>
      <c r="E1329" s="221"/>
      <c r="F1329" s="273"/>
      <c r="G1329" s="221"/>
      <c r="H1329" s="221"/>
      <c r="I1329" s="221"/>
    </row>
    <row r="1330" spans="2:9" x14ac:dyDescent="0.2">
      <c r="B1330" s="266" t="s">
        <v>2766</v>
      </c>
    </row>
    <row r="1331" spans="2:9" x14ac:dyDescent="0.2">
      <c r="B1331" s="266" t="s">
        <v>2767</v>
      </c>
    </row>
    <row r="1332" spans="2:9" x14ac:dyDescent="0.2">
      <c r="B1332" s="266" t="s">
        <v>2768</v>
      </c>
    </row>
    <row r="1333" spans="2:9" x14ac:dyDescent="0.2">
      <c r="B1333" s="266" t="s">
        <v>2769</v>
      </c>
    </row>
    <row r="1334" spans="2:9" x14ac:dyDescent="0.2">
      <c r="B1334" s="266" t="s">
        <v>2770</v>
      </c>
    </row>
    <row r="1336" spans="2:9" x14ac:dyDescent="0.2">
      <c r="B1336" s="3"/>
      <c r="C1336" s="229" t="s">
        <v>155</v>
      </c>
      <c r="D1336" s="230"/>
      <c r="E1336" s="231"/>
      <c r="F1336" s="274"/>
      <c r="G1336" s="229" t="s">
        <v>404</v>
      </c>
      <c r="H1336" s="230"/>
      <c r="I1336" s="231"/>
    </row>
    <row r="1337" spans="2:9" ht="38.25" x14ac:dyDescent="0.2">
      <c r="B1337" s="232" t="s">
        <v>332</v>
      </c>
      <c r="C1337" s="233" t="s">
        <v>49</v>
      </c>
      <c r="D1337" s="234" t="s">
        <v>333</v>
      </c>
      <c r="E1337" s="235" t="s">
        <v>334</v>
      </c>
      <c r="F1337" s="235" t="s">
        <v>2765</v>
      </c>
      <c r="G1337" s="233" t="s">
        <v>49</v>
      </c>
      <c r="H1337" s="234" t="s">
        <v>333</v>
      </c>
      <c r="I1337" s="235" t="s">
        <v>334</v>
      </c>
    </row>
    <row r="1338" spans="2:9" x14ac:dyDescent="0.2">
      <c r="B1338" s="236" t="s">
        <v>1450</v>
      </c>
      <c r="C1338" s="237">
        <v>2436</v>
      </c>
      <c r="D1338" s="238">
        <v>-4.1422948846499552E-2</v>
      </c>
      <c r="E1338" s="239">
        <v>-34.019293924466339</v>
      </c>
      <c r="F1338" s="239">
        <v>26.101336192475511</v>
      </c>
      <c r="G1338" s="237">
        <v>4</v>
      </c>
      <c r="H1338" s="238">
        <v>0.11997703788748559</v>
      </c>
      <c r="I1338" s="239">
        <v>52.25</v>
      </c>
    </row>
    <row r="1339" spans="2:9" x14ac:dyDescent="0.2">
      <c r="B1339" s="240" t="s">
        <v>1451</v>
      </c>
      <c r="C1339" s="241">
        <v>0</v>
      </c>
      <c r="D1339" s="242">
        <v>0</v>
      </c>
      <c r="E1339" s="243">
        <v>0</v>
      </c>
      <c r="F1339" s="243">
        <v>0</v>
      </c>
      <c r="G1339" s="241">
        <v>0</v>
      </c>
      <c r="H1339" s="242">
        <v>0</v>
      </c>
      <c r="I1339" s="243">
        <v>0</v>
      </c>
    </row>
    <row r="1340" spans="2:9" x14ac:dyDescent="0.2">
      <c r="B1340" s="240" t="s">
        <v>1452</v>
      </c>
      <c r="C1340" s="241">
        <v>3</v>
      </c>
      <c r="D1340" s="242">
        <v>-1.0238907849829393E-2</v>
      </c>
      <c r="E1340" s="243">
        <v>-9</v>
      </c>
      <c r="F1340" s="243">
        <v>406.8366836681933</v>
      </c>
      <c r="G1340" s="241">
        <v>0</v>
      </c>
      <c r="H1340" s="242">
        <v>0</v>
      </c>
      <c r="I1340" s="243">
        <v>0</v>
      </c>
    </row>
    <row r="1341" spans="2:9" x14ac:dyDescent="0.2">
      <c r="B1341" s="240" t="s">
        <v>1453</v>
      </c>
      <c r="C1341" s="241">
        <v>1705</v>
      </c>
      <c r="D1341" s="242">
        <v>-3.8544537937037604E-2</v>
      </c>
      <c r="E1341" s="243">
        <v>-34.905571847507332</v>
      </c>
      <c r="F1341" s="243">
        <v>14.138558667717225</v>
      </c>
      <c r="G1341" s="241">
        <v>5</v>
      </c>
      <c r="H1341" s="242">
        <v>0.10276073619631898</v>
      </c>
      <c r="I1341" s="243">
        <v>26.8</v>
      </c>
    </row>
    <row r="1342" spans="2:9" x14ac:dyDescent="0.2">
      <c r="B1342" s="240" t="s">
        <v>1454</v>
      </c>
      <c r="C1342" s="241">
        <v>0</v>
      </c>
      <c r="D1342" s="242">
        <v>0</v>
      </c>
      <c r="E1342" s="243">
        <v>0</v>
      </c>
      <c r="F1342" s="243">
        <v>0</v>
      </c>
      <c r="G1342" s="241">
        <v>0</v>
      </c>
      <c r="H1342" s="242">
        <v>0</v>
      </c>
      <c r="I1342" s="243">
        <v>0</v>
      </c>
    </row>
    <row r="1343" spans="2:9" x14ac:dyDescent="0.2">
      <c r="B1343" s="240" t="s">
        <v>1455</v>
      </c>
      <c r="C1343" s="241">
        <v>1000</v>
      </c>
      <c r="D1343" s="242">
        <v>-4.147240557525389E-2</v>
      </c>
      <c r="E1343" s="243">
        <v>-30.68</v>
      </c>
      <c r="F1343" s="243">
        <v>109.92215212009027</v>
      </c>
      <c r="G1343" s="241">
        <v>0</v>
      </c>
      <c r="H1343" s="242">
        <v>0</v>
      </c>
      <c r="I1343" s="243">
        <v>0</v>
      </c>
    </row>
    <row r="1344" spans="2:9" x14ac:dyDescent="0.2">
      <c r="B1344" s="240" t="s">
        <v>1456</v>
      </c>
      <c r="C1344" s="241">
        <v>0</v>
      </c>
      <c r="D1344" s="242">
        <v>0</v>
      </c>
      <c r="E1344" s="243">
        <v>0</v>
      </c>
      <c r="F1344" s="243">
        <v>0</v>
      </c>
      <c r="G1344" s="241">
        <v>0</v>
      </c>
      <c r="H1344" s="242">
        <v>0</v>
      </c>
      <c r="I1344" s="243">
        <v>0</v>
      </c>
    </row>
    <row r="1345" spans="2:9" x14ac:dyDescent="0.2">
      <c r="B1345" s="240" t="s">
        <v>1457</v>
      </c>
      <c r="C1345" s="241">
        <v>31</v>
      </c>
      <c r="D1345" s="242">
        <v>0.26214936090144247</v>
      </c>
      <c r="E1345" s="243">
        <v>391</v>
      </c>
      <c r="F1345" s="243">
        <v>1332.4549740718305</v>
      </c>
      <c r="G1345" s="241">
        <v>0</v>
      </c>
      <c r="H1345" s="242">
        <v>0</v>
      </c>
      <c r="I1345" s="243">
        <v>0</v>
      </c>
    </row>
    <row r="1346" spans="2:9" x14ac:dyDescent="0.2">
      <c r="B1346" s="240" t="s">
        <v>1458</v>
      </c>
      <c r="C1346" s="241">
        <v>112</v>
      </c>
      <c r="D1346" s="242">
        <v>0.19940356820980809</v>
      </c>
      <c r="E1346" s="243">
        <v>377.3125</v>
      </c>
      <c r="F1346" s="243">
        <v>2374.4587874289418</v>
      </c>
      <c r="G1346" s="241">
        <v>0</v>
      </c>
      <c r="H1346" s="242">
        <v>0</v>
      </c>
      <c r="I1346" s="243">
        <v>0</v>
      </c>
    </row>
    <row r="1347" spans="2:9" x14ac:dyDescent="0.2">
      <c r="B1347" s="240" t="s">
        <v>1459</v>
      </c>
      <c r="C1347" s="241">
        <v>203</v>
      </c>
      <c r="D1347" s="242">
        <v>-1.5977030239235357E-2</v>
      </c>
      <c r="E1347" s="243">
        <v>-15.926108374384237</v>
      </c>
      <c r="F1347" s="243">
        <v>409.44382186142417</v>
      </c>
      <c r="G1347" s="241">
        <v>0</v>
      </c>
      <c r="H1347" s="242">
        <v>0</v>
      </c>
      <c r="I1347" s="243">
        <v>0</v>
      </c>
    </row>
    <row r="1348" spans="2:9" x14ac:dyDescent="0.2">
      <c r="B1348" s="240" t="s">
        <v>1460</v>
      </c>
      <c r="C1348" s="241">
        <v>11</v>
      </c>
      <c r="D1348" s="242">
        <v>-5.6242307486487952E-2</v>
      </c>
      <c r="E1348" s="243">
        <v>-95.545454545454547</v>
      </c>
      <c r="F1348" s="243">
        <v>340.14146092001005</v>
      </c>
      <c r="G1348" s="241">
        <v>0</v>
      </c>
      <c r="H1348" s="242">
        <v>0</v>
      </c>
      <c r="I1348" s="243">
        <v>0</v>
      </c>
    </row>
    <row r="1349" spans="2:9" x14ac:dyDescent="0.2">
      <c r="B1349" s="240" t="s">
        <v>1461</v>
      </c>
      <c r="C1349" s="241">
        <v>0</v>
      </c>
      <c r="D1349" s="242">
        <v>0</v>
      </c>
      <c r="E1349" s="243">
        <v>0</v>
      </c>
      <c r="F1349" s="243">
        <v>0</v>
      </c>
      <c r="G1349" s="241">
        <v>0</v>
      </c>
      <c r="H1349" s="242">
        <v>0</v>
      </c>
      <c r="I1349" s="243">
        <v>0</v>
      </c>
    </row>
    <row r="1350" spans="2:9" x14ac:dyDescent="0.2">
      <c r="B1350" s="240" t="s">
        <v>1462</v>
      </c>
      <c r="C1350" s="241">
        <v>1702</v>
      </c>
      <c r="D1350" s="242">
        <v>-3.8332671391809403E-2</v>
      </c>
      <c r="E1350" s="243">
        <v>-34.194477085781436</v>
      </c>
      <c r="F1350" s="243">
        <v>32.885451495126667</v>
      </c>
      <c r="G1350" s="241">
        <v>9</v>
      </c>
      <c r="H1350" s="242">
        <v>0.12341146568765882</v>
      </c>
      <c r="I1350" s="243">
        <v>48.555555555555557</v>
      </c>
    </row>
    <row r="1351" spans="2:9" x14ac:dyDescent="0.2">
      <c r="B1351" s="240" t="s">
        <v>1463</v>
      </c>
      <c r="C1351" s="241">
        <v>1428</v>
      </c>
      <c r="D1351" s="242">
        <v>-2.2638596283972245E-2</v>
      </c>
      <c r="E1351" s="243">
        <v>-19.324229691876752</v>
      </c>
      <c r="F1351" s="243">
        <v>99.039131589360821</v>
      </c>
      <c r="G1351" s="241">
        <v>8</v>
      </c>
      <c r="H1351" s="242">
        <v>0.1113553113553114</v>
      </c>
      <c r="I1351" s="243">
        <v>38</v>
      </c>
    </row>
    <row r="1352" spans="2:9" x14ac:dyDescent="0.2">
      <c r="B1352" s="240" t="s">
        <v>1464</v>
      </c>
      <c r="C1352" s="241">
        <v>224</v>
      </c>
      <c r="D1352" s="242">
        <v>2.1724713117225125E-2</v>
      </c>
      <c r="E1352" s="243">
        <v>24.129464285714285</v>
      </c>
      <c r="F1352" s="243">
        <v>11.805364782145455</v>
      </c>
      <c r="G1352" s="241">
        <v>25</v>
      </c>
      <c r="H1352" s="242">
        <v>8.5852148579752319E-2</v>
      </c>
      <c r="I1352" s="243">
        <v>37.72</v>
      </c>
    </row>
    <row r="1353" spans="2:9" x14ac:dyDescent="0.2">
      <c r="B1353" s="240" t="s">
        <v>1465</v>
      </c>
      <c r="C1353" s="241">
        <v>0</v>
      </c>
      <c r="D1353" s="242">
        <v>0</v>
      </c>
      <c r="E1353" s="243">
        <v>0</v>
      </c>
      <c r="F1353" s="243">
        <v>0</v>
      </c>
      <c r="G1353" s="241">
        <v>0</v>
      </c>
      <c r="H1353" s="242">
        <v>0</v>
      </c>
      <c r="I1353" s="243">
        <v>0</v>
      </c>
    </row>
    <row r="1354" spans="2:9" x14ac:dyDescent="0.2">
      <c r="B1354" s="240" t="s">
        <v>1466</v>
      </c>
      <c r="C1354" s="241">
        <v>966</v>
      </c>
      <c r="D1354" s="242">
        <v>6.5551890224577747E-3</v>
      </c>
      <c r="E1354" s="243">
        <v>6.0807453416149064</v>
      </c>
      <c r="F1354" s="243">
        <v>8.5048799867851859</v>
      </c>
      <c r="G1354" s="241">
        <v>4</v>
      </c>
      <c r="H1354" s="242">
        <v>9.3600764087870214E-2</v>
      </c>
      <c r="I1354" s="243">
        <v>24.5</v>
      </c>
    </row>
    <row r="1355" spans="2:9" x14ac:dyDescent="0.2">
      <c r="B1355" s="240" t="s">
        <v>1467</v>
      </c>
      <c r="C1355" s="241">
        <v>703</v>
      </c>
      <c r="D1355" s="242">
        <v>-8.1431181885303072E-3</v>
      </c>
      <c r="E1355" s="243">
        <v>-8.1266002844950211</v>
      </c>
      <c r="F1355" s="243">
        <v>23.68902288378764</v>
      </c>
      <c r="G1355" s="241">
        <v>9</v>
      </c>
      <c r="H1355" s="242">
        <v>8.8786076228244193E-2</v>
      </c>
      <c r="I1355" s="243">
        <v>44.777777777777779</v>
      </c>
    </row>
    <row r="1356" spans="2:9" x14ac:dyDescent="0.2">
      <c r="B1356" s="240" t="s">
        <v>1468</v>
      </c>
      <c r="C1356" s="241">
        <v>2487</v>
      </c>
      <c r="D1356" s="242">
        <v>4.1970817261292925E-2</v>
      </c>
      <c r="E1356" s="243">
        <v>42.946119823080018</v>
      </c>
      <c r="F1356" s="243">
        <v>883.00698267764631</v>
      </c>
      <c r="G1356" s="241">
        <v>70</v>
      </c>
      <c r="H1356" s="242">
        <v>0.12459368469932675</v>
      </c>
      <c r="I1356" s="243">
        <v>61.328571428571429</v>
      </c>
    </row>
    <row r="1357" spans="2:9" x14ac:dyDescent="0.2">
      <c r="B1357" s="240" t="s">
        <v>1469</v>
      </c>
      <c r="C1357" s="241">
        <v>1512</v>
      </c>
      <c r="D1357" s="242">
        <v>6.74200064874797E-3</v>
      </c>
      <c r="E1357" s="243">
        <v>5.5535714285714288</v>
      </c>
      <c r="F1357" s="243">
        <v>621.36617760886941</v>
      </c>
      <c r="G1357" s="241">
        <v>8</v>
      </c>
      <c r="H1357" s="242">
        <v>7.4791318864774636E-2</v>
      </c>
      <c r="I1357" s="243">
        <v>28</v>
      </c>
    </row>
    <row r="1358" spans="2:9" x14ac:dyDescent="0.2">
      <c r="B1358" s="240" t="s">
        <v>1470</v>
      </c>
      <c r="C1358" s="241">
        <v>1827</v>
      </c>
      <c r="D1358" s="242">
        <v>6.4702865060084491E-3</v>
      </c>
      <c r="E1358" s="243">
        <v>6.7454844006568146</v>
      </c>
      <c r="F1358" s="243">
        <v>652.80906496302907</v>
      </c>
      <c r="G1358" s="241">
        <v>28</v>
      </c>
      <c r="H1358" s="242">
        <v>6.5482796892341932E-2</v>
      </c>
      <c r="I1358" s="243">
        <v>29.5</v>
      </c>
    </row>
    <row r="1359" spans="2:9" x14ac:dyDescent="0.2">
      <c r="B1359" s="240" t="s">
        <v>1471</v>
      </c>
      <c r="C1359" s="241">
        <v>1722</v>
      </c>
      <c r="D1359" s="242">
        <v>-6.1192333435292623E-3</v>
      </c>
      <c r="E1359" s="243">
        <v>-6.2967479674796749</v>
      </c>
      <c r="F1359" s="243">
        <v>8.5732303114789215</v>
      </c>
      <c r="G1359" s="241">
        <v>238</v>
      </c>
      <c r="H1359" s="242">
        <v>6.4934714092750978E-2</v>
      </c>
      <c r="I1359" s="243">
        <v>30.298319327731093</v>
      </c>
    </row>
    <row r="1360" spans="2:9" x14ac:dyDescent="0.2">
      <c r="B1360" s="240" t="s">
        <v>1472</v>
      </c>
      <c r="C1360" s="241">
        <v>2462</v>
      </c>
      <c r="D1360" s="242">
        <v>-3.7015544314103477E-2</v>
      </c>
      <c r="E1360" s="243">
        <v>-41.142567018683998</v>
      </c>
      <c r="F1360" s="243">
        <v>65.036295721151063</v>
      </c>
      <c r="G1360" s="241">
        <v>35</v>
      </c>
      <c r="H1360" s="242">
        <v>3.6837804711970623E-2</v>
      </c>
      <c r="I1360" s="243">
        <v>15.457142857142857</v>
      </c>
    </row>
    <row r="1361" spans="2:9" x14ac:dyDescent="0.2">
      <c r="B1361" s="240" t="s">
        <v>1473</v>
      </c>
      <c r="C1361" s="241">
        <v>3169</v>
      </c>
      <c r="D1361" s="242">
        <v>-4.0699475940036534E-2</v>
      </c>
      <c r="E1361" s="243">
        <v>-42.732407699589778</v>
      </c>
      <c r="F1361" s="243">
        <v>10.387695213882903</v>
      </c>
      <c r="G1361" s="241">
        <v>0</v>
      </c>
      <c r="H1361" s="242">
        <v>0</v>
      </c>
      <c r="I1361" s="243">
        <v>0</v>
      </c>
    </row>
    <row r="1362" spans="2:9" x14ac:dyDescent="0.2">
      <c r="B1362" s="240" t="s">
        <v>1474</v>
      </c>
      <c r="C1362" s="241">
        <v>1750</v>
      </c>
      <c r="D1362" s="242">
        <v>-1.7812349032583552E-2</v>
      </c>
      <c r="E1362" s="243">
        <v>-16.202285714285715</v>
      </c>
      <c r="F1362" s="243">
        <v>30.968162733902549</v>
      </c>
      <c r="G1362" s="241">
        <v>3</v>
      </c>
      <c r="H1362" s="242">
        <v>5.374716124148371E-2</v>
      </c>
      <c r="I1362" s="243">
        <v>23.666666666666668</v>
      </c>
    </row>
    <row r="1363" spans="2:9" x14ac:dyDescent="0.2">
      <c r="B1363" s="240" t="s">
        <v>1475</v>
      </c>
      <c r="C1363" s="241">
        <v>2143</v>
      </c>
      <c r="D1363" s="242">
        <v>-4.5117619723847979E-2</v>
      </c>
      <c r="E1363" s="243">
        <v>-51.830144657022863</v>
      </c>
      <c r="F1363" s="243">
        <v>43.248984742272512</v>
      </c>
      <c r="G1363" s="241">
        <v>0</v>
      </c>
      <c r="H1363" s="242">
        <v>0</v>
      </c>
      <c r="I1363" s="243">
        <v>0</v>
      </c>
    </row>
    <row r="1364" spans="2:9" x14ac:dyDescent="0.2">
      <c r="B1364" s="240" t="s">
        <v>1476</v>
      </c>
      <c r="C1364" s="241">
        <v>0</v>
      </c>
      <c r="D1364" s="242">
        <v>0</v>
      </c>
      <c r="E1364" s="243">
        <v>0</v>
      </c>
      <c r="F1364" s="243">
        <v>0</v>
      </c>
      <c r="G1364" s="241">
        <v>0</v>
      </c>
      <c r="H1364" s="242">
        <v>0</v>
      </c>
      <c r="I1364" s="243">
        <v>0</v>
      </c>
    </row>
    <row r="1365" spans="2:9" x14ac:dyDescent="0.2">
      <c r="B1365" s="240" t="s">
        <v>1477</v>
      </c>
      <c r="C1365" s="241">
        <v>0</v>
      </c>
      <c r="D1365" s="242">
        <v>0</v>
      </c>
      <c r="E1365" s="243">
        <v>0</v>
      </c>
      <c r="F1365" s="243">
        <v>0</v>
      </c>
      <c r="G1365" s="241">
        <v>0</v>
      </c>
      <c r="H1365" s="242">
        <v>0</v>
      </c>
      <c r="I1365" s="243">
        <v>0</v>
      </c>
    </row>
    <row r="1366" spans="2:9" x14ac:dyDescent="0.2">
      <c r="B1366" s="240" t="s">
        <v>1478</v>
      </c>
      <c r="C1366" s="241">
        <v>0</v>
      </c>
      <c r="D1366" s="242">
        <v>0</v>
      </c>
      <c r="E1366" s="243">
        <v>0</v>
      </c>
      <c r="F1366" s="243">
        <v>0</v>
      </c>
      <c r="G1366" s="241">
        <v>0</v>
      </c>
      <c r="H1366" s="242">
        <v>0</v>
      </c>
      <c r="I1366" s="243">
        <v>0</v>
      </c>
    </row>
    <row r="1367" spans="2:9" x14ac:dyDescent="0.2">
      <c r="B1367" s="240" t="s">
        <v>1479</v>
      </c>
      <c r="C1367" s="241">
        <v>0</v>
      </c>
      <c r="D1367" s="242">
        <v>0</v>
      </c>
      <c r="E1367" s="243">
        <v>0</v>
      </c>
      <c r="F1367" s="243">
        <v>0</v>
      </c>
      <c r="G1367" s="241">
        <v>0</v>
      </c>
      <c r="H1367" s="242">
        <v>0</v>
      </c>
      <c r="I1367" s="243">
        <v>0</v>
      </c>
    </row>
    <row r="1368" spans="2:9" x14ac:dyDescent="0.2">
      <c r="B1368" s="240" t="s">
        <v>1480</v>
      </c>
      <c r="C1368" s="241">
        <v>0</v>
      </c>
      <c r="D1368" s="242">
        <v>0</v>
      </c>
      <c r="E1368" s="243">
        <v>0</v>
      </c>
      <c r="F1368" s="243">
        <v>0</v>
      </c>
      <c r="G1368" s="241">
        <v>0</v>
      </c>
      <c r="H1368" s="242">
        <v>0</v>
      </c>
      <c r="I1368" s="243">
        <v>0</v>
      </c>
    </row>
    <row r="1369" spans="2:9" x14ac:dyDescent="0.2">
      <c r="B1369" s="240" t="s">
        <v>1481</v>
      </c>
      <c r="C1369" s="241">
        <v>0</v>
      </c>
      <c r="D1369" s="242">
        <v>0</v>
      </c>
      <c r="E1369" s="243">
        <v>0</v>
      </c>
      <c r="F1369" s="243">
        <v>0</v>
      </c>
      <c r="G1369" s="241">
        <v>0</v>
      </c>
      <c r="H1369" s="242">
        <v>0</v>
      </c>
      <c r="I1369" s="243">
        <v>0</v>
      </c>
    </row>
    <row r="1370" spans="2:9" x14ac:dyDescent="0.2">
      <c r="B1370" s="240" t="s">
        <v>1482</v>
      </c>
      <c r="C1370" s="241">
        <v>0</v>
      </c>
      <c r="D1370" s="242">
        <v>0</v>
      </c>
      <c r="E1370" s="243">
        <v>0</v>
      </c>
      <c r="F1370" s="243">
        <v>0</v>
      </c>
      <c r="G1370" s="241">
        <v>0</v>
      </c>
      <c r="H1370" s="242">
        <v>0</v>
      </c>
      <c r="I1370" s="243">
        <v>0</v>
      </c>
    </row>
    <row r="1371" spans="2:9" x14ac:dyDescent="0.2">
      <c r="B1371" s="240" t="s">
        <v>1483</v>
      </c>
      <c r="C1371" s="241">
        <v>0</v>
      </c>
      <c r="D1371" s="242">
        <v>0</v>
      </c>
      <c r="E1371" s="243">
        <v>0</v>
      </c>
      <c r="F1371" s="243">
        <v>0</v>
      </c>
      <c r="G1371" s="241">
        <v>0</v>
      </c>
      <c r="H1371" s="242">
        <v>0</v>
      </c>
      <c r="I1371" s="243">
        <v>0</v>
      </c>
    </row>
    <row r="1372" spans="2:9" x14ac:dyDescent="0.2">
      <c r="B1372" s="240" t="s">
        <v>1484</v>
      </c>
      <c r="C1372" s="241">
        <v>0</v>
      </c>
      <c r="D1372" s="242">
        <v>0</v>
      </c>
      <c r="E1372" s="243">
        <v>0</v>
      </c>
      <c r="F1372" s="243">
        <v>0</v>
      </c>
      <c r="G1372" s="241">
        <v>0</v>
      </c>
      <c r="H1372" s="242">
        <v>0</v>
      </c>
      <c r="I1372" s="243">
        <v>0</v>
      </c>
    </row>
    <row r="1373" spans="2:9" x14ac:dyDescent="0.2">
      <c r="B1373" s="240" t="s">
        <v>1485</v>
      </c>
      <c r="C1373" s="241">
        <v>1224</v>
      </c>
      <c r="D1373" s="242">
        <v>6.0495971714314978E-2</v>
      </c>
      <c r="E1373" s="243">
        <v>80.321895424836597</v>
      </c>
      <c r="F1373" s="243">
        <v>503.20821350328424</v>
      </c>
      <c r="G1373" s="241">
        <v>213</v>
      </c>
      <c r="H1373" s="242">
        <v>0.1266957836073479</v>
      </c>
      <c r="I1373" s="243">
        <v>64.145539906103281</v>
      </c>
    </row>
    <row r="1374" spans="2:9" x14ac:dyDescent="0.2">
      <c r="B1374" s="240" t="s">
        <v>1486</v>
      </c>
      <c r="C1374" s="241">
        <v>931</v>
      </c>
      <c r="D1374" s="242">
        <v>-7.7851241913476699E-2</v>
      </c>
      <c r="E1374" s="243">
        <v>-98.547798066595064</v>
      </c>
      <c r="F1374" s="243">
        <v>136.84683386978713</v>
      </c>
      <c r="G1374" s="241">
        <v>11</v>
      </c>
      <c r="H1374" s="242">
        <v>6.642402183803453E-2</v>
      </c>
      <c r="I1374" s="243">
        <v>26.545454545454547</v>
      </c>
    </row>
    <row r="1375" spans="2:9" x14ac:dyDescent="0.2">
      <c r="B1375" s="240" t="s">
        <v>1487</v>
      </c>
      <c r="C1375" s="241">
        <v>704</v>
      </c>
      <c r="D1375" s="242">
        <v>-6.2167120396927622E-3</v>
      </c>
      <c r="E1375" s="243">
        <v>-9.4488636363636367</v>
      </c>
      <c r="F1375" s="243">
        <v>519.4688945311209</v>
      </c>
      <c r="G1375" s="241">
        <v>58</v>
      </c>
      <c r="H1375" s="242">
        <v>0.10177604648091898</v>
      </c>
      <c r="I1375" s="243">
        <v>53.155172413793103</v>
      </c>
    </row>
    <row r="1376" spans="2:9" x14ac:dyDescent="0.2">
      <c r="B1376" s="240" t="s">
        <v>1488</v>
      </c>
      <c r="C1376" s="241">
        <v>0</v>
      </c>
      <c r="D1376" s="242">
        <v>0</v>
      </c>
      <c r="E1376" s="243">
        <v>0</v>
      </c>
      <c r="F1376" s="243">
        <v>0</v>
      </c>
      <c r="G1376" s="241">
        <v>0</v>
      </c>
      <c r="H1376" s="242">
        <v>0</v>
      </c>
      <c r="I1376" s="243">
        <v>0</v>
      </c>
    </row>
    <row r="1377" spans="2:10" x14ac:dyDescent="0.2">
      <c r="B1377" s="240" t="s">
        <v>1489</v>
      </c>
      <c r="C1377" s="241">
        <v>0</v>
      </c>
      <c r="D1377" s="242">
        <v>0</v>
      </c>
      <c r="E1377" s="243">
        <v>0</v>
      </c>
      <c r="F1377" s="243">
        <v>123.91462488440466</v>
      </c>
      <c r="G1377" s="241">
        <v>0</v>
      </c>
      <c r="H1377" s="242">
        <v>0</v>
      </c>
      <c r="I1377" s="243">
        <v>0</v>
      </c>
    </row>
    <row r="1378" spans="2:10" x14ac:dyDescent="0.2">
      <c r="B1378" s="240" t="s">
        <v>1490</v>
      </c>
      <c r="C1378" s="241">
        <v>0</v>
      </c>
      <c r="D1378" s="242">
        <v>0</v>
      </c>
      <c r="E1378" s="243">
        <v>0</v>
      </c>
      <c r="F1378" s="243">
        <v>0</v>
      </c>
      <c r="G1378" s="241">
        <v>0</v>
      </c>
      <c r="H1378" s="242">
        <v>0</v>
      </c>
      <c r="I1378" s="243">
        <v>0</v>
      </c>
    </row>
    <row r="1379" spans="2:10" x14ac:dyDescent="0.2">
      <c r="B1379" s="240" t="s">
        <v>1491</v>
      </c>
      <c r="C1379" s="241">
        <v>0</v>
      </c>
      <c r="D1379" s="242">
        <v>0</v>
      </c>
      <c r="E1379" s="243">
        <v>0</v>
      </c>
      <c r="F1379" s="243">
        <v>0</v>
      </c>
      <c r="G1379" s="241">
        <v>0</v>
      </c>
      <c r="H1379" s="242">
        <v>0</v>
      </c>
      <c r="I1379" s="243">
        <v>0</v>
      </c>
    </row>
    <row r="1380" spans="2:10" x14ac:dyDescent="0.2">
      <c r="B1380" s="240" t="s">
        <v>1492</v>
      </c>
      <c r="C1380" s="241">
        <v>0</v>
      </c>
      <c r="D1380" s="242">
        <v>0</v>
      </c>
      <c r="E1380" s="243">
        <v>0</v>
      </c>
      <c r="F1380" s="243">
        <v>0</v>
      </c>
      <c r="G1380" s="241">
        <v>0</v>
      </c>
      <c r="H1380" s="242">
        <v>0</v>
      </c>
      <c r="I1380" s="243">
        <v>0</v>
      </c>
    </row>
    <row r="1381" spans="2:10" x14ac:dyDescent="0.2">
      <c r="B1381" s="240" t="s">
        <v>1493</v>
      </c>
      <c r="C1381" s="241">
        <v>1771</v>
      </c>
      <c r="D1381" s="242">
        <v>1.3262215516765652E-2</v>
      </c>
      <c r="E1381" s="243">
        <v>19.814229249011859</v>
      </c>
      <c r="F1381" s="243">
        <v>1031.6162852543696</v>
      </c>
      <c r="G1381" s="241">
        <v>70</v>
      </c>
      <c r="H1381" s="242">
        <v>0.11464968152866239</v>
      </c>
      <c r="I1381" s="243">
        <v>51.171428571428571</v>
      </c>
    </row>
    <row r="1382" spans="2:10" x14ac:dyDescent="0.2">
      <c r="B1382" s="240" t="s">
        <v>1494</v>
      </c>
      <c r="C1382" s="241">
        <v>0</v>
      </c>
      <c r="D1382" s="242">
        <v>0</v>
      </c>
      <c r="E1382" s="243">
        <v>0</v>
      </c>
      <c r="F1382" s="243">
        <v>0</v>
      </c>
      <c r="G1382" s="241">
        <v>0</v>
      </c>
      <c r="H1382" s="242">
        <v>0</v>
      </c>
      <c r="I1382" s="243">
        <v>0</v>
      </c>
    </row>
    <row r="1383" spans="2:10" x14ac:dyDescent="0.2">
      <c r="B1383" s="240" t="s">
        <v>1495</v>
      </c>
      <c r="C1383" s="241">
        <v>2332</v>
      </c>
      <c r="D1383" s="242">
        <v>-7.1681945110075862E-3</v>
      </c>
      <c r="E1383" s="243">
        <v>-9.8387650085763294</v>
      </c>
      <c r="F1383" s="243">
        <v>376.0505583202148</v>
      </c>
      <c r="G1383" s="241">
        <v>113</v>
      </c>
      <c r="H1383" s="242">
        <v>0.14431611177861314</v>
      </c>
      <c r="I1383" s="243">
        <v>65.902654867256643</v>
      </c>
    </row>
    <row r="1384" spans="2:10" x14ac:dyDescent="0.2">
      <c r="B1384" s="240" t="s">
        <v>1496</v>
      </c>
      <c r="C1384" s="241">
        <v>0</v>
      </c>
      <c r="D1384" s="242">
        <v>0</v>
      </c>
      <c r="E1384" s="243">
        <v>0</v>
      </c>
      <c r="F1384" s="243">
        <v>0</v>
      </c>
      <c r="G1384" s="241">
        <v>0</v>
      </c>
      <c r="H1384" s="242">
        <v>0</v>
      </c>
      <c r="I1384" s="243">
        <v>0</v>
      </c>
    </row>
    <row r="1385" spans="2:10" x14ac:dyDescent="0.2">
      <c r="B1385" s="244" t="s">
        <v>1497</v>
      </c>
      <c r="C1385" s="245">
        <v>179</v>
      </c>
      <c r="D1385" s="246">
        <v>-7.3548854930814533E-2</v>
      </c>
      <c r="E1385" s="247">
        <v>-131.45810055865923</v>
      </c>
      <c r="F1385" s="247">
        <v>81.732423566801572</v>
      </c>
      <c r="G1385" s="245">
        <v>28</v>
      </c>
      <c r="H1385" s="246">
        <v>9.5394887273059892E-2</v>
      </c>
      <c r="I1385" s="247">
        <v>74.5</v>
      </c>
    </row>
    <row r="1387" spans="2:10" x14ac:dyDescent="0.2">
      <c r="J1387" s="17" t="s">
        <v>331</v>
      </c>
    </row>
    <row r="1388" spans="2:10" x14ac:dyDescent="0.2">
      <c r="J1388" s="17" t="s">
        <v>347</v>
      </c>
    </row>
    <row r="1389" spans="2:10" x14ac:dyDescent="0.2">
      <c r="B1389" s="3" t="s">
        <v>0</v>
      </c>
      <c r="C1389" s="225"/>
      <c r="D1389" s="226"/>
      <c r="E1389" s="227"/>
      <c r="F1389" s="227"/>
      <c r="G1389" s="225"/>
      <c r="H1389" s="226"/>
      <c r="I1389" s="227"/>
    </row>
    <row r="1390" spans="2:10" x14ac:dyDescent="0.2">
      <c r="B1390" s="3" t="s">
        <v>396</v>
      </c>
      <c r="C1390" s="225"/>
      <c r="D1390" s="226"/>
      <c r="E1390" s="227"/>
      <c r="F1390" s="227"/>
      <c r="G1390" s="225"/>
      <c r="H1390" s="226"/>
      <c r="I1390" s="227"/>
    </row>
    <row r="1391" spans="2:10" x14ac:dyDescent="0.2">
      <c r="B1391" s="228" t="s">
        <v>326</v>
      </c>
      <c r="C1391" s="225"/>
      <c r="D1391" s="226"/>
      <c r="E1391" s="227"/>
      <c r="F1391" s="227"/>
      <c r="G1391" s="225"/>
      <c r="H1391" s="226"/>
      <c r="I1391" s="227"/>
    </row>
    <row r="1392" spans="2:10" x14ac:dyDescent="0.2">
      <c r="B1392" s="3"/>
      <c r="C1392" s="221"/>
      <c r="D1392" s="221"/>
      <c r="E1392" s="221"/>
      <c r="F1392" s="273"/>
      <c r="G1392" s="221"/>
      <c r="H1392" s="221"/>
      <c r="I1392" s="221"/>
    </row>
    <row r="1393" spans="2:9" x14ac:dyDescent="0.2">
      <c r="B1393" s="266" t="s">
        <v>2766</v>
      </c>
    </row>
    <row r="1394" spans="2:9" x14ac:dyDescent="0.2">
      <c r="B1394" s="266" t="s">
        <v>2767</v>
      </c>
    </row>
    <row r="1395" spans="2:9" x14ac:dyDescent="0.2">
      <c r="B1395" s="266" t="s">
        <v>2768</v>
      </c>
    </row>
    <row r="1396" spans="2:9" x14ac:dyDescent="0.2">
      <c r="B1396" s="266" t="s">
        <v>2769</v>
      </c>
    </row>
    <row r="1397" spans="2:9" x14ac:dyDescent="0.2">
      <c r="B1397" s="266" t="s">
        <v>2770</v>
      </c>
    </row>
    <row r="1399" spans="2:9" x14ac:dyDescent="0.2">
      <c r="B1399" s="3"/>
      <c r="C1399" s="229" t="s">
        <v>155</v>
      </c>
      <c r="D1399" s="230"/>
      <c r="E1399" s="231"/>
      <c r="F1399" s="274"/>
      <c r="G1399" s="229" t="s">
        <v>404</v>
      </c>
      <c r="H1399" s="230"/>
      <c r="I1399" s="231"/>
    </row>
    <row r="1400" spans="2:9" ht="38.25" x14ac:dyDescent="0.2">
      <c r="B1400" s="232" t="s">
        <v>332</v>
      </c>
      <c r="C1400" s="233" t="s">
        <v>49</v>
      </c>
      <c r="D1400" s="234" t="s">
        <v>333</v>
      </c>
      <c r="E1400" s="235" t="s">
        <v>334</v>
      </c>
      <c r="F1400" s="235" t="s">
        <v>2765</v>
      </c>
      <c r="G1400" s="233" t="s">
        <v>49</v>
      </c>
      <c r="H1400" s="234" t="s">
        <v>333</v>
      </c>
      <c r="I1400" s="235" t="s">
        <v>334</v>
      </c>
    </row>
    <row r="1401" spans="2:9" x14ac:dyDescent="0.2">
      <c r="B1401" s="236" t="s">
        <v>1498</v>
      </c>
      <c r="C1401" s="237">
        <v>157</v>
      </c>
      <c r="D1401" s="238">
        <v>0.18975316040752466</v>
      </c>
      <c r="E1401" s="239">
        <v>300.49044585987264</v>
      </c>
      <c r="F1401" s="239">
        <v>693.47088358253916</v>
      </c>
      <c r="G1401" s="237">
        <v>0</v>
      </c>
      <c r="H1401" s="238">
        <v>0</v>
      </c>
      <c r="I1401" s="239">
        <v>0</v>
      </c>
    </row>
    <row r="1402" spans="2:9" x14ac:dyDescent="0.2">
      <c r="B1402" s="240" t="s">
        <v>1499</v>
      </c>
      <c r="C1402" s="241">
        <v>262</v>
      </c>
      <c r="D1402" s="242">
        <v>3.0597741303217463E-2</v>
      </c>
      <c r="E1402" s="243">
        <v>43.793893129770993</v>
      </c>
      <c r="F1402" s="243">
        <v>262.32257647622725</v>
      </c>
      <c r="G1402" s="241">
        <v>51</v>
      </c>
      <c r="H1402" s="242">
        <v>0.12190173065446586</v>
      </c>
      <c r="I1402" s="243">
        <v>60.078431372549019</v>
      </c>
    </row>
    <row r="1403" spans="2:9" x14ac:dyDescent="0.2">
      <c r="B1403" s="240" t="s">
        <v>1500</v>
      </c>
      <c r="C1403" s="241">
        <v>879</v>
      </c>
      <c r="D1403" s="242">
        <v>-4.7766347163918588E-2</v>
      </c>
      <c r="E1403" s="243">
        <v>-67.301478953356082</v>
      </c>
      <c r="F1403" s="243">
        <v>177.52107666742907</v>
      </c>
      <c r="G1403" s="241">
        <v>5</v>
      </c>
      <c r="H1403" s="242">
        <v>8.25008056719303E-2</v>
      </c>
      <c r="I1403" s="243">
        <v>51.2</v>
      </c>
    </row>
    <row r="1404" spans="2:9" x14ac:dyDescent="0.2">
      <c r="B1404" s="240" t="s">
        <v>1501</v>
      </c>
      <c r="C1404" s="241">
        <v>8</v>
      </c>
      <c r="D1404" s="242">
        <v>6.2590401051939581E-2</v>
      </c>
      <c r="E1404" s="243">
        <v>59.5</v>
      </c>
      <c r="F1404" s="243">
        <v>263.59717387336008</v>
      </c>
      <c r="G1404" s="241">
        <v>0</v>
      </c>
      <c r="H1404" s="242">
        <v>0</v>
      </c>
      <c r="I1404" s="243">
        <v>0</v>
      </c>
    </row>
    <row r="1405" spans="2:9" x14ac:dyDescent="0.2">
      <c r="B1405" s="240" t="s">
        <v>1502</v>
      </c>
      <c r="C1405" s="241">
        <v>243</v>
      </c>
      <c r="D1405" s="242">
        <v>-4.8859219360322448E-2</v>
      </c>
      <c r="E1405" s="243">
        <v>-63.160493827160494</v>
      </c>
      <c r="F1405" s="243">
        <v>81.795523801030825</v>
      </c>
      <c r="G1405" s="241">
        <v>18</v>
      </c>
      <c r="H1405" s="242">
        <v>6.1518008218515829E-2</v>
      </c>
      <c r="I1405" s="243">
        <v>28.277777777777779</v>
      </c>
    </row>
    <row r="1406" spans="2:9" x14ac:dyDescent="0.2">
      <c r="B1406" s="240" t="s">
        <v>1503</v>
      </c>
      <c r="C1406" s="241">
        <v>74</v>
      </c>
      <c r="D1406" s="242">
        <v>0.1595183882485316</v>
      </c>
      <c r="E1406" s="243">
        <v>243.31081081081081</v>
      </c>
      <c r="F1406" s="243">
        <v>634.74201963482665</v>
      </c>
      <c r="G1406" s="241">
        <v>0</v>
      </c>
      <c r="H1406" s="242">
        <v>0</v>
      </c>
      <c r="I1406" s="243">
        <v>0</v>
      </c>
    </row>
    <row r="1407" spans="2:9" x14ac:dyDescent="0.2">
      <c r="B1407" s="240" t="s">
        <v>1504</v>
      </c>
      <c r="C1407" s="241">
        <v>473</v>
      </c>
      <c r="D1407" s="242">
        <v>-3.670500131262E-2</v>
      </c>
      <c r="E1407" s="243">
        <v>-33.697674418604649</v>
      </c>
      <c r="F1407" s="243">
        <v>8.5841197847661395</v>
      </c>
      <c r="G1407" s="241">
        <v>56</v>
      </c>
      <c r="H1407" s="242">
        <v>5.4973821989528826E-2</v>
      </c>
      <c r="I1407" s="243">
        <v>22.875</v>
      </c>
    </row>
    <row r="1408" spans="2:9" x14ac:dyDescent="0.2">
      <c r="B1408" s="240" t="s">
        <v>1505</v>
      </c>
      <c r="C1408" s="241">
        <v>185</v>
      </c>
      <c r="D1408" s="242">
        <v>-1.1976004833558762E-2</v>
      </c>
      <c r="E1408" s="243">
        <v>-9</v>
      </c>
      <c r="F1408" s="243">
        <v>61.510721361063254</v>
      </c>
      <c r="G1408" s="241">
        <v>0</v>
      </c>
      <c r="H1408" s="242">
        <v>0</v>
      </c>
      <c r="I1408" s="243">
        <v>0</v>
      </c>
    </row>
    <row r="1409" spans="2:9" x14ac:dyDescent="0.2">
      <c r="B1409" s="240" t="s">
        <v>1506</v>
      </c>
      <c r="C1409" s="241">
        <v>2</v>
      </c>
      <c r="D1409" s="242">
        <v>-5.7475445616587795E-2</v>
      </c>
      <c r="E1409" s="243">
        <v>-79</v>
      </c>
      <c r="F1409" s="243">
        <v>9.9367027465737507</v>
      </c>
      <c r="G1409" s="241">
        <v>0</v>
      </c>
      <c r="H1409" s="242">
        <v>0</v>
      </c>
      <c r="I1409" s="243">
        <v>0</v>
      </c>
    </row>
    <row r="1410" spans="2:9" x14ac:dyDescent="0.2">
      <c r="B1410" s="240" t="s">
        <v>1507</v>
      </c>
      <c r="C1410" s="241">
        <v>1244</v>
      </c>
      <c r="D1410" s="242">
        <v>4.024690377313811E-2</v>
      </c>
      <c r="E1410" s="243">
        <v>43.985530546623792</v>
      </c>
      <c r="F1410" s="243">
        <v>353.26650013305897</v>
      </c>
      <c r="G1410" s="241">
        <v>80</v>
      </c>
      <c r="H1410" s="242">
        <v>0.16039322209287277</v>
      </c>
      <c r="I1410" s="243">
        <v>62</v>
      </c>
    </row>
    <row r="1411" spans="2:9" x14ac:dyDescent="0.2">
      <c r="B1411" s="240" t="s">
        <v>1508</v>
      </c>
      <c r="C1411" s="241">
        <v>0</v>
      </c>
      <c r="D1411" s="242">
        <v>0</v>
      </c>
      <c r="E1411" s="243">
        <v>0</v>
      </c>
      <c r="F1411" s="243">
        <v>557.5531189913753</v>
      </c>
      <c r="G1411" s="241">
        <v>0</v>
      </c>
      <c r="H1411" s="242">
        <v>0</v>
      </c>
      <c r="I1411" s="243">
        <v>0</v>
      </c>
    </row>
    <row r="1412" spans="2:9" x14ac:dyDescent="0.2">
      <c r="B1412" s="240" t="s">
        <v>1509</v>
      </c>
      <c r="C1412" s="241">
        <v>0</v>
      </c>
      <c r="D1412" s="242">
        <v>0</v>
      </c>
      <c r="E1412" s="243">
        <v>0</v>
      </c>
      <c r="F1412" s="243">
        <v>0</v>
      </c>
      <c r="G1412" s="241">
        <v>0</v>
      </c>
      <c r="H1412" s="242">
        <v>0</v>
      </c>
      <c r="I1412" s="243">
        <v>0</v>
      </c>
    </row>
    <row r="1413" spans="2:9" x14ac:dyDescent="0.2">
      <c r="B1413" s="240" t="s">
        <v>1510</v>
      </c>
      <c r="C1413" s="241">
        <v>79</v>
      </c>
      <c r="D1413" s="242">
        <v>-1.1930743489014795E-3</v>
      </c>
      <c r="E1413" s="243">
        <v>-2.0759493670886076</v>
      </c>
      <c r="F1413" s="243">
        <v>99.092060249542996</v>
      </c>
      <c r="G1413" s="241">
        <v>3</v>
      </c>
      <c r="H1413" s="242">
        <v>0.13568521031207603</v>
      </c>
      <c r="I1413" s="243">
        <v>66.666666666666671</v>
      </c>
    </row>
    <row r="1414" spans="2:9" x14ac:dyDescent="0.2">
      <c r="B1414" s="240" t="s">
        <v>1511</v>
      </c>
      <c r="C1414" s="241">
        <v>92</v>
      </c>
      <c r="D1414" s="242">
        <v>-9.8875123989616509E-2</v>
      </c>
      <c r="E1414" s="243">
        <v>-254.61956521739131</v>
      </c>
      <c r="F1414" s="243">
        <v>1636.9942751409765</v>
      </c>
      <c r="G1414" s="241">
        <v>0</v>
      </c>
      <c r="H1414" s="242">
        <v>0</v>
      </c>
      <c r="I1414" s="243">
        <v>0</v>
      </c>
    </row>
    <row r="1415" spans="2:9" x14ac:dyDescent="0.2">
      <c r="B1415" s="240" t="s">
        <v>1512</v>
      </c>
      <c r="C1415" s="241">
        <v>758</v>
      </c>
      <c r="D1415" s="242">
        <v>-2.8872558758606726E-2</v>
      </c>
      <c r="E1415" s="243">
        <v>-31.250659630606862</v>
      </c>
      <c r="F1415" s="243">
        <v>148.16369953615413</v>
      </c>
      <c r="G1415" s="241">
        <v>71</v>
      </c>
      <c r="H1415" s="242">
        <v>6.6286110592440384E-2</v>
      </c>
      <c r="I1415" s="243">
        <v>35</v>
      </c>
    </row>
    <row r="1416" spans="2:9" x14ac:dyDescent="0.2">
      <c r="B1416" s="240" t="s">
        <v>1513</v>
      </c>
      <c r="C1416" s="241">
        <v>0</v>
      </c>
      <c r="D1416" s="242">
        <v>0</v>
      </c>
      <c r="E1416" s="243">
        <v>0</v>
      </c>
      <c r="F1416" s="243">
        <v>0</v>
      </c>
      <c r="G1416" s="241">
        <v>0</v>
      </c>
      <c r="H1416" s="242">
        <v>0</v>
      </c>
      <c r="I1416" s="243">
        <v>0</v>
      </c>
    </row>
    <row r="1417" spans="2:9" x14ac:dyDescent="0.2">
      <c r="B1417" s="240" t="s">
        <v>1514</v>
      </c>
      <c r="C1417" s="241">
        <v>1138</v>
      </c>
      <c r="D1417" s="242">
        <v>4.6816895386012636E-2</v>
      </c>
      <c r="E1417" s="243">
        <v>54.263620386643233</v>
      </c>
      <c r="F1417" s="243">
        <v>109.08836977469936</v>
      </c>
      <c r="G1417" s="241">
        <v>48</v>
      </c>
      <c r="H1417" s="242">
        <v>0.13016198482673769</v>
      </c>
      <c r="I1417" s="243">
        <v>66.125</v>
      </c>
    </row>
    <row r="1418" spans="2:9" x14ac:dyDescent="0.2">
      <c r="B1418" s="240" t="s">
        <v>1515</v>
      </c>
      <c r="C1418" s="241">
        <v>161</v>
      </c>
      <c r="D1418" s="242">
        <v>-2.0484612831333848E-2</v>
      </c>
      <c r="E1418" s="243">
        <v>-18.782608695652176</v>
      </c>
      <c r="F1418" s="243">
        <v>21.609219682958607</v>
      </c>
      <c r="G1418" s="241">
        <v>37</v>
      </c>
      <c r="H1418" s="242">
        <v>6.2495927012055974E-2</v>
      </c>
      <c r="I1418" s="243">
        <v>25.918918918918919</v>
      </c>
    </row>
    <row r="1419" spans="2:9" x14ac:dyDescent="0.2">
      <c r="B1419" s="240" t="s">
        <v>1516</v>
      </c>
      <c r="C1419" s="241">
        <v>2837</v>
      </c>
      <c r="D1419" s="242">
        <v>-1.8294479354774906E-2</v>
      </c>
      <c r="E1419" s="243">
        <v>-22.479027141346492</v>
      </c>
      <c r="F1419" s="243">
        <v>323.05317902201455</v>
      </c>
      <c r="G1419" s="241">
        <v>42</v>
      </c>
      <c r="H1419" s="242">
        <v>0.10874330869232729</v>
      </c>
      <c r="I1419" s="243">
        <v>50.785714285714285</v>
      </c>
    </row>
    <row r="1420" spans="2:9" x14ac:dyDescent="0.2">
      <c r="B1420" s="240" t="s">
        <v>1517</v>
      </c>
      <c r="C1420" s="241">
        <v>0</v>
      </c>
      <c r="D1420" s="242">
        <v>0</v>
      </c>
      <c r="E1420" s="243">
        <v>0</v>
      </c>
      <c r="F1420" s="243">
        <v>0</v>
      </c>
      <c r="G1420" s="241">
        <v>0</v>
      </c>
      <c r="H1420" s="242">
        <v>0</v>
      </c>
      <c r="I1420" s="243">
        <v>0</v>
      </c>
    </row>
    <row r="1421" spans="2:9" x14ac:dyDescent="0.2">
      <c r="B1421" s="240" t="s">
        <v>1518</v>
      </c>
      <c r="C1421" s="241">
        <v>0</v>
      </c>
      <c r="D1421" s="242">
        <v>0</v>
      </c>
      <c r="E1421" s="243">
        <v>0</v>
      </c>
      <c r="F1421" s="243">
        <v>0</v>
      </c>
      <c r="G1421" s="241">
        <v>0</v>
      </c>
      <c r="H1421" s="242">
        <v>0</v>
      </c>
      <c r="I1421" s="243">
        <v>0</v>
      </c>
    </row>
    <row r="1422" spans="2:9" x14ac:dyDescent="0.2">
      <c r="B1422" s="240" t="s">
        <v>1519</v>
      </c>
      <c r="C1422" s="241">
        <v>556</v>
      </c>
      <c r="D1422" s="242">
        <v>-4.8759332528239496E-2</v>
      </c>
      <c r="E1422" s="243">
        <v>-65.719424460431654</v>
      </c>
      <c r="F1422" s="243">
        <v>121.71289372387434</v>
      </c>
      <c r="G1422" s="241">
        <v>109</v>
      </c>
      <c r="H1422" s="242">
        <v>7.9316285511603635E-2</v>
      </c>
      <c r="I1422" s="243">
        <v>43.082568807339449</v>
      </c>
    </row>
    <row r="1423" spans="2:9" x14ac:dyDescent="0.2">
      <c r="B1423" s="240" t="s">
        <v>1520</v>
      </c>
      <c r="C1423" s="241">
        <v>11</v>
      </c>
      <c r="D1423" s="242">
        <v>-6.7429825936961008E-3</v>
      </c>
      <c r="E1423" s="243">
        <v>-7.8181818181818183</v>
      </c>
      <c r="F1423" s="243">
        <v>568.2543019523946</v>
      </c>
      <c r="G1423" s="241">
        <v>0</v>
      </c>
      <c r="H1423" s="242">
        <v>0</v>
      </c>
      <c r="I1423" s="243">
        <v>0</v>
      </c>
    </row>
    <row r="1424" spans="2:9" x14ac:dyDescent="0.2">
      <c r="B1424" s="240" t="s">
        <v>1521</v>
      </c>
      <c r="C1424" s="241">
        <v>302</v>
      </c>
      <c r="D1424" s="242">
        <v>-1.6425540837218477E-2</v>
      </c>
      <c r="E1424" s="243">
        <v>-17.639072847682119</v>
      </c>
      <c r="F1424" s="243">
        <v>500.59163196538111</v>
      </c>
      <c r="G1424" s="241">
        <v>0</v>
      </c>
      <c r="H1424" s="242">
        <v>0</v>
      </c>
      <c r="I1424" s="243">
        <v>0</v>
      </c>
    </row>
    <row r="1425" spans="2:9" x14ac:dyDescent="0.2">
      <c r="B1425" s="240" t="s">
        <v>1522</v>
      </c>
      <c r="C1425" s="241">
        <v>3</v>
      </c>
      <c r="D1425" s="242">
        <v>0.11772151898734173</v>
      </c>
      <c r="E1425" s="243">
        <v>93</v>
      </c>
      <c r="F1425" s="243">
        <v>491.03297030301428</v>
      </c>
      <c r="G1425" s="241">
        <v>30</v>
      </c>
      <c r="H1425" s="242">
        <v>0.27727462728159402</v>
      </c>
      <c r="I1425" s="243">
        <v>132.66666666666666</v>
      </c>
    </row>
    <row r="1426" spans="2:9" x14ac:dyDescent="0.2">
      <c r="B1426" s="240" t="s">
        <v>1523</v>
      </c>
      <c r="C1426" s="241">
        <v>117</v>
      </c>
      <c r="D1426" s="242">
        <v>0.23823750782825526</v>
      </c>
      <c r="E1426" s="243">
        <v>354.40170940170941</v>
      </c>
      <c r="F1426" s="243">
        <v>1032.8433269154186</v>
      </c>
      <c r="G1426" s="241">
        <v>0</v>
      </c>
      <c r="H1426" s="242">
        <v>0</v>
      </c>
      <c r="I1426" s="243">
        <v>0</v>
      </c>
    </row>
    <row r="1427" spans="2:9" x14ac:dyDescent="0.2">
      <c r="B1427" s="240" t="s">
        <v>1524</v>
      </c>
      <c r="C1427" s="241">
        <v>967</v>
      </c>
      <c r="D1427" s="242">
        <v>5.5433323167471293E-2</v>
      </c>
      <c r="E1427" s="243">
        <v>57.893485005170632</v>
      </c>
      <c r="F1427" s="243">
        <v>1508.2739321688323</v>
      </c>
      <c r="G1427" s="241">
        <v>120</v>
      </c>
      <c r="H1427" s="242">
        <v>0.14333718824325214</v>
      </c>
      <c r="I1427" s="243">
        <v>54.741666666666667</v>
      </c>
    </row>
    <row r="1428" spans="2:9" x14ac:dyDescent="0.2">
      <c r="B1428" s="240" t="s">
        <v>1525</v>
      </c>
      <c r="C1428" s="241">
        <v>2098</v>
      </c>
      <c r="D1428" s="242">
        <v>1.5152976732353718E-2</v>
      </c>
      <c r="E1428" s="243">
        <v>16.097712106768352</v>
      </c>
      <c r="F1428" s="243">
        <v>113.21412397657654</v>
      </c>
      <c r="G1428" s="241">
        <v>120</v>
      </c>
      <c r="H1428" s="242">
        <v>0.10657244320716663</v>
      </c>
      <c r="I1428" s="243">
        <v>49.766666666666666</v>
      </c>
    </row>
    <row r="1429" spans="2:9" x14ac:dyDescent="0.2">
      <c r="B1429" s="240" t="s">
        <v>1526</v>
      </c>
      <c r="C1429" s="241">
        <v>0</v>
      </c>
      <c r="D1429" s="242">
        <v>0</v>
      </c>
      <c r="E1429" s="243">
        <v>0</v>
      </c>
      <c r="F1429" s="243">
        <v>0</v>
      </c>
      <c r="G1429" s="241">
        <v>0</v>
      </c>
      <c r="H1429" s="242">
        <v>0</v>
      </c>
      <c r="I1429" s="243">
        <v>0</v>
      </c>
    </row>
    <row r="1430" spans="2:9" x14ac:dyDescent="0.2">
      <c r="B1430" s="240" t="s">
        <v>1527</v>
      </c>
      <c r="C1430" s="241">
        <v>0</v>
      </c>
      <c r="D1430" s="242">
        <v>0</v>
      </c>
      <c r="E1430" s="243">
        <v>0</v>
      </c>
      <c r="F1430" s="243">
        <v>0</v>
      </c>
      <c r="G1430" s="241">
        <v>0</v>
      </c>
      <c r="H1430" s="242">
        <v>0</v>
      </c>
      <c r="I1430" s="243">
        <v>0</v>
      </c>
    </row>
    <row r="1431" spans="2:9" x14ac:dyDescent="0.2">
      <c r="B1431" s="240" t="s">
        <v>1528</v>
      </c>
      <c r="C1431" s="241">
        <v>742</v>
      </c>
      <c r="D1431" s="242">
        <v>-1.3986144161529435E-2</v>
      </c>
      <c r="E1431" s="243">
        <v>-12.150943396226415</v>
      </c>
      <c r="F1431" s="243">
        <v>13.194296090357055</v>
      </c>
      <c r="G1431" s="241">
        <v>3</v>
      </c>
      <c r="H1431" s="242">
        <v>8.70473537604457E-2</v>
      </c>
      <c r="I1431" s="243">
        <v>41.666666666666664</v>
      </c>
    </row>
    <row r="1432" spans="2:9" x14ac:dyDescent="0.2">
      <c r="B1432" s="240" t="s">
        <v>1529</v>
      </c>
      <c r="C1432" s="241">
        <v>417</v>
      </c>
      <c r="D1432" s="242">
        <v>6.4587473371521043E-2</v>
      </c>
      <c r="E1432" s="243">
        <v>188.38369304556355</v>
      </c>
      <c r="F1432" s="243">
        <v>940.85044789099186</v>
      </c>
      <c r="G1432" s="241">
        <v>0</v>
      </c>
      <c r="H1432" s="242">
        <v>0</v>
      </c>
      <c r="I1432" s="243">
        <v>0</v>
      </c>
    </row>
    <row r="1433" spans="2:9" x14ac:dyDescent="0.2">
      <c r="B1433" s="240" t="s">
        <v>1530</v>
      </c>
      <c r="C1433" s="241">
        <v>73</v>
      </c>
      <c r="D1433" s="242">
        <v>-2.2937748060213869E-2</v>
      </c>
      <c r="E1433" s="243">
        <v>-17.575342465753426</v>
      </c>
      <c r="F1433" s="243">
        <v>183.49860826315799</v>
      </c>
      <c r="G1433" s="241">
        <v>0</v>
      </c>
      <c r="H1433" s="242">
        <v>0</v>
      </c>
      <c r="I1433" s="243">
        <v>0</v>
      </c>
    </row>
    <row r="1434" spans="2:9" x14ac:dyDescent="0.2">
      <c r="B1434" s="240" t="s">
        <v>1531</v>
      </c>
      <c r="C1434" s="241">
        <v>501</v>
      </c>
      <c r="D1434" s="242">
        <v>-3.5200957302063518E-2</v>
      </c>
      <c r="E1434" s="243">
        <v>-71.986027944111783</v>
      </c>
      <c r="F1434" s="243">
        <v>181.1125962254489</v>
      </c>
      <c r="G1434" s="241">
        <v>58</v>
      </c>
      <c r="H1434" s="242">
        <v>0.10963307837268599</v>
      </c>
      <c r="I1434" s="243">
        <v>68.206896551724142</v>
      </c>
    </row>
    <row r="1435" spans="2:9" x14ac:dyDescent="0.2">
      <c r="B1435" s="240" t="s">
        <v>1532</v>
      </c>
      <c r="C1435" s="241">
        <v>0</v>
      </c>
      <c r="D1435" s="242">
        <v>0</v>
      </c>
      <c r="E1435" s="243">
        <v>0</v>
      </c>
      <c r="F1435" s="243">
        <v>0</v>
      </c>
      <c r="G1435" s="241">
        <v>0</v>
      </c>
      <c r="H1435" s="242">
        <v>0</v>
      </c>
      <c r="I1435" s="243">
        <v>0</v>
      </c>
    </row>
    <row r="1436" spans="2:9" x14ac:dyDescent="0.2">
      <c r="B1436" s="240" t="s">
        <v>1533</v>
      </c>
      <c r="C1436" s="241">
        <v>704</v>
      </c>
      <c r="D1436" s="242">
        <v>-2.8097174213428389E-2</v>
      </c>
      <c r="E1436" s="243">
        <v>-45.203125</v>
      </c>
      <c r="F1436" s="243">
        <v>269.72774997496748</v>
      </c>
      <c r="G1436" s="241">
        <v>3</v>
      </c>
      <c r="H1436" s="242">
        <v>0.12284069097888684</v>
      </c>
      <c r="I1436" s="243">
        <v>64</v>
      </c>
    </row>
    <row r="1437" spans="2:9" x14ac:dyDescent="0.2">
      <c r="B1437" s="240" t="s">
        <v>1534</v>
      </c>
      <c r="C1437" s="241">
        <v>0</v>
      </c>
      <c r="D1437" s="242">
        <v>0</v>
      </c>
      <c r="E1437" s="243">
        <v>0</v>
      </c>
      <c r="F1437" s="243">
        <v>0</v>
      </c>
      <c r="G1437" s="241">
        <v>0</v>
      </c>
      <c r="H1437" s="242">
        <v>0</v>
      </c>
      <c r="I1437" s="243">
        <v>0</v>
      </c>
    </row>
    <row r="1438" spans="2:9" x14ac:dyDescent="0.2">
      <c r="B1438" s="240" t="s">
        <v>1535</v>
      </c>
      <c r="C1438" s="241">
        <v>126</v>
      </c>
      <c r="D1438" s="242">
        <v>8.1979622424417364E-3</v>
      </c>
      <c r="E1438" s="243">
        <v>8.5952380952380949</v>
      </c>
      <c r="F1438" s="243">
        <v>241.88826312222679</v>
      </c>
      <c r="G1438" s="241">
        <v>0</v>
      </c>
      <c r="H1438" s="242">
        <v>0</v>
      </c>
      <c r="I1438" s="243">
        <v>0</v>
      </c>
    </row>
    <row r="1439" spans="2:9" x14ac:dyDescent="0.2">
      <c r="B1439" s="240" t="s">
        <v>1536</v>
      </c>
      <c r="C1439" s="241">
        <v>0</v>
      </c>
      <c r="D1439" s="242">
        <v>0</v>
      </c>
      <c r="E1439" s="243">
        <v>0</v>
      </c>
      <c r="F1439" s="243">
        <v>0</v>
      </c>
      <c r="G1439" s="241">
        <v>0</v>
      </c>
      <c r="H1439" s="242">
        <v>0</v>
      </c>
      <c r="I1439" s="243">
        <v>0</v>
      </c>
    </row>
    <row r="1440" spans="2:9" x14ac:dyDescent="0.2">
      <c r="B1440" s="240" t="s">
        <v>1537</v>
      </c>
      <c r="C1440" s="241">
        <v>1</v>
      </c>
      <c r="D1440" s="242">
        <v>2.8632025450689325E-2</v>
      </c>
      <c r="E1440" s="243">
        <v>27</v>
      </c>
      <c r="F1440" s="243">
        <v>0</v>
      </c>
      <c r="G1440" s="241">
        <v>0</v>
      </c>
      <c r="H1440" s="242">
        <v>0</v>
      </c>
      <c r="I1440" s="243">
        <v>0</v>
      </c>
    </row>
    <row r="1441" spans="2:10" x14ac:dyDescent="0.2">
      <c r="B1441" s="240" t="s">
        <v>1538</v>
      </c>
      <c r="C1441" s="241">
        <v>484</v>
      </c>
      <c r="D1441" s="242">
        <v>-1.3256111510482338E-2</v>
      </c>
      <c r="E1441" s="243">
        <v>-12.115702479338843</v>
      </c>
      <c r="F1441" s="243">
        <v>12.965210003663953</v>
      </c>
      <c r="G1441" s="241">
        <v>4</v>
      </c>
      <c r="H1441" s="242">
        <v>8.5308056872037907E-2</v>
      </c>
      <c r="I1441" s="243">
        <v>13.5</v>
      </c>
    </row>
    <row r="1442" spans="2:10" x14ac:dyDescent="0.2">
      <c r="B1442" s="240" t="s">
        <v>1539</v>
      </c>
      <c r="C1442" s="241">
        <v>442</v>
      </c>
      <c r="D1442" s="242">
        <v>0.15738052017343196</v>
      </c>
      <c r="E1442" s="243">
        <v>464.48190045248867</v>
      </c>
      <c r="F1442" s="243">
        <v>1744.5181295441419</v>
      </c>
      <c r="G1442" s="241">
        <v>0</v>
      </c>
      <c r="H1442" s="242">
        <v>0</v>
      </c>
      <c r="I1442" s="243">
        <v>0</v>
      </c>
    </row>
    <row r="1443" spans="2:10" x14ac:dyDescent="0.2">
      <c r="B1443" s="240" t="s">
        <v>1540</v>
      </c>
      <c r="C1443" s="241">
        <v>10</v>
      </c>
      <c r="D1443" s="242">
        <v>0.11648593697051846</v>
      </c>
      <c r="E1443" s="243">
        <v>137.5</v>
      </c>
      <c r="F1443" s="243">
        <v>2650.6178064246501</v>
      </c>
      <c r="G1443" s="241">
        <v>0</v>
      </c>
      <c r="H1443" s="242">
        <v>0</v>
      </c>
      <c r="I1443" s="243">
        <v>0</v>
      </c>
    </row>
    <row r="1444" spans="2:10" x14ac:dyDescent="0.2">
      <c r="B1444" s="240" t="s">
        <v>1541</v>
      </c>
      <c r="C1444" s="241">
        <v>126</v>
      </c>
      <c r="D1444" s="242">
        <v>6.6734720804426662E-3</v>
      </c>
      <c r="E1444" s="243">
        <v>7.6269841269841274</v>
      </c>
      <c r="F1444" s="243">
        <v>509.96866685597871</v>
      </c>
      <c r="G1444" s="241">
        <v>0</v>
      </c>
      <c r="H1444" s="242">
        <v>0</v>
      </c>
      <c r="I1444" s="243">
        <v>0</v>
      </c>
    </row>
    <row r="1445" spans="2:10" x14ac:dyDescent="0.2">
      <c r="B1445" s="240" t="s">
        <v>1542</v>
      </c>
      <c r="C1445" s="241">
        <v>1123</v>
      </c>
      <c r="D1445" s="242">
        <v>3.0884751812054301E-2</v>
      </c>
      <c r="E1445" s="243">
        <v>41.255565449688334</v>
      </c>
      <c r="F1445" s="243">
        <v>974.63519985724758</v>
      </c>
      <c r="G1445" s="241">
        <v>11</v>
      </c>
      <c r="H1445" s="242">
        <v>0.18536042304480937</v>
      </c>
      <c r="I1445" s="243">
        <v>60.545454545454547</v>
      </c>
    </row>
    <row r="1446" spans="2:10" x14ac:dyDescent="0.2">
      <c r="B1446" s="240" t="s">
        <v>1543</v>
      </c>
      <c r="C1446" s="241">
        <v>0</v>
      </c>
      <c r="D1446" s="242">
        <v>0</v>
      </c>
      <c r="E1446" s="243">
        <v>0</v>
      </c>
      <c r="F1446" s="243">
        <v>0</v>
      </c>
      <c r="G1446" s="241">
        <v>0</v>
      </c>
      <c r="H1446" s="242">
        <v>0</v>
      </c>
      <c r="I1446" s="243">
        <v>0</v>
      </c>
    </row>
    <row r="1447" spans="2:10" x14ac:dyDescent="0.2">
      <c r="B1447" s="240" t="s">
        <v>1544</v>
      </c>
      <c r="C1447" s="241">
        <v>76</v>
      </c>
      <c r="D1447" s="242">
        <v>-2.1010229808444691E-3</v>
      </c>
      <c r="E1447" s="243">
        <v>-1.9078947368421053</v>
      </c>
      <c r="F1447" s="243">
        <v>8.301493383729964</v>
      </c>
      <c r="G1447" s="241">
        <v>0</v>
      </c>
      <c r="H1447" s="242">
        <v>0</v>
      </c>
      <c r="I1447" s="243">
        <v>0</v>
      </c>
    </row>
    <row r="1448" spans="2:10" x14ac:dyDescent="0.2">
      <c r="B1448" s="244" t="s">
        <v>1545</v>
      </c>
      <c r="C1448" s="245">
        <v>150</v>
      </c>
      <c r="D1448" s="246">
        <v>0.29814410527173618</v>
      </c>
      <c r="E1448" s="247">
        <v>463.41333333333336</v>
      </c>
      <c r="F1448" s="247">
        <v>1532.2733465440081</v>
      </c>
      <c r="G1448" s="245">
        <v>0</v>
      </c>
      <c r="H1448" s="246">
        <v>0</v>
      </c>
      <c r="I1448" s="247">
        <v>0</v>
      </c>
    </row>
    <row r="1450" spans="2:10" x14ac:dyDescent="0.2">
      <c r="J1450" s="17" t="s">
        <v>331</v>
      </c>
    </row>
    <row r="1451" spans="2:10" x14ac:dyDescent="0.2">
      <c r="J1451" s="17" t="s">
        <v>348</v>
      </c>
    </row>
    <row r="1452" spans="2:10" x14ac:dyDescent="0.2">
      <c r="B1452" s="3" t="s">
        <v>0</v>
      </c>
      <c r="C1452" s="225"/>
      <c r="D1452" s="226"/>
      <c r="E1452" s="227"/>
      <c r="F1452" s="227"/>
      <c r="G1452" s="225"/>
      <c r="H1452" s="226"/>
      <c r="I1452" s="227"/>
    </row>
    <row r="1453" spans="2:10" x14ac:dyDescent="0.2">
      <c r="B1453" s="3" t="s">
        <v>396</v>
      </c>
      <c r="C1453" s="225"/>
      <c r="D1453" s="226"/>
      <c r="E1453" s="227"/>
      <c r="F1453" s="227"/>
      <c r="G1453" s="225"/>
      <c r="H1453" s="226"/>
      <c r="I1453" s="227"/>
    </row>
    <row r="1454" spans="2:10" x14ac:dyDescent="0.2">
      <c r="B1454" s="228" t="s">
        <v>326</v>
      </c>
      <c r="C1454" s="225"/>
      <c r="D1454" s="226"/>
      <c r="E1454" s="227"/>
      <c r="F1454" s="227"/>
      <c r="G1454" s="225"/>
      <c r="H1454" s="226"/>
      <c r="I1454" s="227"/>
    </row>
    <row r="1455" spans="2:10" x14ac:dyDescent="0.2">
      <c r="B1455" s="3"/>
      <c r="C1455" s="221"/>
      <c r="D1455" s="221"/>
      <c r="E1455" s="221"/>
      <c r="F1455" s="273"/>
      <c r="G1455" s="221"/>
      <c r="H1455" s="221"/>
      <c r="I1455" s="221"/>
    </row>
    <row r="1456" spans="2:10" x14ac:dyDescent="0.2">
      <c r="B1456" s="266" t="s">
        <v>2766</v>
      </c>
    </row>
    <row r="1457" spans="2:9" x14ac:dyDescent="0.2">
      <c r="B1457" s="266" t="s">
        <v>2767</v>
      </c>
    </row>
    <row r="1458" spans="2:9" x14ac:dyDescent="0.2">
      <c r="B1458" s="266" t="s">
        <v>2768</v>
      </c>
    </row>
    <row r="1459" spans="2:9" x14ac:dyDescent="0.2">
      <c r="B1459" s="266" t="s">
        <v>2769</v>
      </c>
    </row>
    <row r="1460" spans="2:9" x14ac:dyDescent="0.2">
      <c r="B1460" s="266" t="s">
        <v>2770</v>
      </c>
    </row>
    <row r="1462" spans="2:9" x14ac:dyDescent="0.2">
      <c r="B1462" s="3"/>
      <c r="C1462" s="229" t="s">
        <v>155</v>
      </c>
      <c r="D1462" s="230"/>
      <c r="E1462" s="231"/>
      <c r="F1462" s="274"/>
      <c r="G1462" s="229" t="s">
        <v>404</v>
      </c>
      <c r="H1462" s="230"/>
      <c r="I1462" s="231"/>
    </row>
    <row r="1463" spans="2:9" ht="38.25" x14ac:dyDescent="0.2">
      <c r="B1463" s="232" t="s">
        <v>332</v>
      </c>
      <c r="C1463" s="233" t="s">
        <v>49</v>
      </c>
      <c r="D1463" s="234" t="s">
        <v>333</v>
      </c>
      <c r="E1463" s="235" t="s">
        <v>334</v>
      </c>
      <c r="F1463" s="235" t="s">
        <v>2765</v>
      </c>
      <c r="G1463" s="233" t="s">
        <v>49</v>
      </c>
      <c r="H1463" s="234" t="s">
        <v>333</v>
      </c>
      <c r="I1463" s="235" t="s">
        <v>334</v>
      </c>
    </row>
    <row r="1464" spans="2:9" x14ac:dyDescent="0.2">
      <c r="B1464" s="236" t="s">
        <v>1546</v>
      </c>
      <c r="C1464" s="237">
        <v>49</v>
      </c>
      <c r="D1464" s="238">
        <v>0.11191496963201142</v>
      </c>
      <c r="E1464" s="239">
        <v>230.14285714285714</v>
      </c>
      <c r="F1464" s="239">
        <v>1689.8367697614131</v>
      </c>
      <c r="G1464" s="237">
        <v>0</v>
      </c>
      <c r="H1464" s="238">
        <v>0</v>
      </c>
      <c r="I1464" s="239">
        <v>0</v>
      </c>
    </row>
    <row r="1465" spans="2:9" x14ac:dyDescent="0.2">
      <c r="B1465" s="240" t="s">
        <v>1547</v>
      </c>
      <c r="C1465" s="241">
        <v>1</v>
      </c>
      <c r="D1465" s="242">
        <v>-3.1452358926919555E-2</v>
      </c>
      <c r="E1465" s="243">
        <v>-34</v>
      </c>
      <c r="F1465" s="243">
        <v>635.50542207296269</v>
      </c>
      <c r="G1465" s="241">
        <v>0</v>
      </c>
      <c r="H1465" s="242">
        <v>0</v>
      </c>
      <c r="I1465" s="243">
        <v>0</v>
      </c>
    </row>
    <row r="1466" spans="2:9" x14ac:dyDescent="0.2">
      <c r="B1466" s="240" t="s">
        <v>1548</v>
      </c>
      <c r="C1466" s="241">
        <v>0</v>
      </c>
      <c r="D1466" s="242">
        <v>0</v>
      </c>
      <c r="E1466" s="243">
        <v>0</v>
      </c>
      <c r="F1466" s="243">
        <v>8.8542662586292789</v>
      </c>
      <c r="G1466" s="241">
        <v>0</v>
      </c>
      <c r="H1466" s="242">
        <v>0</v>
      </c>
      <c r="I1466" s="243">
        <v>0</v>
      </c>
    </row>
    <row r="1467" spans="2:9" x14ac:dyDescent="0.2">
      <c r="B1467" s="240" t="s">
        <v>1549</v>
      </c>
      <c r="C1467" s="241">
        <v>61</v>
      </c>
      <c r="D1467" s="242">
        <v>2.6767614718348876E-2</v>
      </c>
      <c r="E1467" s="243">
        <v>28.57377049180328</v>
      </c>
      <c r="F1467" s="243">
        <v>14.985051873250837</v>
      </c>
      <c r="G1467" s="241">
        <v>0</v>
      </c>
      <c r="H1467" s="242">
        <v>0</v>
      </c>
      <c r="I1467" s="243">
        <v>0</v>
      </c>
    </row>
    <row r="1468" spans="2:9" x14ac:dyDescent="0.2">
      <c r="B1468" s="240" t="s">
        <v>1550</v>
      </c>
      <c r="C1468" s="241">
        <v>0</v>
      </c>
      <c r="D1468" s="242">
        <v>0</v>
      </c>
      <c r="E1468" s="243">
        <v>0</v>
      </c>
      <c r="F1468" s="243">
        <v>13.724649963507845</v>
      </c>
      <c r="G1468" s="241">
        <v>0</v>
      </c>
      <c r="H1468" s="242">
        <v>0</v>
      </c>
      <c r="I1468" s="243">
        <v>0</v>
      </c>
    </row>
    <row r="1469" spans="2:9" x14ac:dyDescent="0.2">
      <c r="B1469" s="240" t="s">
        <v>1551</v>
      </c>
      <c r="C1469" s="241">
        <v>48</v>
      </c>
      <c r="D1469" s="242">
        <v>0.13492301240189319</v>
      </c>
      <c r="E1469" s="243">
        <v>140.75</v>
      </c>
      <c r="F1469" s="243">
        <v>501.84146802986817</v>
      </c>
      <c r="G1469" s="241">
        <v>0</v>
      </c>
      <c r="H1469" s="242">
        <v>0</v>
      </c>
      <c r="I1469" s="243">
        <v>0</v>
      </c>
    </row>
    <row r="1470" spans="2:9" x14ac:dyDescent="0.2">
      <c r="B1470" s="240" t="s">
        <v>1552</v>
      </c>
      <c r="C1470" s="241">
        <v>170</v>
      </c>
      <c r="D1470" s="242">
        <v>7.4670680785290822E-2</v>
      </c>
      <c r="E1470" s="243">
        <v>76.158823529411762</v>
      </c>
      <c r="F1470" s="243">
        <v>894.76230791189164</v>
      </c>
      <c r="G1470" s="241">
        <v>0</v>
      </c>
      <c r="H1470" s="242">
        <v>0</v>
      </c>
      <c r="I1470" s="243">
        <v>0</v>
      </c>
    </row>
    <row r="1471" spans="2:9" x14ac:dyDescent="0.2">
      <c r="B1471" s="240" t="s">
        <v>1553</v>
      </c>
      <c r="C1471" s="241">
        <v>10</v>
      </c>
      <c r="D1471" s="242">
        <v>1.7096493769921839E-2</v>
      </c>
      <c r="E1471" s="243">
        <v>11.8</v>
      </c>
      <c r="F1471" s="243">
        <v>75.633212432217064</v>
      </c>
      <c r="G1471" s="241">
        <v>0</v>
      </c>
      <c r="H1471" s="242">
        <v>0</v>
      </c>
      <c r="I1471" s="243">
        <v>0</v>
      </c>
    </row>
    <row r="1472" spans="2:9" x14ac:dyDescent="0.2">
      <c r="B1472" s="240" t="s">
        <v>1554</v>
      </c>
      <c r="C1472" s="241">
        <v>171</v>
      </c>
      <c r="D1472" s="242">
        <v>0.25539329359831853</v>
      </c>
      <c r="E1472" s="243">
        <v>467.58479532163744</v>
      </c>
      <c r="F1472" s="243">
        <v>1684.2531875368211</v>
      </c>
      <c r="G1472" s="241">
        <v>25</v>
      </c>
      <c r="H1472" s="242">
        <v>0.28442921396444643</v>
      </c>
      <c r="I1472" s="243">
        <v>159.36000000000001</v>
      </c>
    </row>
    <row r="1473" spans="2:9" x14ac:dyDescent="0.2">
      <c r="B1473" s="240" t="s">
        <v>1555</v>
      </c>
      <c r="C1473" s="241">
        <v>3</v>
      </c>
      <c r="D1473" s="242">
        <v>-8.267879288962332E-3</v>
      </c>
      <c r="E1473" s="243">
        <v>-6.666666666666667</v>
      </c>
      <c r="F1473" s="243">
        <v>0</v>
      </c>
      <c r="G1473" s="241">
        <v>0</v>
      </c>
      <c r="H1473" s="242">
        <v>0</v>
      </c>
      <c r="I1473" s="243">
        <v>0</v>
      </c>
    </row>
    <row r="1474" spans="2:9" x14ac:dyDescent="0.2">
      <c r="B1474" s="240" t="s">
        <v>1556</v>
      </c>
      <c r="C1474" s="241">
        <v>25</v>
      </c>
      <c r="D1474" s="242">
        <v>0.10558747358080556</v>
      </c>
      <c r="E1474" s="243">
        <v>283.76</v>
      </c>
      <c r="F1474" s="243">
        <v>958.68927563345903</v>
      </c>
      <c r="G1474" s="241">
        <v>0</v>
      </c>
      <c r="H1474" s="242">
        <v>0</v>
      </c>
      <c r="I1474" s="243">
        <v>0</v>
      </c>
    </row>
    <row r="1475" spans="2:9" x14ac:dyDescent="0.2">
      <c r="B1475" s="240" t="s">
        <v>1557</v>
      </c>
      <c r="C1475" s="241">
        <v>161</v>
      </c>
      <c r="D1475" s="242">
        <v>0.34913839694613058</v>
      </c>
      <c r="E1475" s="243">
        <v>762.36645962732916</v>
      </c>
      <c r="F1475" s="243">
        <v>2893.1211330586962</v>
      </c>
      <c r="G1475" s="241">
        <v>0</v>
      </c>
      <c r="H1475" s="242">
        <v>0</v>
      </c>
      <c r="I1475" s="243">
        <v>0</v>
      </c>
    </row>
    <row r="1476" spans="2:9" x14ac:dyDescent="0.2">
      <c r="B1476" s="240" t="s">
        <v>1558</v>
      </c>
      <c r="C1476" s="241">
        <v>729</v>
      </c>
      <c r="D1476" s="242">
        <v>8.7295143407110753E-2</v>
      </c>
      <c r="E1476" s="243">
        <v>99.846364883401918</v>
      </c>
      <c r="F1476" s="243">
        <v>28.331005477497332</v>
      </c>
      <c r="G1476" s="241">
        <v>19</v>
      </c>
      <c r="H1476" s="242">
        <v>5.9824854865689225E-2</v>
      </c>
      <c r="I1476" s="243">
        <v>32</v>
      </c>
    </row>
    <row r="1477" spans="2:9" x14ac:dyDescent="0.2">
      <c r="B1477" s="240" t="s">
        <v>1559</v>
      </c>
      <c r="C1477" s="241">
        <v>1542</v>
      </c>
      <c r="D1477" s="242">
        <v>0.11119488932463772</v>
      </c>
      <c r="E1477" s="243">
        <v>125.47600518806745</v>
      </c>
      <c r="F1477" s="243">
        <v>36.826685078062901</v>
      </c>
      <c r="G1477" s="241">
        <v>20</v>
      </c>
      <c r="H1477" s="242">
        <v>7.7899115964638499E-2</v>
      </c>
      <c r="I1477" s="243">
        <v>37.450000000000003</v>
      </c>
    </row>
    <row r="1478" spans="2:9" x14ac:dyDescent="0.2">
      <c r="B1478" s="240" t="s">
        <v>1560</v>
      </c>
      <c r="C1478" s="241">
        <v>2429</v>
      </c>
      <c r="D1478" s="242">
        <v>2.0250127787015737E-2</v>
      </c>
      <c r="E1478" s="243">
        <v>29.635240839851789</v>
      </c>
      <c r="F1478" s="243">
        <v>564.85690722144795</v>
      </c>
      <c r="G1478" s="241">
        <v>40</v>
      </c>
      <c r="H1478" s="242">
        <v>5.3841040736872126E-2</v>
      </c>
      <c r="I1478" s="243">
        <v>28.35</v>
      </c>
    </row>
    <row r="1479" spans="2:9" x14ac:dyDescent="0.2">
      <c r="B1479" s="240" t="s">
        <v>1561</v>
      </c>
      <c r="C1479" s="241">
        <v>0</v>
      </c>
      <c r="D1479" s="242">
        <v>0</v>
      </c>
      <c r="E1479" s="243">
        <v>0</v>
      </c>
      <c r="F1479" s="243">
        <v>0</v>
      </c>
      <c r="G1479" s="241">
        <v>0</v>
      </c>
      <c r="H1479" s="242">
        <v>0</v>
      </c>
      <c r="I1479" s="243">
        <v>0</v>
      </c>
    </row>
    <row r="1480" spans="2:9" x14ac:dyDescent="0.2">
      <c r="B1480" s="240" t="s">
        <v>1562</v>
      </c>
      <c r="C1480" s="241">
        <v>42</v>
      </c>
      <c r="D1480" s="242">
        <v>0.32553497483200666</v>
      </c>
      <c r="E1480" s="243">
        <v>625.16666666666663</v>
      </c>
      <c r="F1480" s="243">
        <v>1729.4277022635488</v>
      </c>
      <c r="G1480" s="241">
        <v>0</v>
      </c>
      <c r="H1480" s="242">
        <v>0</v>
      </c>
      <c r="I1480" s="243">
        <v>0</v>
      </c>
    </row>
    <row r="1481" spans="2:9" x14ac:dyDescent="0.2">
      <c r="B1481" s="240" t="s">
        <v>1563</v>
      </c>
      <c r="C1481" s="241">
        <v>0</v>
      </c>
      <c r="D1481" s="242">
        <v>0</v>
      </c>
      <c r="E1481" s="243">
        <v>0</v>
      </c>
      <c r="F1481" s="243">
        <v>0</v>
      </c>
      <c r="G1481" s="241">
        <v>0</v>
      </c>
      <c r="H1481" s="242">
        <v>0</v>
      </c>
      <c r="I1481" s="243">
        <v>0</v>
      </c>
    </row>
    <row r="1482" spans="2:9" x14ac:dyDescent="0.2">
      <c r="B1482" s="240" t="s">
        <v>1564</v>
      </c>
      <c r="C1482" s="241">
        <v>426</v>
      </c>
      <c r="D1482" s="242">
        <v>5.4567882586914473E-2</v>
      </c>
      <c r="E1482" s="243">
        <v>76.323943661971825</v>
      </c>
      <c r="F1482" s="243">
        <v>715.30404054595181</v>
      </c>
      <c r="G1482" s="241">
        <v>0</v>
      </c>
      <c r="H1482" s="242">
        <v>0</v>
      </c>
      <c r="I1482" s="243">
        <v>0</v>
      </c>
    </row>
    <row r="1483" spans="2:9" x14ac:dyDescent="0.2">
      <c r="B1483" s="240" t="s">
        <v>1565</v>
      </c>
      <c r="C1483" s="241">
        <v>58</v>
      </c>
      <c r="D1483" s="242">
        <v>5.8872379401587516E-2</v>
      </c>
      <c r="E1483" s="243">
        <v>124.67241379310344</v>
      </c>
      <c r="F1483" s="243">
        <v>875.68515779058816</v>
      </c>
      <c r="G1483" s="241">
        <v>0</v>
      </c>
      <c r="H1483" s="242">
        <v>0</v>
      </c>
      <c r="I1483" s="243">
        <v>0</v>
      </c>
    </row>
    <row r="1484" spans="2:9" x14ac:dyDescent="0.2">
      <c r="B1484" s="240" t="s">
        <v>1566</v>
      </c>
      <c r="C1484" s="241">
        <v>96</v>
      </c>
      <c r="D1484" s="242">
        <v>3.8411106826070185E-2</v>
      </c>
      <c r="E1484" s="243">
        <v>51.875</v>
      </c>
      <c r="F1484" s="243">
        <v>343.0306940089269</v>
      </c>
      <c r="G1484" s="241">
        <v>1</v>
      </c>
      <c r="H1484" s="242">
        <v>0.12620508326029789</v>
      </c>
      <c r="I1484" s="243">
        <v>288</v>
      </c>
    </row>
    <row r="1485" spans="2:9" x14ac:dyDescent="0.2">
      <c r="B1485" s="240" t="s">
        <v>1567</v>
      </c>
      <c r="C1485" s="241">
        <v>1022</v>
      </c>
      <c r="D1485" s="242">
        <v>0.1506044982914565</v>
      </c>
      <c r="E1485" s="243">
        <v>385.49608610567515</v>
      </c>
      <c r="F1485" s="243">
        <v>1108.0054203933412</v>
      </c>
      <c r="G1485" s="241">
        <v>1818</v>
      </c>
      <c r="H1485" s="242">
        <v>0.26676332804286629</v>
      </c>
      <c r="I1485" s="243">
        <v>152.91584158415841</v>
      </c>
    </row>
    <row r="1486" spans="2:9" x14ac:dyDescent="0.2">
      <c r="B1486" s="240" t="s">
        <v>1568</v>
      </c>
      <c r="C1486" s="241">
        <v>10</v>
      </c>
      <c r="D1486" s="242">
        <v>0.39855718570154819</v>
      </c>
      <c r="E1486" s="243">
        <v>491.7</v>
      </c>
      <c r="F1486" s="243">
        <v>1906.766478748008</v>
      </c>
      <c r="G1486" s="241">
        <v>0</v>
      </c>
      <c r="H1486" s="242">
        <v>0</v>
      </c>
      <c r="I1486" s="243">
        <v>0</v>
      </c>
    </row>
    <row r="1487" spans="2:9" x14ac:dyDescent="0.2">
      <c r="B1487" s="240" t="s">
        <v>1569</v>
      </c>
      <c r="C1487" s="241">
        <v>1107</v>
      </c>
      <c r="D1487" s="242">
        <v>5.6095642933049916E-2</v>
      </c>
      <c r="E1487" s="243">
        <v>71.52574525745257</v>
      </c>
      <c r="F1487" s="243">
        <v>730.11999391634515</v>
      </c>
      <c r="G1487" s="241">
        <v>26</v>
      </c>
      <c r="H1487" s="242">
        <v>9.2637501212532669E-2</v>
      </c>
      <c r="I1487" s="243">
        <v>36.730769230769234</v>
      </c>
    </row>
    <row r="1488" spans="2:9" x14ac:dyDescent="0.2">
      <c r="B1488" s="240" t="s">
        <v>1570</v>
      </c>
      <c r="C1488" s="241">
        <v>1810</v>
      </c>
      <c r="D1488" s="242">
        <v>6.2475334458899301E-2</v>
      </c>
      <c r="E1488" s="243">
        <v>118.24861878453039</v>
      </c>
      <c r="F1488" s="243">
        <v>1298.9966438908466</v>
      </c>
      <c r="G1488" s="241">
        <v>37</v>
      </c>
      <c r="H1488" s="242">
        <v>0.14911595193904459</v>
      </c>
      <c r="I1488" s="243">
        <v>82.513513513513516</v>
      </c>
    </row>
    <row r="1489" spans="2:9" x14ac:dyDescent="0.2">
      <c r="B1489" s="240" t="s">
        <v>1571</v>
      </c>
      <c r="C1489" s="241">
        <v>820</v>
      </c>
      <c r="D1489" s="242">
        <v>6.2696685364979299E-2</v>
      </c>
      <c r="E1489" s="243">
        <v>84.453658536585365</v>
      </c>
      <c r="F1489" s="243">
        <v>735.75281421382761</v>
      </c>
      <c r="G1489" s="241">
        <v>8</v>
      </c>
      <c r="H1489" s="242">
        <v>9.4500924214417692E-2</v>
      </c>
      <c r="I1489" s="243">
        <v>51.125</v>
      </c>
    </row>
    <row r="1490" spans="2:9" x14ac:dyDescent="0.2">
      <c r="B1490" s="240" t="s">
        <v>1572</v>
      </c>
      <c r="C1490" s="241">
        <v>77</v>
      </c>
      <c r="D1490" s="242">
        <v>0.12916972814107264</v>
      </c>
      <c r="E1490" s="243">
        <v>285.38961038961037</v>
      </c>
      <c r="F1490" s="243">
        <v>1044.7328060738971</v>
      </c>
      <c r="G1490" s="241">
        <v>0</v>
      </c>
      <c r="H1490" s="242">
        <v>0</v>
      </c>
      <c r="I1490" s="243">
        <v>0</v>
      </c>
    </row>
    <row r="1491" spans="2:9" x14ac:dyDescent="0.2">
      <c r="B1491" s="240" t="s">
        <v>1573</v>
      </c>
      <c r="C1491" s="241">
        <v>5</v>
      </c>
      <c r="D1491" s="242">
        <v>5.1321585903083777E-2</v>
      </c>
      <c r="E1491" s="243">
        <v>46.6</v>
      </c>
      <c r="F1491" s="243">
        <v>49.150805938388665</v>
      </c>
      <c r="G1491" s="241">
        <v>0</v>
      </c>
      <c r="H1491" s="242">
        <v>0</v>
      </c>
      <c r="I1491" s="243">
        <v>0</v>
      </c>
    </row>
    <row r="1492" spans="2:9" x14ac:dyDescent="0.2">
      <c r="B1492" s="240" t="s">
        <v>1574</v>
      </c>
      <c r="C1492" s="241">
        <v>2948</v>
      </c>
      <c r="D1492" s="242">
        <v>-1.8905776192602031E-2</v>
      </c>
      <c r="E1492" s="243">
        <v>-16.060379918588875</v>
      </c>
      <c r="F1492" s="243">
        <v>45.584088160322644</v>
      </c>
      <c r="G1492" s="241">
        <v>61</v>
      </c>
      <c r="H1492" s="242">
        <v>0.10445197939143069</v>
      </c>
      <c r="I1492" s="243">
        <v>38.885245901639344</v>
      </c>
    </row>
    <row r="1493" spans="2:9" x14ac:dyDescent="0.2">
      <c r="B1493" s="240" t="s">
        <v>1575</v>
      </c>
      <c r="C1493" s="241">
        <v>0</v>
      </c>
      <c r="D1493" s="242">
        <v>0</v>
      </c>
      <c r="E1493" s="243">
        <v>0</v>
      </c>
      <c r="F1493" s="243">
        <v>0</v>
      </c>
      <c r="G1493" s="241">
        <v>0</v>
      </c>
      <c r="H1493" s="242">
        <v>0</v>
      </c>
      <c r="I1493" s="243">
        <v>0</v>
      </c>
    </row>
    <row r="1494" spans="2:9" x14ac:dyDescent="0.2">
      <c r="B1494" s="240" t="s">
        <v>1576</v>
      </c>
      <c r="C1494" s="241">
        <v>2</v>
      </c>
      <c r="D1494" s="242">
        <v>3.6005434782608647E-2</v>
      </c>
      <c r="E1494" s="243">
        <v>26.5</v>
      </c>
      <c r="F1494" s="243">
        <v>0</v>
      </c>
      <c r="G1494" s="241">
        <v>0</v>
      </c>
      <c r="H1494" s="242">
        <v>0</v>
      </c>
      <c r="I1494" s="243">
        <v>0</v>
      </c>
    </row>
    <row r="1495" spans="2:9" x14ac:dyDescent="0.2">
      <c r="B1495" s="240" t="s">
        <v>1577</v>
      </c>
      <c r="C1495" s="241">
        <v>690</v>
      </c>
      <c r="D1495" s="242">
        <v>5.2484411382649476E-2</v>
      </c>
      <c r="E1495" s="243">
        <v>53.344927536231886</v>
      </c>
      <c r="F1495" s="243">
        <v>284.3268893801299</v>
      </c>
      <c r="G1495" s="241">
        <v>0</v>
      </c>
      <c r="H1495" s="242">
        <v>0</v>
      </c>
      <c r="I1495" s="243">
        <v>0</v>
      </c>
    </row>
    <row r="1496" spans="2:9" x14ac:dyDescent="0.2">
      <c r="B1496" s="240" t="s">
        <v>1578</v>
      </c>
      <c r="C1496" s="241">
        <v>2461</v>
      </c>
      <c r="D1496" s="242">
        <v>3.3582556310957301E-2</v>
      </c>
      <c r="E1496" s="243">
        <v>54.980089394555058</v>
      </c>
      <c r="F1496" s="243">
        <v>879.6213755440034</v>
      </c>
      <c r="G1496" s="241">
        <v>33</v>
      </c>
      <c r="H1496" s="242">
        <v>0.30875975715524717</v>
      </c>
      <c r="I1496" s="243">
        <v>140.24242424242425</v>
      </c>
    </row>
    <row r="1497" spans="2:9" x14ac:dyDescent="0.2">
      <c r="B1497" s="240" t="s">
        <v>1579</v>
      </c>
      <c r="C1497" s="241">
        <v>108</v>
      </c>
      <c r="D1497" s="242">
        <v>-2.296900413044245E-2</v>
      </c>
      <c r="E1497" s="243">
        <v>-18.175925925925927</v>
      </c>
      <c r="F1497" s="243">
        <v>86.927322435658382</v>
      </c>
      <c r="G1497" s="241">
        <v>0</v>
      </c>
      <c r="H1497" s="242">
        <v>0</v>
      </c>
      <c r="I1497" s="243">
        <v>0</v>
      </c>
    </row>
    <row r="1498" spans="2:9" x14ac:dyDescent="0.2">
      <c r="B1498" s="240" t="s">
        <v>1580</v>
      </c>
      <c r="C1498" s="241">
        <v>12</v>
      </c>
      <c r="D1498" s="242">
        <v>0.27685950413223148</v>
      </c>
      <c r="E1498" s="243">
        <v>642.08333333333337</v>
      </c>
      <c r="F1498" s="243">
        <v>2491.8005332529365</v>
      </c>
      <c r="G1498" s="241">
        <v>0</v>
      </c>
      <c r="H1498" s="242">
        <v>0</v>
      </c>
      <c r="I1498" s="243">
        <v>0</v>
      </c>
    </row>
    <row r="1499" spans="2:9" x14ac:dyDescent="0.2">
      <c r="B1499" s="240" t="s">
        <v>1581</v>
      </c>
      <c r="C1499" s="241">
        <v>0</v>
      </c>
      <c r="D1499" s="242">
        <v>0</v>
      </c>
      <c r="E1499" s="243">
        <v>0</v>
      </c>
      <c r="F1499" s="243">
        <v>0</v>
      </c>
      <c r="G1499" s="241">
        <v>0</v>
      </c>
      <c r="H1499" s="242">
        <v>0</v>
      </c>
      <c r="I1499" s="243">
        <v>0</v>
      </c>
    </row>
    <row r="1500" spans="2:9" x14ac:dyDescent="0.2">
      <c r="B1500" s="240" t="s">
        <v>1582</v>
      </c>
      <c r="C1500" s="241">
        <v>0</v>
      </c>
      <c r="D1500" s="242">
        <v>0</v>
      </c>
      <c r="E1500" s="243">
        <v>0</v>
      </c>
      <c r="F1500" s="243">
        <v>0</v>
      </c>
      <c r="G1500" s="241">
        <v>0</v>
      </c>
      <c r="H1500" s="242">
        <v>0</v>
      </c>
      <c r="I1500" s="243">
        <v>0</v>
      </c>
    </row>
    <row r="1501" spans="2:9" x14ac:dyDescent="0.2">
      <c r="B1501" s="240" t="s">
        <v>1583</v>
      </c>
      <c r="C1501" s="241">
        <v>0</v>
      </c>
      <c r="D1501" s="242">
        <v>0</v>
      </c>
      <c r="E1501" s="243">
        <v>0</v>
      </c>
      <c r="F1501" s="243">
        <v>0</v>
      </c>
      <c r="G1501" s="241">
        <v>0</v>
      </c>
      <c r="H1501" s="242">
        <v>0</v>
      </c>
      <c r="I1501" s="243">
        <v>0</v>
      </c>
    </row>
    <row r="1502" spans="2:9" x14ac:dyDescent="0.2">
      <c r="B1502" s="240" t="s">
        <v>1584</v>
      </c>
      <c r="C1502" s="241">
        <v>0</v>
      </c>
      <c r="D1502" s="242">
        <v>0</v>
      </c>
      <c r="E1502" s="243">
        <v>0</v>
      </c>
      <c r="F1502" s="243">
        <v>0</v>
      </c>
      <c r="G1502" s="241">
        <v>0</v>
      </c>
      <c r="H1502" s="242">
        <v>0</v>
      </c>
      <c r="I1502" s="243">
        <v>0</v>
      </c>
    </row>
    <row r="1503" spans="2:9" x14ac:dyDescent="0.2">
      <c r="B1503" s="240" t="s">
        <v>1585</v>
      </c>
      <c r="C1503" s="241">
        <v>187</v>
      </c>
      <c r="D1503" s="242">
        <v>3.0094489307788796E-2</v>
      </c>
      <c r="E1503" s="243">
        <v>33.978609625668447</v>
      </c>
      <c r="F1503" s="243">
        <v>98.097097862209679</v>
      </c>
      <c r="G1503" s="241">
        <v>0</v>
      </c>
      <c r="H1503" s="242">
        <v>0</v>
      </c>
      <c r="I1503" s="243">
        <v>0</v>
      </c>
    </row>
    <row r="1504" spans="2:9" x14ac:dyDescent="0.2">
      <c r="B1504" s="240" t="s">
        <v>1586</v>
      </c>
      <c r="C1504" s="241">
        <v>0</v>
      </c>
      <c r="D1504" s="242">
        <v>0</v>
      </c>
      <c r="E1504" s="243">
        <v>0</v>
      </c>
      <c r="F1504" s="243">
        <v>0</v>
      </c>
      <c r="G1504" s="241">
        <v>0</v>
      </c>
      <c r="H1504" s="242">
        <v>0</v>
      </c>
      <c r="I1504" s="243">
        <v>0</v>
      </c>
    </row>
    <row r="1505" spans="2:10" x14ac:dyDescent="0.2">
      <c r="B1505" s="240" t="s">
        <v>1587</v>
      </c>
      <c r="C1505" s="241">
        <v>0</v>
      </c>
      <c r="D1505" s="242">
        <v>0</v>
      </c>
      <c r="E1505" s="243">
        <v>0</v>
      </c>
      <c r="F1505" s="243">
        <v>0</v>
      </c>
      <c r="G1505" s="241">
        <v>0</v>
      </c>
      <c r="H1505" s="242">
        <v>0</v>
      </c>
      <c r="I1505" s="243">
        <v>0</v>
      </c>
    </row>
    <row r="1506" spans="2:10" x14ac:dyDescent="0.2">
      <c r="B1506" s="240" t="s">
        <v>1588</v>
      </c>
      <c r="C1506" s="241">
        <v>119</v>
      </c>
      <c r="D1506" s="242">
        <v>0.38076605543763975</v>
      </c>
      <c r="E1506" s="243">
        <v>1011.5546218487395</v>
      </c>
      <c r="F1506" s="243">
        <v>1764.9821158712505</v>
      </c>
      <c r="G1506" s="241">
        <v>0</v>
      </c>
      <c r="H1506" s="242">
        <v>0</v>
      </c>
      <c r="I1506" s="243">
        <v>0</v>
      </c>
    </row>
    <row r="1507" spans="2:10" x14ac:dyDescent="0.2">
      <c r="B1507" s="240" t="s">
        <v>1589</v>
      </c>
      <c r="C1507" s="241">
        <v>143</v>
      </c>
      <c r="D1507" s="242">
        <v>0.53072917329802261</v>
      </c>
      <c r="E1507" s="243">
        <v>1165.9860139860141</v>
      </c>
      <c r="F1507" s="243">
        <v>2166.946603066473</v>
      </c>
      <c r="G1507" s="241">
        <v>0</v>
      </c>
      <c r="H1507" s="242">
        <v>0</v>
      </c>
      <c r="I1507" s="243">
        <v>0</v>
      </c>
    </row>
    <row r="1508" spans="2:10" x14ac:dyDescent="0.2">
      <c r="B1508" s="240" t="s">
        <v>1590</v>
      </c>
      <c r="C1508" s="241">
        <v>7</v>
      </c>
      <c r="D1508" s="242">
        <v>0.11532246217129427</v>
      </c>
      <c r="E1508" s="243">
        <v>224.28571428571428</v>
      </c>
      <c r="F1508" s="243">
        <v>1576.7915279638989</v>
      </c>
      <c r="G1508" s="241">
        <v>0</v>
      </c>
      <c r="H1508" s="242">
        <v>0</v>
      </c>
      <c r="I1508" s="243">
        <v>0</v>
      </c>
    </row>
    <row r="1509" spans="2:10" x14ac:dyDescent="0.2">
      <c r="B1509" s="240" t="s">
        <v>1591</v>
      </c>
      <c r="C1509" s="241">
        <v>202</v>
      </c>
      <c r="D1509" s="242">
        <v>-1.9841091621283335E-2</v>
      </c>
      <c r="E1509" s="243">
        <v>-50.301980198019805</v>
      </c>
      <c r="F1509" s="243">
        <v>704.27155982992701</v>
      </c>
      <c r="G1509" s="241">
        <v>4</v>
      </c>
      <c r="H1509" s="242">
        <v>0.32987120897382627</v>
      </c>
      <c r="I1509" s="243">
        <v>198.5</v>
      </c>
    </row>
    <row r="1510" spans="2:10" x14ac:dyDescent="0.2">
      <c r="B1510" s="240" t="s">
        <v>1592</v>
      </c>
      <c r="C1510" s="241">
        <v>10</v>
      </c>
      <c r="D1510" s="242">
        <v>2.0212292633318585E-2</v>
      </c>
      <c r="E1510" s="243">
        <v>31.8</v>
      </c>
      <c r="F1510" s="243">
        <v>674.15701232248659</v>
      </c>
      <c r="G1510" s="241">
        <v>0</v>
      </c>
      <c r="H1510" s="242">
        <v>0</v>
      </c>
      <c r="I1510" s="243">
        <v>0</v>
      </c>
    </row>
    <row r="1511" spans="2:10" x14ac:dyDescent="0.2">
      <c r="B1511" s="244" t="s">
        <v>1593</v>
      </c>
      <c r="C1511" s="245">
        <v>10</v>
      </c>
      <c r="D1511" s="246">
        <v>-9.7380331916060436E-3</v>
      </c>
      <c r="E1511" s="247">
        <v>-7.1</v>
      </c>
      <c r="F1511" s="247">
        <v>0</v>
      </c>
      <c r="G1511" s="245">
        <v>0</v>
      </c>
      <c r="H1511" s="246">
        <v>0</v>
      </c>
      <c r="I1511" s="247">
        <v>0</v>
      </c>
    </row>
    <row r="1513" spans="2:10" x14ac:dyDescent="0.2">
      <c r="J1513" s="17" t="s">
        <v>331</v>
      </c>
    </row>
    <row r="1514" spans="2:10" x14ac:dyDescent="0.2">
      <c r="J1514" s="17" t="s">
        <v>349</v>
      </c>
    </row>
    <row r="1515" spans="2:10" x14ac:dyDescent="0.2">
      <c r="B1515" s="3" t="s">
        <v>0</v>
      </c>
      <c r="C1515" s="225"/>
      <c r="D1515" s="226"/>
      <c r="E1515" s="227"/>
      <c r="F1515" s="227"/>
      <c r="G1515" s="225"/>
      <c r="H1515" s="226"/>
      <c r="I1515" s="227"/>
    </row>
    <row r="1516" spans="2:10" x14ac:dyDescent="0.2">
      <c r="B1516" s="3" t="s">
        <v>396</v>
      </c>
      <c r="C1516" s="225"/>
      <c r="D1516" s="226"/>
      <c r="E1516" s="227"/>
      <c r="F1516" s="227"/>
      <c r="G1516" s="225"/>
      <c r="H1516" s="226"/>
      <c r="I1516" s="227"/>
    </row>
    <row r="1517" spans="2:10" x14ac:dyDescent="0.2">
      <c r="B1517" s="228" t="s">
        <v>326</v>
      </c>
      <c r="C1517" s="225"/>
      <c r="D1517" s="226"/>
      <c r="E1517" s="227"/>
      <c r="F1517" s="227"/>
      <c r="G1517" s="225"/>
      <c r="H1517" s="226"/>
      <c r="I1517" s="227"/>
    </row>
    <row r="1518" spans="2:10" x14ac:dyDescent="0.2">
      <c r="B1518" s="3"/>
      <c r="C1518" s="221"/>
      <c r="D1518" s="221"/>
      <c r="E1518" s="221"/>
      <c r="F1518" s="273"/>
      <c r="G1518" s="221"/>
      <c r="H1518" s="221"/>
      <c r="I1518" s="221"/>
    </row>
    <row r="1519" spans="2:10" x14ac:dyDescent="0.2">
      <c r="B1519" s="266" t="s">
        <v>2766</v>
      </c>
    </row>
    <row r="1520" spans="2:10" x14ac:dyDescent="0.2">
      <c r="B1520" s="266" t="s">
        <v>2767</v>
      </c>
    </row>
    <row r="1521" spans="2:9" x14ac:dyDescent="0.2">
      <c r="B1521" s="266" t="s">
        <v>2768</v>
      </c>
    </row>
    <row r="1522" spans="2:9" x14ac:dyDescent="0.2">
      <c r="B1522" s="266" t="s">
        <v>2769</v>
      </c>
    </row>
    <row r="1523" spans="2:9" x14ac:dyDescent="0.2">
      <c r="B1523" s="266" t="s">
        <v>2770</v>
      </c>
    </row>
    <row r="1525" spans="2:9" x14ac:dyDescent="0.2">
      <c r="B1525" s="3"/>
      <c r="C1525" s="229" t="s">
        <v>155</v>
      </c>
      <c r="D1525" s="230"/>
      <c r="E1525" s="231"/>
      <c r="F1525" s="274"/>
      <c r="G1525" s="229" t="s">
        <v>404</v>
      </c>
      <c r="H1525" s="230"/>
      <c r="I1525" s="231"/>
    </row>
    <row r="1526" spans="2:9" ht="38.25" x14ac:dyDescent="0.2">
      <c r="B1526" s="232" t="s">
        <v>332</v>
      </c>
      <c r="C1526" s="233" t="s">
        <v>49</v>
      </c>
      <c r="D1526" s="234" t="s">
        <v>333</v>
      </c>
      <c r="E1526" s="235" t="s">
        <v>334</v>
      </c>
      <c r="F1526" s="235" t="s">
        <v>2765</v>
      </c>
      <c r="G1526" s="233" t="s">
        <v>49</v>
      </c>
      <c r="H1526" s="234" t="s">
        <v>333</v>
      </c>
      <c r="I1526" s="235" t="s">
        <v>334</v>
      </c>
    </row>
    <row r="1527" spans="2:9" x14ac:dyDescent="0.2">
      <c r="B1527" s="236" t="s">
        <v>1594</v>
      </c>
      <c r="C1527" s="237">
        <v>0</v>
      </c>
      <c r="D1527" s="238">
        <v>0</v>
      </c>
      <c r="E1527" s="239">
        <v>0</v>
      </c>
      <c r="F1527" s="239">
        <v>0</v>
      </c>
      <c r="G1527" s="237">
        <v>0</v>
      </c>
      <c r="H1527" s="238">
        <v>0</v>
      </c>
      <c r="I1527" s="239">
        <v>0</v>
      </c>
    </row>
    <row r="1528" spans="2:9" x14ac:dyDescent="0.2">
      <c r="B1528" s="240" t="s">
        <v>1595</v>
      </c>
      <c r="C1528" s="241">
        <v>2</v>
      </c>
      <c r="D1528" s="242">
        <v>-1.7879161528976617E-2</v>
      </c>
      <c r="E1528" s="243">
        <v>-14.5</v>
      </c>
      <c r="F1528" s="243">
        <v>57.335743650368443</v>
      </c>
      <c r="G1528" s="241">
        <v>0</v>
      </c>
      <c r="H1528" s="242">
        <v>0</v>
      </c>
      <c r="I1528" s="243">
        <v>0</v>
      </c>
    </row>
    <row r="1529" spans="2:9" x14ac:dyDescent="0.2">
      <c r="B1529" s="240" t="s">
        <v>1596</v>
      </c>
      <c r="C1529" s="241">
        <v>104</v>
      </c>
      <c r="D1529" s="242">
        <v>3.4615473789153972E-2</v>
      </c>
      <c r="E1529" s="243">
        <v>28.71153846153846</v>
      </c>
      <c r="F1529" s="243">
        <v>12.488202940177219</v>
      </c>
      <c r="G1529" s="241">
        <v>0</v>
      </c>
      <c r="H1529" s="242">
        <v>0</v>
      </c>
      <c r="I1529" s="243">
        <v>0</v>
      </c>
    </row>
    <row r="1530" spans="2:9" x14ac:dyDescent="0.2">
      <c r="B1530" s="240" t="s">
        <v>1597</v>
      </c>
      <c r="C1530" s="241">
        <v>590</v>
      </c>
      <c r="D1530" s="242">
        <v>-6.7988903002018652E-3</v>
      </c>
      <c r="E1530" s="243">
        <v>-6.4050847457627116</v>
      </c>
      <c r="F1530" s="243">
        <v>116.22758997227737</v>
      </c>
      <c r="G1530" s="241">
        <v>9</v>
      </c>
      <c r="H1530" s="242">
        <v>0.10748843079511983</v>
      </c>
      <c r="I1530" s="243">
        <v>56.777777777777779</v>
      </c>
    </row>
    <row r="1531" spans="2:9" x14ac:dyDescent="0.2">
      <c r="B1531" s="240" t="s">
        <v>1598</v>
      </c>
      <c r="C1531" s="241">
        <v>1740</v>
      </c>
      <c r="D1531" s="242">
        <v>-3.0753706176206652E-2</v>
      </c>
      <c r="E1531" s="243">
        <v>-29.70574712643678</v>
      </c>
      <c r="F1531" s="243">
        <v>13.790174256084306</v>
      </c>
      <c r="G1531" s="241">
        <v>35</v>
      </c>
      <c r="H1531" s="242">
        <v>-9.4325270044119836E-2</v>
      </c>
      <c r="I1531" s="243">
        <v>-53.142857142857146</v>
      </c>
    </row>
    <row r="1532" spans="2:9" x14ac:dyDescent="0.2">
      <c r="B1532" s="240" t="s">
        <v>1599</v>
      </c>
      <c r="C1532" s="241">
        <v>627</v>
      </c>
      <c r="D1532" s="242">
        <v>-3.1360734359726306E-2</v>
      </c>
      <c r="E1532" s="243">
        <v>-26.197767145135565</v>
      </c>
      <c r="F1532" s="243">
        <v>6.3188541213510625</v>
      </c>
      <c r="G1532" s="241">
        <v>17</v>
      </c>
      <c r="H1532" s="242">
        <v>-9.782742113661469E-2</v>
      </c>
      <c r="I1532" s="243">
        <v>-46.882352941176471</v>
      </c>
    </row>
    <row r="1533" spans="2:9" x14ac:dyDescent="0.2">
      <c r="B1533" s="240" t="s">
        <v>1600</v>
      </c>
      <c r="C1533" s="241">
        <v>639</v>
      </c>
      <c r="D1533" s="242">
        <v>6.9626472458106825E-2</v>
      </c>
      <c r="E1533" s="243">
        <v>170.87480438184664</v>
      </c>
      <c r="F1533" s="243">
        <v>1509.8841444106411</v>
      </c>
      <c r="G1533" s="241">
        <v>0</v>
      </c>
      <c r="H1533" s="242">
        <v>0</v>
      </c>
      <c r="I1533" s="243">
        <v>0</v>
      </c>
    </row>
    <row r="1534" spans="2:9" x14ac:dyDescent="0.2">
      <c r="B1534" s="240" t="s">
        <v>1601</v>
      </c>
      <c r="C1534" s="241">
        <v>85</v>
      </c>
      <c r="D1534" s="242">
        <v>1.4531004853443497E-2</v>
      </c>
      <c r="E1534" s="243">
        <v>11.658823529411764</v>
      </c>
      <c r="F1534" s="243">
        <v>52.912019803185927</v>
      </c>
      <c r="G1534" s="241">
        <v>0</v>
      </c>
      <c r="H1534" s="242">
        <v>0</v>
      </c>
      <c r="I1534" s="243">
        <v>0</v>
      </c>
    </row>
    <row r="1535" spans="2:9" x14ac:dyDescent="0.2">
      <c r="B1535" s="240" t="s">
        <v>1602</v>
      </c>
      <c r="C1535" s="241">
        <v>51</v>
      </c>
      <c r="D1535" s="242">
        <v>-1.8063349255669436E-2</v>
      </c>
      <c r="E1535" s="243">
        <v>-15.274509803921569</v>
      </c>
      <c r="F1535" s="243">
        <v>21.783964145971069</v>
      </c>
      <c r="G1535" s="241">
        <v>0</v>
      </c>
      <c r="H1535" s="242">
        <v>0</v>
      </c>
      <c r="I1535" s="243">
        <v>0</v>
      </c>
    </row>
    <row r="1536" spans="2:9" x14ac:dyDescent="0.2">
      <c r="B1536" s="240" t="s">
        <v>1603</v>
      </c>
      <c r="C1536" s="241">
        <v>734</v>
      </c>
      <c r="D1536" s="242">
        <v>2.4372406136277114E-3</v>
      </c>
      <c r="E1536" s="243">
        <v>1.8841961852861036</v>
      </c>
      <c r="F1536" s="243">
        <v>41.432787677243226</v>
      </c>
      <c r="G1536" s="241">
        <v>0</v>
      </c>
      <c r="H1536" s="242">
        <v>0</v>
      </c>
      <c r="I1536" s="243">
        <v>0</v>
      </c>
    </row>
    <row r="1537" spans="2:9" x14ac:dyDescent="0.2">
      <c r="B1537" s="240" t="s">
        <v>1604</v>
      </c>
      <c r="C1537" s="241">
        <v>2039</v>
      </c>
      <c r="D1537" s="242">
        <v>-1.8793350612709592E-2</v>
      </c>
      <c r="E1537" s="243">
        <v>-24.984796468857283</v>
      </c>
      <c r="F1537" s="243">
        <v>882.31545235714509</v>
      </c>
      <c r="G1537" s="241">
        <v>0</v>
      </c>
      <c r="H1537" s="242">
        <v>0</v>
      </c>
      <c r="I1537" s="243">
        <v>0</v>
      </c>
    </row>
    <row r="1538" spans="2:9" x14ac:dyDescent="0.2">
      <c r="B1538" s="240" t="s">
        <v>1605</v>
      </c>
      <c r="C1538" s="241">
        <v>193</v>
      </c>
      <c r="D1538" s="242">
        <v>-2.5444550609899808E-2</v>
      </c>
      <c r="E1538" s="243">
        <v>-21.248704663212436</v>
      </c>
      <c r="F1538" s="243">
        <v>72.653368936863487</v>
      </c>
      <c r="G1538" s="241">
        <v>0</v>
      </c>
      <c r="H1538" s="242">
        <v>0</v>
      </c>
      <c r="I1538" s="243">
        <v>0</v>
      </c>
    </row>
    <row r="1539" spans="2:9" x14ac:dyDescent="0.2">
      <c r="B1539" s="240" t="s">
        <v>1606</v>
      </c>
      <c r="C1539" s="241">
        <v>19</v>
      </c>
      <c r="D1539" s="242">
        <v>0.28567501443219623</v>
      </c>
      <c r="E1539" s="243">
        <v>546.9473684210526</v>
      </c>
      <c r="F1539" s="243">
        <v>914.41371607667406</v>
      </c>
      <c r="G1539" s="241">
        <v>0</v>
      </c>
      <c r="H1539" s="242">
        <v>0</v>
      </c>
      <c r="I1539" s="243">
        <v>0</v>
      </c>
    </row>
    <row r="1540" spans="2:9" x14ac:dyDescent="0.2">
      <c r="B1540" s="240" t="s">
        <v>1607</v>
      </c>
      <c r="C1540" s="241">
        <v>84</v>
      </c>
      <c r="D1540" s="242">
        <v>-1.0941639599455155E-2</v>
      </c>
      <c r="E1540" s="243">
        <v>-8.7023809523809526</v>
      </c>
      <c r="F1540" s="243">
        <v>402.53406653480073</v>
      </c>
      <c r="G1540" s="241">
        <v>0</v>
      </c>
      <c r="H1540" s="242">
        <v>0</v>
      </c>
      <c r="I1540" s="243">
        <v>0</v>
      </c>
    </row>
    <row r="1541" spans="2:9" x14ac:dyDescent="0.2">
      <c r="B1541" s="240" t="s">
        <v>1608</v>
      </c>
      <c r="C1541" s="241">
        <v>37</v>
      </c>
      <c r="D1541" s="242">
        <v>4.1079914866322564E-2</v>
      </c>
      <c r="E1541" s="243">
        <v>114.24324324324324</v>
      </c>
      <c r="F1541" s="243">
        <v>1090.6264710291725</v>
      </c>
      <c r="G1541" s="241">
        <v>0</v>
      </c>
      <c r="H1541" s="242">
        <v>0</v>
      </c>
      <c r="I1541" s="243">
        <v>0</v>
      </c>
    </row>
    <row r="1542" spans="2:9" x14ac:dyDescent="0.2">
      <c r="B1542" s="240" t="s">
        <v>1609</v>
      </c>
      <c r="C1542" s="241">
        <v>1</v>
      </c>
      <c r="D1542" s="242">
        <v>0</v>
      </c>
      <c r="E1542" s="243">
        <v>0</v>
      </c>
      <c r="F1542" s="243">
        <v>16.899559085391022</v>
      </c>
      <c r="G1542" s="241">
        <v>0</v>
      </c>
      <c r="H1542" s="242">
        <v>0</v>
      </c>
      <c r="I1542" s="243">
        <v>0</v>
      </c>
    </row>
    <row r="1543" spans="2:9" x14ac:dyDescent="0.2">
      <c r="B1543" s="240" t="s">
        <v>1610</v>
      </c>
      <c r="C1543" s="241">
        <v>250</v>
      </c>
      <c r="D1543" s="242">
        <v>2.9170992548763763E-3</v>
      </c>
      <c r="E1543" s="243">
        <v>2.54</v>
      </c>
      <c r="F1543" s="243">
        <v>9.3325103117841035</v>
      </c>
      <c r="G1543" s="241">
        <v>12</v>
      </c>
      <c r="H1543" s="242">
        <v>-5.1467855815681918E-2</v>
      </c>
      <c r="I1543" s="243">
        <v>-23.083333333333332</v>
      </c>
    </row>
    <row r="1544" spans="2:9" x14ac:dyDescent="0.2">
      <c r="B1544" s="240" t="s">
        <v>1611</v>
      </c>
      <c r="C1544" s="241">
        <v>110</v>
      </c>
      <c r="D1544" s="242">
        <v>0.11855186972784049</v>
      </c>
      <c r="E1544" s="243">
        <v>246.07272727272726</v>
      </c>
      <c r="F1544" s="243">
        <v>1255.2580729699673</v>
      </c>
      <c r="G1544" s="241">
        <v>0</v>
      </c>
      <c r="H1544" s="242">
        <v>0</v>
      </c>
      <c r="I1544" s="243">
        <v>0</v>
      </c>
    </row>
    <row r="1545" spans="2:9" x14ac:dyDescent="0.2">
      <c r="B1545" s="240" t="s">
        <v>1612</v>
      </c>
      <c r="C1545" s="241">
        <v>0</v>
      </c>
      <c r="D1545" s="242">
        <v>0</v>
      </c>
      <c r="E1545" s="243">
        <v>0</v>
      </c>
      <c r="F1545" s="243">
        <v>25.582736101188999</v>
      </c>
      <c r="G1545" s="241">
        <v>0</v>
      </c>
      <c r="H1545" s="242">
        <v>0</v>
      </c>
      <c r="I1545" s="243">
        <v>0</v>
      </c>
    </row>
    <row r="1546" spans="2:9" x14ac:dyDescent="0.2">
      <c r="B1546" s="240" t="s">
        <v>1613</v>
      </c>
      <c r="C1546" s="241">
        <v>42</v>
      </c>
      <c r="D1546" s="242">
        <v>6.5703682704945532E-2</v>
      </c>
      <c r="E1546" s="243">
        <v>121.4047619047619</v>
      </c>
      <c r="F1546" s="243">
        <v>712.24086772092232</v>
      </c>
      <c r="G1546" s="241">
        <v>0</v>
      </c>
      <c r="H1546" s="242">
        <v>0</v>
      </c>
      <c r="I1546" s="243">
        <v>0</v>
      </c>
    </row>
    <row r="1547" spans="2:9" x14ac:dyDescent="0.2">
      <c r="B1547" s="240" t="s">
        <v>1614</v>
      </c>
      <c r="C1547" s="241">
        <v>0</v>
      </c>
      <c r="D1547" s="242">
        <v>0</v>
      </c>
      <c r="E1547" s="243">
        <v>0</v>
      </c>
      <c r="F1547" s="243">
        <v>0</v>
      </c>
      <c r="G1547" s="241">
        <v>0</v>
      </c>
      <c r="H1547" s="242">
        <v>0</v>
      </c>
      <c r="I1547" s="243">
        <v>0</v>
      </c>
    </row>
    <row r="1548" spans="2:9" x14ac:dyDescent="0.2">
      <c r="B1548" s="240" t="s">
        <v>1615</v>
      </c>
      <c r="C1548" s="241">
        <v>264</v>
      </c>
      <c r="D1548" s="242">
        <v>-1.605438493848077E-2</v>
      </c>
      <c r="E1548" s="243">
        <v>-13.928030303030303</v>
      </c>
      <c r="F1548" s="243">
        <v>49.889158096247307</v>
      </c>
      <c r="G1548" s="241">
        <v>0</v>
      </c>
      <c r="H1548" s="242">
        <v>0</v>
      </c>
      <c r="I1548" s="243">
        <v>0</v>
      </c>
    </row>
    <row r="1549" spans="2:9" x14ac:dyDescent="0.2">
      <c r="B1549" s="240" t="s">
        <v>1616</v>
      </c>
      <c r="C1549" s="241">
        <v>439</v>
      </c>
      <c r="D1549" s="242">
        <v>-9.0477284721889317E-3</v>
      </c>
      <c r="E1549" s="243">
        <v>-8.1617312072892947</v>
      </c>
      <c r="F1549" s="243">
        <v>38.711126611010037</v>
      </c>
      <c r="G1549" s="241">
        <v>2</v>
      </c>
      <c r="H1549" s="242">
        <v>-2.2964509394572064E-2</v>
      </c>
      <c r="I1549" s="243">
        <v>-16.5</v>
      </c>
    </row>
    <row r="1550" spans="2:9" x14ac:dyDescent="0.2">
      <c r="B1550" s="240" t="s">
        <v>1617</v>
      </c>
      <c r="C1550" s="241">
        <v>24</v>
      </c>
      <c r="D1550" s="242">
        <v>0.27297454123449616</v>
      </c>
      <c r="E1550" s="243">
        <v>313.625</v>
      </c>
      <c r="F1550" s="243">
        <v>835.42646159476192</v>
      </c>
      <c r="G1550" s="241">
        <v>0</v>
      </c>
      <c r="H1550" s="242">
        <v>0</v>
      </c>
      <c r="I1550" s="243">
        <v>0</v>
      </c>
    </row>
    <row r="1551" spans="2:9" x14ac:dyDescent="0.2">
      <c r="B1551" s="240" t="s">
        <v>1618</v>
      </c>
      <c r="C1551" s="241">
        <v>64</v>
      </c>
      <c r="D1551" s="242">
        <v>0.1177123728083258</v>
      </c>
      <c r="E1551" s="243">
        <v>221.96875</v>
      </c>
      <c r="F1551" s="243">
        <v>651.48629238494561</v>
      </c>
      <c r="G1551" s="241">
        <v>16</v>
      </c>
      <c r="H1551" s="242">
        <v>0.23798898263719415</v>
      </c>
      <c r="I1551" s="243">
        <v>213.3125</v>
      </c>
    </row>
    <row r="1552" spans="2:9" x14ac:dyDescent="0.2">
      <c r="B1552" s="240" t="s">
        <v>1619</v>
      </c>
      <c r="C1552" s="241">
        <v>1277</v>
      </c>
      <c r="D1552" s="242">
        <v>1.214007810450779E-3</v>
      </c>
      <c r="E1552" s="243">
        <v>1.0438527799530148</v>
      </c>
      <c r="F1552" s="243">
        <v>695.98045219256846</v>
      </c>
      <c r="G1552" s="241">
        <v>4</v>
      </c>
      <c r="H1552" s="242">
        <v>0.11509817197020999</v>
      </c>
      <c r="I1552" s="243">
        <v>42.5</v>
      </c>
    </row>
    <row r="1553" spans="2:9" x14ac:dyDescent="0.2">
      <c r="B1553" s="240" t="s">
        <v>1620</v>
      </c>
      <c r="C1553" s="241">
        <v>657</v>
      </c>
      <c r="D1553" s="242">
        <v>-1.5979635776442125E-2</v>
      </c>
      <c r="E1553" s="243">
        <v>-21.689497716894977</v>
      </c>
      <c r="F1553" s="243">
        <v>398.64412103008561</v>
      </c>
      <c r="G1553" s="241">
        <v>0</v>
      </c>
      <c r="H1553" s="242">
        <v>0</v>
      </c>
      <c r="I1553" s="243">
        <v>0</v>
      </c>
    </row>
    <row r="1554" spans="2:9" x14ac:dyDescent="0.2">
      <c r="B1554" s="240" t="s">
        <v>1621</v>
      </c>
      <c r="C1554" s="241">
        <v>692</v>
      </c>
      <c r="D1554" s="242">
        <v>-3.0920234997419027E-2</v>
      </c>
      <c r="E1554" s="243">
        <v>-29.517341040462426</v>
      </c>
      <c r="F1554" s="243">
        <v>81.467614159808406</v>
      </c>
      <c r="G1554" s="241">
        <v>6</v>
      </c>
      <c r="H1554" s="242">
        <v>9.5173658096526781E-2</v>
      </c>
      <c r="I1554" s="243">
        <v>35.166666666666664</v>
      </c>
    </row>
    <row r="1555" spans="2:9" x14ac:dyDescent="0.2">
      <c r="B1555" s="240" t="s">
        <v>1622</v>
      </c>
      <c r="C1555" s="241">
        <v>832</v>
      </c>
      <c r="D1555" s="242">
        <v>-3.1036037427045082E-2</v>
      </c>
      <c r="E1555" s="243">
        <v>-30.19951923076923</v>
      </c>
      <c r="F1555" s="243">
        <v>195.36288980145642</v>
      </c>
      <c r="G1555" s="241">
        <v>0</v>
      </c>
      <c r="H1555" s="242">
        <v>0</v>
      </c>
      <c r="I1555" s="243">
        <v>0</v>
      </c>
    </row>
    <row r="1556" spans="2:9" x14ac:dyDescent="0.2">
      <c r="B1556" s="240" t="s">
        <v>1623</v>
      </c>
      <c r="C1556" s="241">
        <v>0</v>
      </c>
      <c r="D1556" s="242">
        <v>0</v>
      </c>
      <c r="E1556" s="243">
        <v>0</v>
      </c>
      <c r="F1556" s="243">
        <v>0</v>
      </c>
      <c r="G1556" s="241">
        <v>0</v>
      </c>
      <c r="H1556" s="242">
        <v>0</v>
      </c>
      <c r="I1556" s="243">
        <v>0</v>
      </c>
    </row>
    <row r="1557" spans="2:9" x14ac:dyDescent="0.2">
      <c r="B1557" s="240" t="s">
        <v>1624</v>
      </c>
      <c r="C1557" s="241">
        <v>56</v>
      </c>
      <c r="D1557" s="242">
        <v>-1.8602081222948708E-2</v>
      </c>
      <c r="E1557" s="243">
        <v>-14.428571428571429</v>
      </c>
      <c r="F1557" s="243">
        <v>318.20330680601074</v>
      </c>
      <c r="G1557" s="241">
        <v>0</v>
      </c>
      <c r="H1557" s="242">
        <v>0</v>
      </c>
      <c r="I1557" s="243">
        <v>0</v>
      </c>
    </row>
    <row r="1558" spans="2:9" x14ac:dyDescent="0.2">
      <c r="B1558" s="240" t="s">
        <v>1625</v>
      </c>
      <c r="C1558" s="241">
        <v>34</v>
      </c>
      <c r="D1558" s="242">
        <v>0.28491887275832628</v>
      </c>
      <c r="E1558" s="243">
        <v>490.64705882352939</v>
      </c>
      <c r="F1558" s="243">
        <v>1540.3858803471805</v>
      </c>
      <c r="G1558" s="241">
        <v>0</v>
      </c>
      <c r="H1558" s="242">
        <v>0</v>
      </c>
      <c r="I1558" s="243">
        <v>0</v>
      </c>
    </row>
    <row r="1559" spans="2:9" x14ac:dyDescent="0.2">
      <c r="B1559" s="240" t="s">
        <v>1626</v>
      </c>
      <c r="C1559" s="241">
        <v>0</v>
      </c>
      <c r="D1559" s="242">
        <v>0</v>
      </c>
      <c r="E1559" s="243">
        <v>0</v>
      </c>
      <c r="F1559" s="243">
        <v>314.28946573897292</v>
      </c>
      <c r="G1559" s="241">
        <v>0</v>
      </c>
      <c r="H1559" s="242">
        <v>0</v>
      </c>
      <c r="I1559" s="243">
        <v>0</v>
      </c>
    </row>
    <row r="1560" spans="2:9" x14ac:dyDescent="0.2">
      <c r="B1560" s="240" t="s">
        <v>1627</v>
      </c>
      <c r="C1560" s="241">
        <v>157</v>
      </c>
      <c r="D1560" s="242">
        <v>0.27746662186021465</v>
      </c>
      <c r="E1560" s="243">
        <v>662.64331210191085</v>
      </c>
      <c r="F1560" s="243">
        <v>1260.0616491449898</v>
      </c>
      <c r="G1560" s="241">
        <v>0</v>
      </c>
      <c r="H1560" s="242">
        <v>0</v>
      </c>
      <c r="I1560" s="243">
        <v>0</v>
      </c>
    </row>
    <row r="1561" spans="2:9" x14ac:dyDescent="0.2">
      <c r="B1561" s="240" t="s">
        <v>1628</v>
      </c>
      <c r="C1561" s="241">
        <v>632</v>
      </c>
      <c r="D1561" s="242">
        <v>0.10411284923525987</v>
      </c>
      <c r="E1561" s="243">
        <v>248.77056962025316</v>
      </c>
      <c r="F1561" s="243">
        <v>646.05843999992533</v>
      </c>
      <c r="G1561" s="241">
        <v>9</v>
      </c>
      <c r="H1561" s="242">
        <v>0.57163070392642368</v>
      </c>
      <c r="I1561" s="243">
        <v>179.55555555555554</v>
      </c>
    </row>
    <row r="1562" spans="2:9" x14ac:dyDescent="0.2">
      <c r="B1562" s="240" t="s">
        <v>1629</v>
      </c>
      <c r="C1562" s="241">
        <v>11</v>
      </c>
      <c r="D1562" s="242">
        <v>0.33650845787485628</v>
      </c>
      <c r="E1562" s="243">
        <v>931.36363636363637</v>
      </c>
      <c r="F1562" s="243">
        <v>2541.2128149951932</v>
      </c>
      <c r="G1562" s="241">
        <v>0</v>
      </c>
      <c r="H1562" s="242">
        <v>0</v>
      </c>
      <c r="I1562" s="243">
        <v>0</v>
      </c>
    </row>
    <row r="1563" spans="2:9" x14ac:dyDescent="0.2">
      <c r="B1563" s="240" t="s">
        <v>1630</v>
      </c>
      <c r="C1563" s="241">
        <v>117</v>
      </c>
      <c r="D1563" s="242">
        <v>6.1396617566830347E-2</v>
      </c>
      <c r="E1563" s="243">
        <v>48.094017094017097</v>
      </c>
      <c r="F1563" s="243">
        <v>487.47971227128772</v>
      </c>
      <c r="G1563" s="241">
        <v>0</v>
      </c>
      <c r="H1563" s="242">
        <v>0</v>
      </c>
      <c r="I1563" s="243">
        <v>0</v>
      </c>
    </row>
    <row r="1564" spans="2:9" x14ac:dyDescent="0.2">
      <c r="B1564" s="240" t="s">
        <v>1631</v>
      </c>
      <c r="C1564" s="241">
        <v>170</v>
      </c>
      <c r="D1564" s="242">
        <v>2.6806119626766822E-2</v>
      </c>
      <c r="E1564" s="243">
        <v>21.664705882352941</v>
      </c>
      <c r="F1564" s="243">
        <v>796.93355668272977</v>
      </c>
      <c r="G1564" s="241">
        <v>0</v>
      </c>
      <c r="H1564" s="242">
        <v>0</v>
      </c>
      <c r="I1564" s="243">
        <v>0</v>
      </c>
    </row>
    <row r="1565" spans="2:9" x14ac:dyDescent="0.2">
      <c r="B1565" s="240" t="s">
        <v>1632</v>
      </c>
      <c r="C1565" s="241">
        <v>401</v>
      </c>
      <c r="D1565" s="242">
        <v>8.3099196058558089E-3</v>
      </c>
      <c r="E1565" s="243">
        <v>5.745635910224439</v>
      </c>
      <c r="F1565" s="243">
        <v>53.9551494122937</v>
      </c>
      <c r="G1565" s="241">
        <v>0</v>
      </c>
      <c r="H1565" s="242">
        <v>0</v>
      </c>
      <c r="I1565" s="243">
        <v>0</v>
      </c>
    </row>
    <row r="1566" spans="2:9" x14ac:dyDescent="0.2">
      <c r="B1566" s="240" t="s">
        <v>1633</v>
      </c>
      <c r="C1566" s="241">
        <v>0</v>
      </c>
      <c r="D1566" s="242">
        <v>0</v>
      </c>
      <c r="E1566" s="243">
        <v>0</v>
      </c>
      <c r="F1566" s="243">
        <v>0</v>
      </c>
      <c r="G1566" s="241">
        <v>0</v>
      </c>
      <c r="H1566" s="242">
        <v>0</v>
      </c>
      <c r="I1566" s="243">
        <v>0</v>
      </c>
    </row>
    <row r="1567" spans="2:9" x14ac:dyDescent="0.2">
      <c r="B1567" s="240" t="s">
        <v>1634</v>
      </c>
      <c r="C1567" s="241">
        <v>44</v>
      </c>
      <c r="D1567" s="242">
        <v>-2.7956615045531041E-2</v>
      </c>
      <c r="E1567" s="243">
        <v>-21.90909090909091</v>
      </c>
      <c r="F1567" s="243">
        <v>5.4091657002666667</v>
      </c>
      <c r="G1567" s="241">
        <v>0</v>
      </c>
      <c r="H1567" s="242">
        <v>0</v>
      </c>
      <c r="I1567" s="243">
        <v>0</v>
      </c>
    </row>
    <row r="1568" spans="2:9" x14ac:dyDescent="0.2">
      <c r="B1568" s="240" t="s">
        <v>1635</v>
      </c>
      <c r="C1568" s="241">
        <v>79</v>
      </c>
      <c r="D1568" s="242">
        <v>0.22740008341715945</v>
      </c>
      <c r="E1568" s="243">
        <v>586.62025316455697</v>
      </c>
      <c r="F1568" s="243">
        <v>1721.4865857112925</v>
      </c>
      <c r="G1568" s="241">
        <v>0</v>
      </c>
      <c r="H1568" s="242">
        <v>0</v>
      </c>
      <c r="I1568" s="243">
        <v>0</v>
      </c>
    </row>
    <row r="1569" spans="2:10" x14ac:dyDescent="0.2">
      <c r="B1569" s="240" t="s">
        <v>1636</v>
      </c>
      <c r="C1569" s="241">
        <v>8</v>
      </c>
      <c r="D1569" s="242">
        <v>5.4678007290400732E-3</v>
      </c>
      <c r="E1569" s="243">
        <v>4.5</v>
      </c>
      <c r="F1569" s="243">
        <v>5.1446572939333333</v>
      </c>
      <c r="G1569" s="241">
        <v>0</v>
      </c>
      <c r="H1569" s="242">
        <v>0</v>
      </c>
      <c r="I1569" s="243">
        <v>0</v>
      </c>
    </row>
    <row r="1570" spans="2:10" x14ac:dyDescent="0.2">
      <c r="B1570" s="240" t="s">
        <v>1637</v>
      </c>
      <c r="C1570" s="241">
        <v>61</v>
      </c>
      <c r="D1570" s="242">
        <v>-2.5153515726352826E-2</v>
      </c>
      <c r="E1570" s="243">
        <v>-57.213114754098363</v>
      </c>
      <c r="F1570" s="243">
        <v>781.77067065598192</v>
      </c>
      <c r="G1570" s="241">
        <v>0</v>
      </c>
      <c r="H1570" s="242">
        <v>0</v>
      </c>
      <c r="I1570" s="243">
        <v>0</v>
      </c>
    </row>
    <row r="1571" spans="2:10" x14ac:dyDescent="0.2">
      <c r="B1571" s="240" t="s">
        <v>1638</v>
      </c>
      <c r="C1571" s="241">
        <v>834</v>
      </c>
      <c r="D1571" s="242">
        <v>9.2573084013691798E-4</v>
      </c>
      <c r="E1571" s="243">
        <v>0.84292565947242204</v>
      </c>
      <c r="F1571" s="243">
        <v>306.00507219365176</v>
      </c>
      <c r="G1571" s="241">
        <v>9</v>
      </c>
      <c r="H1571" s="242">
        <v>-5.6597671410090533E-2</v>
      </c>
      <c r="I1571" s="243">
        <v>-38.888888888888886</v>
      </c>
    </row>
    <row r="1572" spans="2:10" x14ac:dyDescent="0.2">
      <c r="B1572" s="240" t="s">
        <v>1639</v>
      </c>
      <c r="C1572" s="241">
        <v>133</v>
      </c>
      <c r="D1572" s="242">
        <v>3.3031005347008424E-3</v>
      </c>
      <c r="E1572" s="243">
        <v>2.7218045112781954</v>
      </c>
      <c r="F1572" s="243">
        <v>13.549228753249233</v>
      </c>
      <c r="G1572" s="241">
        <v>0</v>
      </c>
      <c r="H1572" s="242">
        <v>0</v>
      </c>
      <c r="I1572" s="243">
        <v>0</v>
      </c>
    </row>
    <row r="1573" spans="2:10" x14ac:dyDescent="0.2">
      <c r="B1573" s="240" t="s">
        <v>1640</v>
      </c>
      <c r="C1573" s="241">
        <v>1189</v>
      </c>
      <c r="D1573" s="242">
        <v>1.7765526257012665E-2</v>
      </c>
      <c r="E1573" s="243">
        <v>18.195962994112701</v>
      </c>
      <c r="F1573" s="243">
        <v>866.51755428388378</v>
      </c>
      <c r="G1573" s="241">
        <v>0</v>
      </c>
      <c r="H1573" s="242">
        <v>0</v>
      </c>
      <c r="I1573" s="243">
        <v>0</v>
      </c>
    </row>
    <row r="1574" spans="2:10" x14ac:dyDescent="0.2">
      <c r="B1574" s="244" t="s">
        <v>1641</v>
      </c>
      <c r="C1574" s="245">
        <v>28</v>
      </c>
      <c r="D1574" s="246">
        <v>-2.2178765620528451E-2</v>
      </c>
      <c r="E1574" s="247">
        <v>-16.607142857142858</v>
      </c>
      <c r="F1574" s="247">
        <v>52.287403228365093</v>
      </c>
      <c r="G1574" s="245">
        <v>0</v>
      </c>
      <c r="H1574" s="246">
        <v>0</v>
      </c>
      <c r="I1574" s="247">
        <v>0</v>
      </c>
    </row>
    <row r="1576" spans="2:10" x14ac:dyDescent="0.2">
      <c r="J1576" s="17" t="s">
        <v>331</v>
      </c>
    </row>
    <row r="1577" spans="2:10" x14ac:dyDescent="0.2">
      <c r="J1577" s="17" t="s">
        <v>350</v>
      </c>
    </row>
    <row r="1578" spans="2:10" x14ac:dyDescent="0.2">
      <c r="B1578" s="3" t="s">
        <v>0</v>
      </c>
      <c r="C1578" s="225"/>
      <c r="D1578" s="226"/>
      <c r="E1578" s="227"/>
      <c r="F1578" s="227"/>
      <c r="G1578" s="225"/>
      <c r="H1578" s="226"/>
      <c r="I1578" s="227"/>
    </row>
    <row r="1579" spans="2:10" x14ac:dyDescent="0.2">
      <c r="B1579" s="3" t="s">
        <v>396</v>
      </c>
      <c r="C1579" s="225"/>
      <c r="D1579" s="226"/>
      <c r="E1579" s="227"/>
      <c r="F1579" s="227"/>
      <c r="G1579" s="225"/>
      <c r="H1579" s="226"/>
      <c r="I1579" s="227"/>
    </row>
    <row r="1580" spans="2:10" x14ac:dyDescent="0.2">
      <c r="B1580" s="228" t="s">
        <v>326</v>
      </c>
      <c r="C1580" s="225"/>
      <c r="D1580" s="226"/>
      <c r="E1580" s="227"/>
      <c r="F1580" s="227"/>
      <c r="G1580" s="225"/>
      <c r="H1580" s="226"/>
      <c r="I1580" s="227"/>
    </row>
    <row r="1581" spans="2:10" x14ac:dyDescent="0.2">
      <c r="B1581" s="3"/>
      <c r="C1581" s="221"/>
      <c r="D1581" s="221"/>
      <c r="E1581" s="221"/>
      <c r="F1581" s="273"/>
      <c r="G1581" s="221"/>
      <c r="H1581" s="221"/>
      <c r="I1581" s="221"/>
    </row>
    <row r="1582" spans="2:10" x14ac:dyDescent="0.2">
      <c r="B1582" s="266" t="s">
        <v>2766</v>
      </c>
    </row>
    <row r="1583" spans="2:10" x14ac:dyDescent="0.2">
      <c r="B1583" s="266" t="s">
        <v>2767</v>
      </c>
    </row>
    <row r="1584" spans="2:10" x14ac:dyDescent="0.2">
      <c r="B1584" s="266" t="s">
        <v>2768</v>
      </c>
    </row>
    <row r="1585" spans="2:9" x14ac:dyDescent="0.2">
      <c r="B1585" s="266" t="s">
        <v>2769</v>
      </c>
    </row>
    <row r="1586" spans="2:9" x14ac:dyDescent="0.2">
      <c r="B1586" s="266" t="s">
        <v>2770</v>
      </c>
    </row>
    <row r="1588" spans="2:9" x14ac:dyDescent="0.2">
      <c r="B1588" s="3"/>
      <c r="C1588" s="229" t="s">
        <v>155</v>
      </c>
      <c r="D1588" s="230"/>
      <c r="E1588" s="231"/>
      <c r="F1588" s="274"/>
      <c r="G1588" s="229" t="s">
        <v>404</v>
      </c>
      <c r="H1588" s="230"/>
      <c r="I1588" s="231"/>
    </row>
    <row r="1589" spans="2:9" ht="38.25" x14ac:dyDescent="0.2">
      <c r="B1589" s="232" t="s">
        <v>332</v>
      </c>
      <c r="C1589" s="233" t="s">
        <v>49</v>
      </c>
      <c r="D1589" s="234" t="s">
        <v>333</v>
      </c>
      <c r="E1589" s="235" t="s">
        <v>334</v>
      </c>
      <c r="F1589" s="235" t="s">
        <v>2765</v>
      </c>
      <c r="G1589" s="233" t="s">
        <v>49</v>
      </c>
      <c r="H1589" s="234" t="s">
        <v>333</v>
      </c>
      <c r="I1589" s="235" t="s">
        <v>334</v>
      </c>
    </row>
    <row r="1590" spans="2:9" x14ac:dyDescent="0.2">
      <c r="B1590" s="236" t="s">
        <v>1642</v>
      </c>
      <c r="C1590" s="237">
        <v>0</v>
      </c>
      <c r="D1590" s="238">
        <v>0</v>
      </c>
      <c r="E1590" s="239">
        <v>0</v>
      </c>
      <c r="F1590" s="239">
        <v>0</v>
      </c>
      <c r="G1590" s="237">
        <v>0</v>
      </c>
      <c r="H1590" s="238">
        <v>0</v>
      </c>
      <c r="I1590" s="239">
        <v>0</v>
      </c>
    </row>
    <row r="1591" spans="2:9" x14ac:dyDescent="0.2">
      <c r="B1591" s="240" t="s">
        <v>1643</v>
      </c>
      <c r="C1591" s="241">
        <v>1087</v>
      </c>
      <c r="D1591" s="242">
        <v>-1.2351394737454391E-2</v>
      </c>
      <c r="E1591" s="243">
        <v>-9.7681692732290717</v>
      </c>
      <c r="F1591" s="243">
        <v>19.443482476721552</v>
      </c>
      <c r="G1591" s="241">
        <v>1</v>
      </c>
      <c r="H1591" s="242">
        <v>-4.5360824742267991E-2</v>
      </c>
      <c r="I1591" s="243">
        <v>-22</v>
      </c>
    </row>
    <row r="1592" spans="2:9" x14ac:dyDescent="0.2">
      <c r="B1592" s="240" t="s">
        <v>1644</v>
      </c>
      <c r="C1592" s="241">
        <v>217</v>
      </c>
      <c r="D1592" s="242">
        <v>0.36117284449694242</v>
      </c>
      <c r="E1592" s="243">
        <v>844.02764976958531</v>
      </c>
      <c r="F1592" s="243">
        <v>651.48629238494561</v>
      </c>
      <c r="G1592" s="241">
        <v>10</v>
      </c>
      <c r="H1592" s="242">
        <v>0.50569860700717606</v>
      </c>
      <c r="I1592" s="243">
        <v>239.6</v>
      </c>
    </row>
    <row r="1593" spans="2:9" x14ac:dyDescent="0.2">
      <c r="B1593" s="240" t="s">
        <v>1645</v>
      </c>
      <c r="C1593" s="241">
        <v>7</v>
      </c>
      <c r="D1593" s="242">
        <v>-1.7958179581795797E-2</v>
      </c>
      <c r="E1593" s="243">
        <v>-10.428571428571429</v>
      </c>
      <c r="F1593" s="243">
        <v>0</v>
      </c>
      <c r="G1593" s="241">
        <v>0</v>
      </c>
      <c r="H1593" s="242">
        <v>0</v>
      </c>
      <c r="I1593" s="243">
        <v>0</v>
      </c>
    </row>
    <row r="1594" spans="2:9" x14ac:dyDescent="0.2">
      <c r="B1594" s="240" t="s">
        <v>1646</v>
      </c>
      <c r="C1594" s="241">
        <v>1</v>
      </c>
      <c r="D1594" s="242">
        <v>-1.2328767123287676E-2</v>
      </c>
      <c r="E1594" s="243">
        <v>-9</v>
      </c>
      <c r="F1594" s="243">
        <v>0</v>
      </c>
      <c r="G1594" s="241">
        <v>0</v>
      </c>
      <c r="H1594" s="242">
        <v>0</v>
      </c>
      <c r="I1594" s="243">
        <v>0</v>
      </c>
    </row>
    <row r="1595" spans="2:9" x14ac:dyDescent="0.2">
      <c r="B1595" s="240" t="s">
        <v>1647</v>
      </c>
      <c r="C1595" s="241">
        <v>93</v>
      </c>
      <c r="D1595" s="242">
        <v>0.28501138037220519</v>
      </c>
      <c r="E1595" s="243">
        <v>640.91397849462362</v>
      </c>
      <c r="F1595" s="243">
        <v>1924.8918659209839</v>
      </c>
      <c r="G1595" s="241">
        <v>0</v>
      </c>
      <c r="H1595" s="242">
        <v>0</v>
      </c>
      <c r="I1595" s="243">
        <v>0</v>
      </c>
    </row>
    <row r="1596" spans="2:9" x14ac:dyDescent="0.2">
      <c r="B1596" s="240" t="s">
        <v>1648</v>
      </c>
      <c r="C1596" s="241">
        <v>11</v>
      </c>
      <c r="D1596" s="242">
        <v>-3.2370517928286824E-2</v>
      </c>
      <c r="E1596" s="243">
        <v>-29.545454545454547</v>
      </c>
      <c r="F1596" s="243">
        <v>83.199147247503703</v>
      </c>
      <c r="G1596" s="241">
        <v>0</v>
      </c>
      <c r="H1596" s="242">
        <v>0</v>
      </c>
      <c r="I1596" s="243">
        <v>0</v>
      </c>
    </row>
    <row r="1597" spans="2:9" x14ac:dyDescent="0.2">
      <c r="B1597" s="240" t="s">
        <v>1649</v>
      </c>
      <c r="C1597" s="241">
        <v>32</v>
      </c>
      <c r="D1597" s="242">
        <v>7.8418664938431526E-2</v>
      </c>
      <c r="E1597" s="243">
        <v>139.90625</v>
      </c>
      <c r="F1597" s="243">
        <v>905.85452060907539</v>
      </c>
      <c r="G1597" s="241">
        <v>0</v>
      </c>
      <c r="H1597" s="242">
        <v>0</v>
      </c>
      <c r="I1597" s="243">
        <v>0</v>
      </c>
    </row>
    <row r="1598" spans="2:9" x14ac:dyDescent="0.2">
      <c r="B1598" s="240" t="s">
        <v>1650</v>
      </c>
      <c r="C1598" s="241">
        <v>0</v>
      </c>
      <c r="D1598" s="242">
        <v>0</v>
      </c>
      <c r="E1598" s="243">
        <v>0</v>
      </c>
      <c r="F1598" s="243">
        <v>0</v>
      </c>
      <c r="G1598" s="241">
        <v>0</v>
      </c>
      <c r="H1598" s="242">
        <v>0</v>
      </c>
      <c r="I1598" s="243">
        <v>0</v>
      </c>
    </row>
    <row r="1599" spans="2:9" x14ac:dyDescent="0.2">
      <c r="B1599" s="240" t="s">
        <v>1651</v>
      </c>
      <c r="C1599" s="241">
        <v>8</v>
      </c>
      <c r="D1599" s="242">
        <v>-1.9960438770005418E-2</v>
      </c>
      <c r="E1599" s="243">
        <v>-13.875</v>
      </c>
      <c r="F1599" s="243">
        <v>0</v>
      </c>
      <c r="G1599" s="241">
        <v>0</v>
      </c>
      <c r="H1599" s="242">
        <v>0</v>
      </c>
      <c r="I1599" s="243">
        <v>0</v>
      </c>
    </row>
    <row r="1600" spans="2:9" x14ac:dyDescent="0.2">
      <c r="B1600" s="240" t="s">
        <v>1652</v>
      </c>
      <c r="C1600" s="241">
        <v>187</v>
      </c>
      <c r="D1600" s="242">
        <v>0.2369627786112436</v>
      </c>
      <c r="E1600" s="243">
        <v>507.63636363636363</v>
      </c>
      <c r="F1600" s="243">
        <v>1574.6324094028705</v>
      </c>
      <c r="G1600" s="241">
        <v>0</v>
      </c>
      <c r="H1600" s="242">
        <v>0</v>
      </c>
      <c r="I1600" s="243">
        <v>0</v>
      </c>
    </row>
    <row r="1601" spans="2:9" x14ac:dyDescent="0.2">
      <c r="B1601" s="240" t="s">
        <v>1653</v>
      </c>
      <c r="C1601" s="241">
        <v>63</v>
      </c>
      <c r="D1601" s="242">
        <v>-9.6071951759615359E-3</v>
      </c>
      <c r="E1601" s="243">
        <v>-8.9523809523809526</v>
      </c>
      <c r="F1601" s="243">
        <v>5.6929148037999999</v>
      </c>
      <c r="G1601" s="241">
        <v>0</v>
      </c>
      <c r="H1601" s="242">
        <v>0</v>
      </c>
      <c r="I1601" s="243">
        <v>0</v>
      </c>
    </row>
    <row r="1602" spans="2:9" x14ac:dyDescent="0.2">
      <c r="B1602" s="240" t="s">
        <v>1654</v>
      </c>
      <c r="C1602" s="241">
        <v>399</v>
      </c>
      <c r="D1602" s="242">
        <v>-1.5038791798760553E-2</v>
      </c>
      <c r="E1602" s="243">
        <v>-11.829573934837093</v>
      </c>
      <c r="F1602" s="243">
        <v>5.6270417637111096</v>
      </c>
      <c r="G1602" s="241">
        <v>3</v>
      </c>
      <c r="H1602" s="242">
        <v>-2.5073746312684331E-2</v>
      </c>
      <c r="I1602" s="243">
        <v>-11.333333333333334</v>
      </c>
    </row>
    <row r="1603" spans="2:9" x14ac:dyDescent="0.2">
      <c r="B1603" s="240" t="s">
        <v>1655</v>
      </c>
      <c r="C1603" s="241">
        <v>443</v>
      </c>
      <c r="D1603" s="242">
        <v>-2.2845292978457166E-2</v>
      </c>
      <c r="E1603" s="243">
        <v>-18.054176072234764</v>
      </c>
      <c r="F1603" s="243">
        <v>5.7402967795179505</v>
      </c>
      <c r="G1603" s="241">
        <v>0</v>
      </c>
      <c r="H1603" s="242">
        <v>0</v>
      </c>
      <c r="I1603" s="243">
        <v>0</v>
      </c>
    </row>
    <row r="1604" spans="2:9" x14ac:dyDescent="0.2">
      <c r="B1604" s="240" t="s">
        <v>1656</v>
      </c>
      <c r="C1604" s="241">
        <v>785</v>
      </c>
      <c r="D1604" s="242">
        <v>-1.4028547543115444E-2</v>
      </c>
      <c r="E1604" s="243">
        <v>-14.429299363057325</v>
      </c>
      <c r="F1604" s="243">
        <v>5.8025886217583329</v>
      </c>
      <c r="G1604" s="241">
        <v>68</v>
      </c>
      <c r="H1604" s="242">
        <v>-4.4388609715242833E-2</v>
      </c>
      <c r="I1604" s="243">
        <v>-24.941176470588236</v>
      </c>
    </row>
    <row r="1605" spans="2:9" x14ac:dyDescent="0.2">
      <c r="B1605" s="240" t="s">
        <v>1657</v>
      </c>
      <c r="C1605" s="241">
        <v>585</v>
      </c>
      <c r="D1605" s="242">
        <v>-1.0354236611839096E-2</v>
      </c>
      <c r="E1605" s="243">
        <v>-8.7829059829059837</v>
      </c>
      <c r="F1605" s="243">
        <v>5.7430738342972232</v>
      </c>
      <c r="G1605" s="241">
        <v>29</v>
      </c>
      <c r="H1605" s="242">
        <v>-5.0349842228014863E-2</v>
      </c>
      <c r="I1605" s="243">
        <v>-25.310344827586206</v>
      </c>
    </row>
    <row r="1606" spans="2:9" x14ac:dyDescent="0.2">
      <c r="B1606" s="240" t="s">
        <v>1658</v>
      </c>
      <c r="C1606" s="241">
        <v>404</v>
      </c>
      <c r="D1606" s="242">
        <v>7.7394117117091099E-3</v>
      </c>
      <c r="E1606" s="243">
        <v>6.5915841584158414</v>
      </c>
      <c r="F1606" s="243">
        <v>13.874240475005317</v>
      </c>
      <c r="G1606" s="241">
        <v>0</v>
      </c>
      <c r="H1606" s="242">
        <v>0</v>
      </c>
      <c r="I1606" s="243">
        <v>0</v>
      </c>
    </row>
    <row r="1607" spans="2:9" x14ac:dyDescent="0.2">
      <c r="B1607" s="240" t="s">
        <v>1659</v>
      </c>
      <c r="C1607" s="241">
        <v>0</v>
      </c>
      <c r="D1607" s="242">
        <v>0</v>
      </c>
      <c r="E1607" s="243">
        <v>0</v>
      </c>
      <c r="F1607" s="243">
        <v>0</v>
      </c>
      <c r="G1607" s="241">
        <v>0</v>
      </c>
      <c r="H1607" s="242">
        <v>0</v>
      </c>
      <c r="I1607" s="243">
        <v>0</v>
      </c>
    </row>
    <row r="1608" spans="2:9" x14ac:dyDescent="0.2">
      <c r="B1608" s="240" t="s">
        <v>1660</v>
      </c>
      <c r="C1608" s="241">
        <v>0</v>
      </c>
      <c r="D1608" s="242">
        <v>0</v>
      </c>
      <c r="E1608" s="243">
        <v>0</v>
      </c>
      <c r="F1608" s="243">
        <v>0</v>
      </c>
      <c r="G1608" s="241">
        <v>0</v>
      </c>
      <c r="H1608" s="242">
        <v>0</v>
      </c>
      <c r="I1608" s="243">
        <v>0</v>
      </c>
    </row>
    <row r="1609" spans="2:9" x14ac:dyDescent="0.2">
      <c r="B1609" s="240" t="s">
        <v>1661</v>
      </c>
      <c r="C1609" s="241">
        <v>0</v>
      </c>
      <c r="D1609" s="242">
        <v>0</v>
      </c>
      <c r="E1609" s="243">
        <v>0</v>
      </c>
      <c r="F1609" s="243">
        <v>0</v>
      </c>
      <c r="G1609" s="241">
        <v>0</v>
      </c>
      <c r="H1609" s="242">
        <v>0</v>
      </c>
      <c r="I1609" s="243">
        <v>0</v>
      </c>
    </row>
    <row r="1610" spans="2:9" x14ac:dyDescent="0.2">
      <c r="B1610" s="240" t="s">
        <v>1662</v>
      </c>
      <c r="C1610" s="241">
        <v>633</v>
      </c>
      <c r="D1610" s="242">
        <v>-3.4882884364368927E-2</v>
      </c>
      <c r="E1610" s="243">
        <v>-32.170616113744074</v>
      </c>
      <c r="F1610" s="243">
        <v>6.0227832158250001</v>
      </c>
      <c r="G1610" s="241">
        <v>29</v>
      </c>
      <c r="H1610" s="242">
        <v>-6.8515613859974289E-2</v>
      </c>
      <c r="I1610" s="243">
        <v>-33.137931034482762</v>
      </c>
    </row>
    <row r="1611" spans="2:9" x14ac:dyDescent="0.2">
      <c r="B1611" s="240" t="s">
        <v>1663</v>
      </c>
      <c r="C1611" s="241">
        <v>1309</v>
      </c>
      <c r="D1611" s="242">
        <v>-3.6042684949944115E-2</v>
      </c>
      <c r="E1611" s="243">
        <v>-46.970970206264326</v>
      </c>
      <c r="F1611" s="243">
        <v>39.03164267613365</v>
      </c>
      <c r="G1611" s="241">
        <v>83</v>
      </c>
      <c r="H1611" s="242">
        <v>-6.4305187150014764E-2</v>
      </c>
      <c r="I1611" s="243">
        <v>-42.060240963855421</v>
      </c>
    </row>
    <row r="1612" spans="2:9" x14ac:dyDescent="0.2">
      <c r="B1612" s="240" t="s">
        <v>1664</v>
      </c>
      <c r="C1612" s="241">
        <v>0</v>
      </c>
      <c r="D1612" s="242">
        <v>0</v>
      </c>
      <c r="E1612" s="243">
        <v>0</v>
      </c>
      <c r="F1612" s="243">
        <v>0</v>
      </c>
      <c r="G1612" s="241">
        <v>0</v>
      </c>
      <c r="H1612" s="242">
        <v>0</v>
      </c>
      <c r="I1612" s="243">
        <v>0</v>
      </c>
    </row>
    <row r="1613" spans="2:9" x14ac:dyDescent="0.2">
      <c r="B1613" s="240" t="s">
        <v>1665</v>
      </c>
      <c r="C1613" s="241">
        <v>0</v>
      </c>
      <c r="D1613" s="242">
        <v>0</v>
      </c>
      <c r="E1613" s="243">
        <v>0</v>
      </c>
      <c r="F1613" s="243">
        <v>0</v>
      </c>
      <c r="G1613" s="241">
        <v>0</v>
      </c>
      <c r="H1613" s="242">
        <v>0</v>
      </c>
      <c r="I1613" s="243">
        <v>0</v>
      </c>
    </row>
    <row r="1614" spans="2:9" x14ac:dyDescent="0.2">
      <c r="B1614" s="240" t="s">
        <v>1666</v>
      </c>
      <c r="C1614" s="241">
        <v>0</v>
      </c>
      <c r="D1614" s="242">
        <v>0</v>
      </c>
      <c r="E1614" s="243">
        <v>0</v>
      </c>
      <c r="F1614" s="243">
        <v>0</v>
      </c>
      <c r="G1614" s="241">
        <v>0</v>
      </c>
      <c r="H1614" s="242">
        <v>0</v>
      </c>
      <c r="I1614" s="243">
        <v>0</v>
      </c>
    </row>
    <row r="1615" spans="2:9" x14ac:dyDescent="0.2">
      <c r="B1615" s="240" t="s">
        <v>1667</v>
      </c>
      <c r="C1615" s="241">
        <v>0</v>
      </c>
      <c r="D1615" s="242">
        <v>0</v>
      </c>
      <c r="E1615" s="243">
        <v>0</v>
      </c>
      <c r="F1615" s="243">
        <v>0</v>
      </c>
      <c r="G1615" s="241">
        <v>0</v>
      </c>
      <c r="H1615" s="242">
        <v>0</v>
      </c>
      <c r="I1615" s="243">
        <v>0</v>
      </c>
    </row>
    <row r="1616" spans="2:9" x14ac:dyDescent="0.2">
      <c r="B1616" s="240" t="s">
        <v>1668</v>
      </c>
      <c r="C1616" s="241">
        <v>0</v>
      </c>
      <c r="D1616" s="242">
        <v>0</v>
      </c>
      <c r="E1616" s="243">
        <v>0</v>
      </c>
      <c r="F1616" s="243">
        <v>0</v>
      </c>
      <c r="G1616" s="241">
        <v>0</v>
      </c>
      <c r="H1616" s="242">
        <v>0</v>
      </c>
      <c r="I1616" s="243">
        <v>0</v>
      </c>
    </row>
    <row r="1617" spans="2:9" x14ac:dyDescent="0.2">
      <c r="B1617" s="240" t="s">
        <v>1669</v>
      </c>
      <c r="C1617" s="241">
        <v>0</v>
      </c>
      <c r="D1617" s="242">
        <v>0</v>
      </c>
      <c r="E1617" s="243">
        <v>0</v>
      </c>
      <c r="F1617" s="243">
        <v>0</v>
      </c>
      <c r="G1617" s="241">
        <v>0</v>
      </c>
      <c r="H1617" s="242">
        <v>0</v>
      </c>
      <c r="I1617" s="243">
        <v>0</v>
      </c>
    </row>
    <row r="1618" spans="2:9" x14ac:dyDescent="0.2">
      <c r="B1618" s="240" t="s">
        <v>1670</v>
      </c>
      <c r="C1618" s="241">
        <v>1455</v>
      </c>
      <c r="D1618" s="242">
        <v>-3.9356124794536651E-2</v>
      </c>
      <c r="E1618" s="243">
        <v>-42.538831615120273</v>
      </c>
      <c r="F1618" s="243">
        <v>24.272621028778431</v>
      </c>
      <c r="G1618" s="241">
        <v>53</v>
      </c>
      <c r="H1618" s="242">
        <v>-6.0328630478598044E-2</v>
      </c>
      <c r="I1618" s="243">
        <v>-33.320754716981135</v>
      </c>
    </row>
    <row r="1619" spans="2:9" x14ac:dyDescent="0.2">
      <c r="B1619" s="240" t="s">
        <v>1671</v>
      </c>
      <c r="C1619" s="241">
        <v>10</v>
      </c>
      <c r="D1619" s="242">
        <v>-1.4983351831298508E-2</v>
      </c>
      <c r="E1619" s="243">
        <v>-13.5</v>
      </c>
      <c r="F1619" s="243">
        <v>5.5878727170944442</v>
      </c>
      <c r="G1619" s="241">
        <v>14</v>
      </c>
      <c r="H1619" s="242">
        <v>-3.5744272520091158E-2</v>
      </c>
      <c r="I1619" s="243">
        <v>-21.285714285714285</v>
      </c>
    </row>
    <row r="1620" spans="2:9" x14ac:dyDescent="0.2">
      <c r="B1620" s="240" t="s">
        <v>1672</v>
      </c>
      <c r="C1620" s="241">
        <v>1611</v>
      </c>
      <c r="D1620" s="242">
        <v>-2.8439857469567453E-2</v>
      </c>
      <c r="E1620" s="243">
        <v>-25.58907510862818</v>
      </c>
      <c r="F1620" s="243">
        <v>12.48901124395883</v>
      </c>
      <c r="G1620" s="241">
        <v>3</v>
      </c>
      <c r="H1620" s="242">
        <v>-5.3205128205128238E-2</v>
      </c>
      <c r="I1620" s="243">
        <v>-27.666666666666668</v>
      </c>
    </row>
    <row r="1621" spans="2:9" x14ac:dyDescent="0.2">
      <c r="B1621" s="240" t="s">
        <v>1673</v>
      </c>
      <c r="C1621" s="241">
        <v>309</v>
      </c>
      <c r="D1621" s="242">
        <v>-2.9576984343069213E-2</v>
      </c>
      <c r="E1621" s="243">
        <v>-30.585760517799354</v>
      </c>
      <c r="F1621" s="243">
        <v>14.718063269253543</v>
      </c>
      <c r="G1621" s="241">
        <v>0</v>
      </c>
      <c r="H1621" s="242">
        <v>0</v>
      </c>
      <c r="I1621" s="243">
        <v>0</v>
      </c>
    </row>
    <row r="1622" spans="2:9" x14ac:dyDescent="0.2">
      <c r="B1622" s="240" t="s">
        <v>1674</v>
      </c>
      <c r="C1622" s="241">
        <v>323</v>
      </c>
      <c r="D1622" s="242">
        <v>-1.6922446308842432E-4</v>
      </c>
      <c r="E1622" s="243">
        <v>-0.13931888544891641</v>
      </c>
      <c r="F1622" s="243">
        <v>12.963023219712047</v>
      </c>
      <c r="G1622" s="241">
        <v>0</v>
      </c>
      <c r="H1622" s="242">
        <v>0</v>
      </c>
      <c r="I1622" s="243">
        <v>0</v>
      </c>
    </row>
    <row r="1623" spans="2:9" x14ac:dyDescent="0.2">
      <c r="B1623" s="240" t="s">
        <v>1675</v>
      </c>
      <c r="C1623" s="241">
        <v>838</v>
      </c>
      <c r="D1623" s="242">
        <v>-2.4727325775973807E-2</v>
      </c>
      <c r="E1623" s="243">
        <v>-20.631264916467781</v>
      </c>
      <c r="F1623" s="243">
        <v>5.8887778164859661</v>
      </c>
      <c r="G1623" s="241">
        <v>51</v>
      </c>
      <c r="H1623" s="242">
        <v>-6.7384654066965588E-2</v>
      </c>
      <c r="I1623" s="243">
        <v>-31.529411764705884</v>
      </c>
    </row>
    <row r="1624" spans="2:9" x14ac:dyDescent="0.2">
      <c r="B1624" s="240" t="s">
        <v>1676</v>
      </c>
      <c r="C1624" s="241">
        <v>1987</v>
      </c>
      <c r="D1624" s="242">
        <v>-2.5015000564377665E-2</v>
      </c>
      <c r="E1624" s="243">
        <v>-21.191243080020129</v>
      </c>
      <c r="F1624" s="243">
        <v>13.238383714557081</v>
      </c>
      <c r="G1624" s="241">
        <v>48</v>
      </c>
      <c r="H1624" s="242">
        <v>-8.1197722014593299E-2</v>
      </c>
      <c r="I1624" s="243">
        <v>-38.020833333333336</v>
      </c>
    </row>
    <row r="1625" spans="2:9" x14ac:dyDescent="0.2">
      <c r="B1625" s="240" t="s">
        <v>1677</v>
      </c>
      <c r="C1625" s="241">
        <v>305</v>
      </c>
      <c r="D1625" s="242">
        <v>3.045868523769979E-4</v>
      </c>
      <c r="E1625" s="243">
        <v>0.26557377049180325</v>
      </c>
      <c r="F1625" s="243">
        <v>6.3586668114738876</v>
      </c>
      <c r="G1625" s="241">
        <v>1</v>
      </c>
      <c r="H1625" s="242">
        <v>-8.1712062256809381E-2</v>
      </c>
      <c r="I1625" s="243">
        <v>-21</v>
      </c>
    </row>
    <row r="1626" spans="2:9" x14ac:dyDescent="0.2">
      <c r="B1626" s="240" t="s">
        <v>1678</v>
      </c>
      <c r="C1626" s="241">
        <v>549</v>
      </c>
      <c r="D1626" s="242">
        <v>-7.8774743285915716E-2</v>
      </c>
      <c r="E1626" s="243">
        <v>-116.91621129326047</v>
      </c>
      <c r="F1626" s="243">
        <v>273.26526671754942</v>
      </c>
      <c r="G1626" s="241">
        <v>0</v>
      </c>
      <c r="H1626" s="242">
        <v>0</v>
      </c>
      <c r="I1626" s="243">
        <v>0</v>
      </c>
    </row>
    <row r="1627" spans="2:9" x14ac:dyDescent="0.2">
      <c r="B1627" s="240" t="s">
        <v>1679</v>
      </c>
      <c r="C1627" s="241">
        <v>259</v>
      </c>
      <c r="D1627" s="242">
        <v>-2.9396562616056721E-2</v>
      </c>
      <c r="E1627" s="243">
        <v>-29.644787644787645</v>
      </c>
      <c r="F1627" s="243">
        <v>42.315098317823136</v>
      </c>
      <c r="G1627" s="241">
        <v>0</v>
      </c>
      <c r="H1627" s="242">
        <v>0</v>
      </c>
      <c r="I1627" s="243">
        <v>0</v>
      </c>
    </row>
    <row r="1628" spans="2:9" x14ac:dyDescent="0.2">
      <c r="B1628" s="240" t="s">
        <v>1680</v>
      </c>
      <c r="C1628" s="241">
        <v>0</v>
      </c>
      <c r="D1628" s="242">
        <v>0</v>
      </c>
      <c r="E1628" s="243">
        <v>0</v>
      </c>
      <c r="F1628" s="243">
        <v>0</v>
      </c>
      <c r="G1628" s="241">
        <v>0</v>
      </c>
      <c r="H1628" s="242">
        <v>0</v>
      </c>
      <c r="I1628" s="243">
        <v>0</v>
      </c>
    </row>
    <row r="1629" spans="2:9" x14ac:dyDescent="0.2">
      <c r="B1629" s="240" t="s">
        <v>1681</v>
      </c>
      <c r="C1629" s="241">
        <v>0</v>
      </c>
      <c r="D1629" s="242">
        <v>0</v>
      </c>
      <c r="E1629" s="243">
        <v>0</v>
      </c>
      <c r="F1629" s="243">
        <v>0</v>
      </c>
      <c r="G1629" s="241">
        <v>0</v>
      </c>
      <c r="H1629" s="242">
        <v>0</v>
      </c>
      <c r="I1629" s="243">
        <v>0</v>
      </c>
    </row>
    <row r="1630" spans="2:9" x14ac:dyDescent="0.2">
      <c r="B1630" s="240" t="s">
        <v>1682</v>
      </c>
      <c r="C1630" s="241">
        <v>0</v>
      </c>
      <c r="D1630" s="242">
        <v>0</v>
      </c>
      <c r="E1630" s="243">
        <v>0</v>
      </c>
      <c r="F1630" s="243">
        <v>0</v>
      </c>
      <c r="G1630" s="241">
        <v>0</v>
      </c>
      <c r="H1630" s="242">
        <v>0</v>
      </c>
      <c r="I1630" s="243">
        <v>0</v>
      </c>
    </row>
    <row r="1631" spans="2:9" x14ac:dyDescent="0.2">
      <c r="B1631" s="240" t="s">
        <v>1683</v>
      </c>
      <c r="C1631" s="241">
        <v>0</v>
      </c>
      <c r="D1631" s="242">
        <v>0</v>
      </c>
      <c r="E1631" s="243">
        <v>0</v>
      </c>
      <c r="F1631" s="243">
        <v>0</v>
      </c>
      <c r="G1631" s="241">
        <v>0</v>
      </c>
      <c r="H1631" s="242">
        <v>0</v>
      </c>
      <c r="I1631" s="243">
        <v>0</v>
      </c>
    </row>
    <row r="1632" spans="2:9" x14ac:dyDescent="0.2">
      <c r="B1632" s="240" t="s">
        <v>1684</v>
      </c>
      <c r="C1632" s="241">
        <v>0</v>
      </c>
      <c r="D1632" s="242">
        <v>0</v>
      </c>
      <c r="E1632" s="243">
        <v>0</v>
      </c>
      <c r="F1632" s="243">
        <v>0</v>
      </c>
      <c r="G1632" s="241">
        <v>0</v>
      </c>
      <c r="H1632" s="242">
        <v>0</v>
      </c>
      <c r="I1632" s="243">
        <v>0</v>
      </c>
    </row>
    <row r="1633" spans="2:10" x14ac:dyDescent="0.2">
      <c r="B1633" s="240" t="s">
        <v>1685</v>
      </c>
      <c r="C1633" s="241">
        <v>0</v>
      </c>
      <c r="D1633" s="242">
        <v>0</v>
      </c>
      <c r="E1633" s="243">
        <v>0</v>
      </c>
      <c r="F1633" s="243">
        <v>0</v>
      </c>
      <c r="G1633" s="241">
        <v>0</v>
      </c>
      <c r="H1633" s="242">
        <v>0</v>
      </c>
      <c r="I1633" s="243">
        <v>0</v>
      </c>
    </row>
    <row r="1634" spans="2:10" x14ac:dyDescent="0.2">
      <c r="B1634" s="240" t="s">
        <v>1686</v>
      </c>
      <c r="C1634" s="241">
        <v>0</v>
      </c>
      <c r="D1634" s="242">
        <v>0</v>
      </c>
      <c r="E1634" s="243">
        <v>0</v>
      </c>
      <c r="F1634" s="243">
        <v>0</v>
      </c>
      <c r="G1634" s="241">
        <v>0</v>
      </c>
      <c r="H1634" s="242">
        <v>0</v>
      </c>
      <c r="I1634" s="243">
        <v>0</v>
      </c>
    </row>
    <row r="1635" spans="2:10" x14ac:dyDescent="0.2">
      <c r="B1635" s="240" t="s">
        <v>1687</v>
      </c>
      <c r="C1635" s="241">
        <v>0</v>
      </c>
      <c r="D1635" s="242">
        <v>0</v>
      </c>
      <c r="E1635" s="243">
        <v>0</v>
      </c>
      <c r="F1635" s="243">
        <v>0</v>
      </c>
      <c r="G1635" s="241">
        <v>0</v>
      </c>
      <c r="H1635" s="242">
        <v>0</v>
      </c>
      <c r="I1635" s="243">
        <v>0</v>
      </c>
    </row>
    <row r="1636" spans="2:10" x14ac:dyDescent="0.2">
      <c r="B1636" s="240" t="s">
        <v>1688</v>
      </c>
      <c r="C1636" s="241">
        <v>0</v>
      </c>
      <c r="D1636" s="242">
        <v>0</v>
      </c>
      <c r="E1636" s="243">
        <v>0</v>
      </c>
      <c r="F1636" s="243">
        <v>0</v>
      </c>
      <c r="G1636" s="241">
        <v>0</v>
      </c>
      <c r="H1636" s="242">
        <v>0</v>
      </c>
      <c r="I1636" s="243">
        <v>0</v>
      </c>
    </row>
    <row r="1637" spans="2:10" x14ac:dyDescent="0.2">
      <c r="B1637" s="244" t="s">
        <v>1689</v>
      </c>
      <c r="C1637" s="245">
        <v>0</v>
      </c>
      <c r="D1637" s="246">
        <v>0</v>
      </c>
      <c r="E1637" s="247">
        <v>0</v>
      </c>
      <c r="F1637" s="247">
        <v>0</v>
      </c>
      <c r="G1637" s="245">
        <v>0</v>
      </c>
      <c r="H1637" s="246">
        <v>0</v>
      </c>
      <c r="I1637" s="247">
        <v>0</v>
      </c>
    </row>
    <row r="1639" spans="2:10" x14ac:dyDescent="0.2">
      <c r="J1639" s="17" t="s">
        <v>331</v>
      </c>
    </row>
    <row r="1640" spans="2:10" x14ac:dyDescent="0.2">
      <c r="J1640" s="17" t="s">
        <v>351</v>
      </c>
    </row>
    <row r="1641" spans="2:10" x14ac:dyDescent="0.2">
      <c r="B1641" s="3" t="s">
        <v>0</v>
      </c>
      <c r="C1641" s="225"/>
      <c r="D1641" s="226"/>
      <c r="E1641" s="227"/>
      <c r="F1641" s="227"/>
      <c r="G1641" s="225"/>
      <c r="H1641" s="226"/>
      <c r="I1641" s="227"/>
    </row>
    <row r="1642" spans="2:10" x14ac:dyDescent="0.2">
      <c r="B1642" s="3" t="s">
        <v>396</v>
      </c>
      <c r="C1642" s="225"/>
      <c r="D1642" s="226"/>
      <c r="E1642" s="227"/>
      <c r="F1642" s="227"/>
      <c r="G1642" s="225"/>
      <c r="H1642" s="226"/>
      <c r="I1642" s="227"/>
    </row>
    <row r="1643" spans="2:10" x14ac:dyDescent="0.2">
      <c r="B1643" s="228" t="s">
        <v>326</v>
      </c>
      <c r="C1643" s="225"/>
      <c r="D1643" s="226"/>
      <c r="E1643" s="227"/>
      <c r="F1643" s="227"/>
      <c r="G1643" s="225"/>
      <c r="H1643" s="226"/>
      <c r="I1643" s="227"/>
    </row>
    <row r="1644" spans="2:10" x14ac:dyDescent="0.2">
      <c r="B1644" s="3"/>
      <c r="C1644" s="221"/>
      <c r="D1644" s="221"/>
      <c r="E1644" s="221"/>
      <c r="F1644" s="273"/>
      <c r="G1644" s="221"/>
      <c r="H1644" s="221"/>
      <c r="I1644" s="221"/>
    </row>
    <row r="1645" spans="2:10" x14ac:dyDescent="0.2">
      <c r="B1645" s="266" t="s">
        <v>2766</v>
      </c>
    </row>
    <row r="1646" spans="2:10" x14ac:dyDescent="0.2">
      <c r="B1646" s="266" t="s">
        <v>2767</v>
      </c>
    </row>
    <row r="1647" spans="2:10" x14ac:dyDescent="0.2">
      <c r="B1647" s="266" t="s">
        <v>2768</v>
      </c>
    </row>
    <row r="1648" spans="2:10" x14ac:dyDescent="0.2">
      <c r="B1648" s="266" t="s">
        <v>2769</v>
      </c>
    </row>
    <row r="1649" spans="2:9" x14ac:dyDescent="0.2">
      <c r="B1649" s="266" t="s">
        <v>2770</v>
      </c>
    </row>
    <row r="1651" spans="2:9" x14ac:dyDescent="0.2">
      <c r="B1651" s="3"/>
      <c r="C1651" s="229" t="s">
        <v>155</v>
      </c>
      <c r="D1651" s="230"/>
      <c r="E1651" s="231"/>
      <c r="F1651" s="274"/>
      <c r="G1651" s="229" t="s">
        <v>404</v>
      </c>
      <c r="H1651" s="230"/>
      <c r="I1651" s="231"/>
    </row>
    <row r="1652" spans="2:9" ht="38.25" x14ac:dyDescent="0.2">
      <c r="B1652" s="232" t="s">
        <v>332</v>
      </c>
      <c r="C1652" s="233" t="s">
        <v>49</v>
      </c>
      <c r="D1652" s="234" t="s">
        <v>333</v>
      </c>
      <c r="E1652" s="235" t="s">
        <v>334</v>
      </c>
      <c r="F1652" s="235" t="s">
        <v>2765</v>
      </c>
      <c r="G1652" s="233" t="s">
        <v>49</v>
      </c>
      <c r="H1652" s="234" t="s">
        <v>333</v>
      </c>
      <c r="I1652" s="235" t="s">
        <v>334</v>
      </c>
    </row>
    <row r="1653" spans="2:9" x14ac:dyDescent="0.2">
      <c r="B1653" s="236" t="s">
        <v>1690</v>
      </c>
      <c r="C1653" s="237">
        <v>0</v>
      </c>
      <c r="D1653" s="238">
        <v>0</v>
      </c>
      <c r="E1653" s="239">
        <v>0</v>
      </c>
      <c r="F1653" s="239">
        <v>0</v>
      </c>
      <c r="G1653" s="237">
        <v>0</v>
      </c>
      <c r="H1653" s="238">
        <v>0</v>
      </c>
      <c r="I1653" s="239">
        <v>0</v>
      </c>
    </row>
    <row r="1654" spans="2:9" x14ac:dyDescent="0.2">
      <c r="B1654" s="240" t="s">
        <v>1691</v>
      </c>
      <c r="C1654" s="241">
        <v>0</v>
      </c>
      <c r="D1654" s="242">
        <v>0</v>
      </c>
      <c r="E1654" s="243">
        <v>0</v>
      </c>
      <c r="F1654" s="243">
        <v>0</v>
      </c>
      <c r="G1654" s="241">
        <v>0</v>
      </c>
      <c r="H1654" s="242">
        <v>0</v>
      </c>
      <c r="I1654" s="243">
        <v>0</v>
      </c>
    </row>
    <row r="1655" spans="2:9" x14ac:dyDescent="0.2">
      <c r="B1655" s="240" t="s">
        <v>1692</v>
      </c>
      <c r="C1655" s="241">
        <v>0</v>
      </c>
      <c r="D1655" s="242">
        <v>0</v>
      </c>
      <c r="E1655" s="243">
        <v>0</v>
      </c>
      <c r="F1655" s="243">
        <v>0</v>
      </c>
      <c r="G1655" s="241">
        <v>0</v>
      </c>
      <c r="H1655" s="242">
        <v>0</v>
      </c>
      <c r="I1655" s="243">
        <v>0</v>
      </c>
    </row>
    <row r="1656" spans="2:9" x14ac:dyDescent="0.2">
      <c r="B1656" s="240" t="s">
        <v>1693</v>
      </c>
      <c r="C1656" s="241">
        <v>0</v>
      </c>
      <c r="D1656" s="242">
        <v>0</v>
      </c>
      <c r="E1656" s="243">
        <v>0</v>
      </c>
      <c r="F1656" s="243">
        <v>0</v>
      </c>
      <c r="G1656" s="241">
        <v>0</v>
      </c>
      <c r="H1656" s="242">
        <v>0</v>
      </c>
      <c r="I1656" s="243">
        <v>0</v>
      </c>
    </row>
    <row r="1657" spans="2:9" x14ac:dyDescent="0.2">
      <c r="B1657" s="240" t="s">
        <v>1694</v>
      </c>
      <c r="C1657" s="241">
        <v>0</v>
      </c>
      <c r="D1657" s="242">
        <v>0</v>
      </c>
      <c r="E1657" s="243">
        <v>0</v>
      </c>
      <c r="F1657" s="243">
        <v>0</v>
      </c>
      <c r="G1657" s="241">
        <v>0</v>
      </c>
      <c r="H1657" s="242">
        <v>0</v>
      </c>
      <c r="I1657" s="243">
        <v>0</v>
      </c>
    </row>
    <row r="1658" spans="2:9" x14ac:dyDescent="0.2">
      <c r="B1658" s="240" t="s">
        <v>1695</v>
      </c>
      <c r="C1658" s="241">
        <v>0</v>
      </c>
      <c r="D1658" s="242">
        <v>0</v>
      </c>
      <c r="E1658" s="243">
        <v>0</v>
      </c>
      <c r="F1658" s="243">
        <v>0</v>
      </c>
      <c r="G1658" s="241">
        <v>0</v>
      </c>
      <c r="H1658" s="242">
        <v>0</v>
      </c>
      <c r="I1658" s="243">
        <v>0</v>
      </c>
    </row>
    <row r="1659" spans="2:9" x14ac:dyDescent="0.2">
      <c r="B1659" s="240" t="s">
        <v>1696</v>
      </c>
      <c r="C1659" s="241">
        <v>0</v>
      </c>
      <c r="D1659" s="242">
        <v>0</v>
      </c>
      <c r="E1659" s="243">
        <v>0</v>
      </c>
      <c r="F1659" s="243">
        <v>0</v>
      </c>
      <c r="G1659" s="241">
        <v>0</v>
      </c>
      <c r="H1659" s="242">
        <v>0</v>
      </c>
      <c r="I1659" s="243">
        <v>0</v>
      </c>
    </row>
    <row r="1660" spans="2:9" x14ac:dyDescent="0.2">
      <c r="B1660" s="240" t="s">
        <v>1697</v>
      </c>
      <c r="C1660" s="241">
        <v>0</v>
      </c>
      <c r="D1660" s="242">
        <v>0</v>
      </c>
      <c r="E1660" s="243">
        <v>0</v>
      </c>
      <c r="F1660" s="243">
        <v>0</v>
      </c>
      <c r="G1660" s="241">
        <v>0</v>
      </c>
      <c r="H1660" s="242">
        <v>0</v>
      </c>
      <c r="I1660" s="243">
        <v>0</v>
      </c>
    </row>
    <row r="1661" spans="2:9" x14ac:dyDescent="0.2">
      <c r="B1661" s="240" t="s">
        <v>1698</v>
      </c>
      <c r="C1661" s="241">
        <v>0</v>
      </c>
      <c r="D1661" s="242">
        <v>0</v>
      </c>
      <c r="E1661" s="243">
        <v>0</v>
      </c>
      <c r="F1661" s="243">
        <v>0</v>
      </c>
      <c r="G1661" s="241">
        <v>0</v>
      </c>
      <c r="H1661" s="242">
        <v>0</v>
      </c>
      <c r="I1661" s="243">
        <v>0</v>
      </c>
    </row>
    <row r="1662" spans="2:9" x14ac:dyDescent="0.2">
      <c r="B1662" s="240" t="s">
        <v>1699</v>
      </c>
      <c r="C1662" s="241">
        <v>984</v>
      </c>
      <c r="D1662" s="242">
        <v>-4.0961183455792916E-2</v>
      </c>
      <c r="E1662" s="243">
        <v>-46.700203252032523</v>
      </c>
      <c r="F1662" s="243">
        <v>29.638008533582397</v>
      </c>
      <c r="G1662" s="241">
        <v>63</v>
      </c>
      <c r="H1662" s="242">
        <v>5.7697129246583989E-2</v>
      </c>
      <c r="I1662" s="243">
        <v>29.222222222222221</v>
      </c>
    </row>
    <row r="1663" spans="2:9" x14ac:dyDescent="0.2">
      <c r="B1663" s="240" t="s">
        <v>1700</v>
      </c>
      <c r="C1663" s="241">
        <v>1092</v>
      </c>
      <c r="D1663" s="242">
        <v>-5.162647848483215E-2</v>
      </c>
      <c r="E1663" s="243">
        <v>-44.779304029304029</v>
      </c>
      <c r="F1663" s="243">
        <v>6.7082179248556875</v>
      </c>
      <c r="G1663" s="241">
        <v>36</v>
      </c>
      <c r="H1663" s="242">
        <v>4.0042149631190682E-2</v>
      </c>
      <c r="I1663" s="243">
        <v>12.666666666666666</v>
      </c>
    </row>
    <row r="1664" spans="2:9" x14ac:dyDescent="0.2">
      <c r="B1664" s="240" t="s">
        <v>1701</v>
      </c>
      <c r="C1664" s="241">
        <v>1739</v>
      </c>
      <c r="D1664" s="242">
        <v>-4.7458968968014825E-2</v>
      </c>
      <c r="E1664" s="243">
        <v>-44.951121334100058</v>
      </c>
      <c r="F1664" s="243">
        <v>108.0460088937371</v>
      </c>
      <c r="G1664" s="241">
        <v>63</v>
      </c>
      <c r="H1664" s="242">
        <v>3.9281846205115434E-2</v>
      </c>
      <c r="I1664" s="243">
        <v>14.968253968253968</v>
      </c>
    </row>
    <row r="1665" spans="2:9" x14ac:dyDescent="0.2">
      <c r="B1665" s="240" t="s">
        <v>1702</v>
      </c>
      <c r="C1665" s="241">
        <v>1319</v>
      </c>
      <c r="D1665" s="242">
        <v>-2.1455433279478076E-3</v>
      </c>
      <c r="E1665" s="243">
        <v>-2.9347990902198635</v>
      </c>
      <c r="F1665" s="243">
        <v>134.24011895853099</v>
      </c>
      <c r="G1665" s="241">
        <v>0</v>
      </c>
      <c r="H1665" s="242">
        <v>0</v>
      </c>
      <c r="I1665" s="243">
        <v>0</v>
      </c>
    </row>
    <row r="1666" spans="2:9" x14ac:dyDescent="0.2">
      <c r="B1666" s="240" t="s">
        <v>1703</v>
      </c>
      <c r="C1666" s="241">
        <v>981</v>
      </c>
      <c r="D1666" s="242">
        <v>-2.9655617752208263E-2</v>
      </c>
      <c r="E1666" s="243">
        <v>-63.01223241590214</v>
      </c>
      <c r="F1666" s="243">
        <v>286.04592865744365</v>
      </c>
      <c r="G1666" s="241">
        <v>32</v>
      </c>
      <c r="H1666" s="242">
        <v>0.1348360446733643</v>
      </c>
      <c r="I1666" s="243">
        <v>82.625</v>
      </c>
    </row>
    <row r="1667" spans="2:9" x14ac:dyDescent="0.2">
      <c r="B1667" s="240" t="s">
        <v>1704</v>
      </c>
      <c r="C1667" s="241">
        <v>0</v>
      </c>
      <c r="D1667" s="242">
        <v>0</v>
      </c>
      <c r="E1667" s="243">
        <v>0</v>
      </c>
      <c r="F1667" s="243">
        <v>0</v>
      </c>
      <c r="G1667" s="241">
        <v>0</v>
      </c>
      <c r="H1667" s="242">
        <v>0</v>
      </c>
      <c r="I1667" s="243">
        <v>0</v>
      </c>
    </row>
    <row r="1668" spans="2:9" x14ac:dyDescent="0.2">
      <c r="B1668" s="240" t="s">
        <v>1705</v>
      </c>
      <c r="C1668" s="241">
        <v>0</v>
      </c>
      <c r="D1668" s="242">
        <v>0</v>
      </c>
      <c r="E1668" s="243">
        <v>0</v>
      </c>
      <c r="F1668" s="243">
        <v>0</v>
      </c>
      <c r="G1668" s="241">
        <v>0</v>
      </c>
      <c r="H1668" s="242">
        <v>0</v>
      </c>
      <c r="I1668" s="243">
        <v>0</v>
      </c>
    </row>
    <row r="1669" spans="2:9" x14ac:dyDescent="0.2">
      <c r="B1669" s="240" t="s">
        <v>1706</v>
      </c>
      <c r="C1669" s="241">
        <v>68</v>
      </c>
      <c r="D1669" s="242">
        <v>0.38461096469722977</v>
      </c>
      <c r="E1669" s="243">
        <v>1476.5441176470588</v>
      </c>
      <c r="F1669" s="243">
        <v>1924.8190774802242</v>
      </c>
      <c r="G1669" s="241">
        <v>0</v>
      </c>
      <c r="H1669" s="242">
        <v>0</v>
      </c>
      <c r="I1669" s="243">
        <v>0</v>
      </c>
    </row>
    <row r="1670" spans="2:9" x14ac:dyDescent="0.2">
      <c r="B1670" s="240" t="s">
        <v>1707</v>
      </c>
      <c r="C1670" s="241">
        <v>499</v>
      </c>
      <c r="D1670" s="242">
        <v>-5.8896739089191241E-2</v>
      </c>
      <c r="E1670" s="243">
        <v>-108.87174348697395</v>
      </c>
      <c r="F1670" s="243">
        <v>62.230377889567286</v>
      </c>
      <c r="G1670" s="241">
        <v>15</v>
      </c>
      <c r="H1670" s="242">
        <v>6.123591014469576E-2</v>
      </c>
      <c r="I1670" s="243">
        <v>51.06666666666667</v>
      </c>
    </row>
    <row r="1671" spans="2:9" x14ac:dyDescent="0.2">
      <c r="B1671" s="240" t="s">
        <v>1708</v>
      </c>
      <c r="C1671" s="241">
        <v>0</v>
      </c>
      <c r="D1671" s="242">
        <v>0</v>
      </c>
      <c r="E1671" s="243">
        <v>0</v>
      </c>
      <c r="F1671" s="243">
        <v>0</v>
      </c>
      <c r="G1671" s="241">
        <v>0</v>
      </c>
      <c r="H1671" s="242">
        <v>0</v>
      </c>
      <c r="I1671" s="243">
        <v>0</v>
      </c>
    </row>
    <row r="1672" spans="2:9" x14ac:dyDescent="0.2">
      <c r="B1672" s="240" t="s">
        <v>1709</v>
      </c>
      <c r="C1672" s="241">
        <v>1420</v>
      </c>
      <c r="D1672" s="242">
        <v>-1.4649674315612482E-2</v>
      </c>
      <c r="E1672" s="243">
        <v>-39.173239436619717</v>
      </c>
      <c r="F1672" s="243">
        <v>398.48284032974351</v>
      </c>
      <c r="G1672" s="241">
        <v>234</v>
      </c>
      <c r="H1672" s="242">
        <v>8.637699021956835E-2</v>
      </c>
      <c r="I1672" s="243">
        <v>69.482905982905976</v>
      </c>
    </row>
    <row r="1673" spans="2:9" x14ac:dyDescent="0.2">
      <c r="B1673" s="240" t="s">
        <v>1710</v>
      </c>
      <c r="C1673" s="241">
        <v>580</v>
      </c>
      <c r="D1673" s="242">
        <v>0.12746951129958739</v>
      </c>
      <c r="E1673" s="243">
        <v>321.72931034482758</v>
      </c>
      <c r="F1673" s="243">
        <v>1168.9981391420797</v>
      </c>
      <c r="G1673" s="241">
        <v>9</v>
      </c>
      <c r="H1673" s="242">
        <v>0.31611602295641394</v>
      </c>
      <c r="I1673" s="243">
        <v>226.44444444444446</v>
      </c>
    </row>
    <row r="1674" spans="2:9" x14ac:dyDescent="0.2">
      <c r="B1674" s="240" t="s">
        <v>1711</v>
      </c>
      <c r="C1674" s="241">
        <v>25</v>
      </c>
      <c r="D1674" s="242">
        <v>2.4120802096666116E-2</v>
      </c>
      <c r="E1674" s="243">
        <v>63.32</v>
      </c>
      <c r="F1674" s="243">
        <v>883.47786934425505</v>
      </c>
      <c r="G1674" s="241">
        <v>0</v>
      </c>
      <c r="H1674" s="242">
        <v>0</v>
      </c>
      <c r="I1674" s="243">
        <v>0</v>
      </c>
    </row>
    <row r="1675" spans="2:9" x14ac:dyDescent="0.2">
      <c r="B1675" s="240" t="s">
        <v>1712</v>
      </c>
      <c r="C1675" s="241">
        <v>188</v>
      </c>
      <c r="D1675" s="242">
        <v>-6.3175297380007378E-2</v>
      </c>
      <c r="E1675" s="243">
        <v>-57.319148936170215</v>
      </c>
      <c r="F1675" s="243">
        <v>329.00454836273747</v>
      </c>
      <c r="G1675" s="241">
        <v>0</v>
      </c>
      <c r="H1675" s="242">
        <v>0</v>
      </c>
      <c r="I1675" s="243">
        <v>0</v>
      </c>
    </row>
    <row r="1676" spans="2:9" x14ac:dyDescent="0.2">
      <c r="B1676" s="240" t="s">
        <v>1713</v>
      </c>
      <c r="C1676" s="241">
        <v>473</v>
      </c>
      <c r="D1676" s="242">
        <v>8.5331727616233533E-2</v>
      </c>
      <c r="E1676" s="243">
        <v>77.298097251585617</v>
      </c>
      <c r="F1676" s="243">
        <v>1863.739946698083</v>
      </c>
      <c r="G1676" s="241">
        <v>0</v>
      </c>
      <c r="H1676" s="242">
        <v>0</v>
      </c>
      <c r="I1676" s="243">
        <v>0</v>
      </c>
    </row>
    <row r="1677" spans="2:9" x14ac:dyDescent="0.2">
      <c r="B1677" s="240" t="s">
        <v>1714</v>
      </c>
      <c r="C1677" s="241">
        <v>0</v>
      </c>
      <c r="D1677" s="242">
        <v>0</v>
      </c>
      <c r="E1677" s="243">
        <v>0</v>
      </c>
      <c r="F1677" s="243">
        <v>1460.4448466703041</v>
      </c>
      <c r="G1677" s="241">
        <v>0</v>
      </c>
      <c r="H1677" s="242">
        <v>0</v>
      </c>
      <c r="I1677" s="243">
        <v>0</v>
      </c>
    </row>
    <row r="1678" spans="2:9" x14ac:dyDescent="0.2">
      <c r="B1678" s="240" t="s">
        <v>1715</v>
      </c>
      <c r="C1678" s="241">
        <v>484</v>
      </c>
      <c r="D1678" s="242">
        <v>0.11579725425829102</v>
      </c>
      <c r="E1678" s="243">
        <v>132.06198347107437</v>
      </c>
      <c r="F1678" s="243">
        <v>514.29853530923026</v>
      </c>
      <c r="G1678" s="241">
        <v>4</v>
      </c>
      <c r="H1678" s="242">
        <v>0.24318546231961524</v>
      </c>
      <c r="I1678" s="243">
        <v>113.75</v>
      </c>
    </row>
    <row r="1679" spans="2:9" x14ac:dyDescent="0.2">
      <c r="B1679" s="240" t="s">
        <v>1716</v>
      </c>
      <c r="C1679" s="241">
        <v>37</v>
      </c>
      <c r="D1679" s="242">
        <v>9.6580683863227268E-2</v>
      </c>
      <c r="E1679" s="243">
        <v>156.64864864864865</v>
      </c>
      <c r="F1679" s="243">
        <v>1116.9266107035676</v>
      </c>
      <c r="G1679" s="241">
        <v>0</v>
      </c>
      <c r="H1679" s="242">
        <v>0</v>
      </c>
      <c r="I1679" s="243">
        <v>0</v>
      </c>
    </row>
    <row r="1680" spans="2:9" x14ac:dyDescent="0.2">
      <c r="B1680" s="240" t="s">
        <v>1717</v>
      </c>
      <c r="C1680" s="241">
        <v>800</v>
      </c>
      <c r="D1680" s="242">
        <v>-2.4295416619128152E-2</v>
      </c>
      <c r="E1680" s="243">
        <v>-24.2225</v>
      </c>
      <c r="F1680" s="243">
        <v>17.06263201597487</v>
      </c>
      <c r="G1680" s="241">
        <v>64</v>
      </c>
      <c r="H1680" s="242">
        <v>3.3698480516560103E-2</v>
      </c>
      <c r="I1680" s="243">
        <v>16.390625</v>
      </c>
    </row>
    <row r="1681" spans="2:9" x14ac:dyDescent="0.2">
      <c r="B1681" s="240" t="s">
        <v>1718</v>
      </c>
      <c r="C1681" s="241">
        <v>1483</v>
      </c>
      <c r="D1681" s="242">
        <v>-4.0345584285808256E-2</v>
      </c>
      <c r="E1681" s="243">
        <v>-71.111935266351992</v>
      </c>
      <c r="F1681" s="243">
        <v>174.88999068311182</v>
      </c>
      <c r="G1681" s="241">
        <v>198</v>
      </c>
      <c r="H1681" s="242">
        <v>5.9380202704676144E-2</v>
      </c>
      <c r="I1681" s="243">
        <v>30.803030303030305</v>
      </c>
    </row>
    <row r="1682" spans="2:9" x14ac:dyDescent="0.2">
      <c r="B1682" s="240" t="s">
        <v>1719</v>
      </c>
      <c r="C1682" s="241">
        <v>0</v>
      </c>
      <c r="D1682" s="242">
        <v>0</v>
      </c>
      <c r="E1682" s="243">
        <v>0</v>
      </c>
      <c r="F1682" s="243">
        <v>0</v>
      </c>
      <c r="G1682" s="241">
        <v>0</v>
      </c>
      <c r="H1682" s="242">
        <v>0</v>
      </c>
      <c r="I1682" s="243">
        <v>0</v>
      </c>
    </row>
    <row r="1683" spans="2:9" x14ac:dyDescent="0.2">
      <c r="B1683" s="240" t="s">
        <v>1720</v>
      </c>
      <c r="C1683" s="241">
        <v>0</v>
      </c>
      <c r="D1683" s="242">
        <v>0</v>
      </c>
      <c r="E1683" s="243">
        <v>0</v>
      </c>
      <c r="F1683" s="243">
        <v>0</v>
      </c>
      <c r="G1683" s="241">
        <v>0</v>
      </c>
      <c r="H1683" s="242">
        <v>0</v>
      </c>
      <c r="I1683" s="243">
        <v>0</v>
      </c>
    </row>
    <row r="1684" spans="2:9" x14ac:dyDescent="0.2">
      <c r="B1684" s="240" t="s">
        <v>1721</v>
      </c>
      <c r="C1684" s="241">
        <v>1203</v>
      </c>
      <c r="D1684" s="242">
        <v>-5.4900527258195386E-2</v>
      </c>
      <c r="E1684" s="243">
        <v>-73.657522859517869</v>
      </c>
      <c r="F1684" s="243">
        <v>1.1554436080179205</v>
      </c>
      <c r="G1684" s="241">
        <v>67</v>
      </c>
      <c r="H1684" s="242">
        <v>3.2896910622831621E-2</v>
      </c>
      <c r="I1684" s="243">
        <v>23.776119402985074</v>
      </c>
    </row>
    <row r="1685" spans="2:9" x14ac:dyDescent="0.2">
      <c r="B1685" s="240" t="s">
        <v>1722</v>
      </c>
      <c r="C1685" s="241">
        <v>553</v>
      </c>
      <c r="D1685" s="242">
        <v>-4.0477564465404514E-2</v>
      </c>
      <c r="E1685" s="243">
        <v>-132.54792043399638</v>
      </c>
      <c r="F1685" s="243">
        <v>27.629346362317488</v>
      </c>
      <c r="G1685" s="241">
        <v>23</v>
      </c>
      <c r="H1685" s="242">
        <v>9.1185211082947193E-2</v>
      </c>
      <c r="I1685" s="243">
        <v>181.43478260869566</v>
      </c>
    </row>
    <row r="1686" spans="2:9" x14ac:dyDescent="0.2">
      <c r="B1686" s="240" t="s">
        <v>1723</v>
      </c>
      <c r="C1686" s="241">
        <v>17</v>
      </c>
      <c r="D1686" s="242">
        <v>2.6720234678910826E-2</v>
      </c>
      <c r="E1686" s="243">
        <v>24.647058823529413</v>
      </c>
      <c r="F1686" s="243">
        <v>49.498149628952412</v>
      </c>
      <c r="G1686" s="241">
        <v>0</v>
      </c>
      <c r="H1686" s="242">
        <v>0</v>
      </c>
      <c r="I1686" s="243">
        <v>0</v>
      </c>
    </row>
    <row r="1687" spans="2:9" x14ac:dyDescent="0.2">
      <c r="B1687" s="240" t="s">
        <v>1724</v>
      </c>
      <c r="C1687" s="241">
        <v>955</v>
      </c>
      <c r="D1687" s="242">
        <v>-5.2833858897529673E-2</v>
      </c>
      <c r="E1687" s="243">
        <v>-52.842931937172771</v>
      </c>
      <c r="F1687" s="243">
        <v>61.548979708608734</v>
      </c>
      <c r="G1687" s="241">
        <v>34</v>
      </c>
      <c r="H1687" s="242">
        <v>2.6962077252212557E-2</v>
      </c>
      <c r="I1687" s="243">
        <v>13.529411764705882</v>
      </c>
    </row>
    <row r="1688" spans="2:9" x14ac:dyDescent="0.2">
      <c r="B1688" s="240" t="s">
        <v>1725</v>
      </c>
      <c r="C1688" s="241">
        <v>618</v>
      </c>
      <c r="D1688" s="242">
        <v>-1.436990962798057E-2</v>
      </c>
      <c r="E1688" s="243">
        <v>-13.181229773462784</v>
      </c>
      <c r="F1688" s="243">
        <v>750.35523378284961</v>
      </c>
      <c r="G1688" s="241">
        <v>2</v>
      </c>
      <c r="H1688" s="242">
        <v>6.3471502590673579E-2</v>
      </c>
      <c r="I1688" s="243">
        <v>24.5</v>
      </c>
    </row>
    <row r="1689" spans="2:9" x14ac:dyDescent="0.2">
      <c r="B1689" s="240" t="s">
        <v>1726</v>
      </c>
      <c r="C1689" s="241">
        <v>50</v>
      </c>
      <c r="D1689" s="242">
        <v>-5.2607291185971405E-2</v>
      </c>
      <c r="E1689" s="243">
        <v>-59.28</v>
      </c>
      <c r="F1689" s="243">
        <v>286.04592865744365</v>
      </c>
      <c r="G1689" s="241">
        <v>0</v>
      </c>
      <c r="H1689" s="242">
        <v>0</v>
      </c>
      <c r="I1689" s="243">
        <v>0</v>
      </c>
    </row>
    <row r="1690" spans="2:9" x14ac:dyDescent="0.2">
      <c r="B1690" s="240" t="s">
        <v>1727</v>
      </c>
      <c r="C1690" s="241">
        <v>1509</v>
      </c>
      <c r="D1690" s="242">
        <v>-3.7640268946667055E-2</v>
      </c>
      <c r="E1690" s="243">
        <v>-56.133863485752151</v>
      </c>
      <c r="F1690" s="243">
        <v>5.0170528921742701</v>
      </c>
      <c r="G1690" s="241">
        <v>106</v>
      </c>
      <c r="H1690" s="242">
        <v>4.0545344936855576E-2</v>
      </c>
      <c r="I1690" s="243">
        <v>24.745283018867923</v>
      </c>
    </row>
    <row r="1691" spans="2:9" x14ac:dyDescent="0.2">
      <c r="B1691" s="240" t="s">
        <v>1728</v>
      </c>
      <c r="C1691" s="241">
        <v>216</v>
      </c>
      <c r="D1691" s="242">
        <v>-4.0018169587439423E-2</v>
      </c>
      <c r="E1691" s="243">
        <v>-53.430555555555557</v>
      </c>
      <c r="F1691" s="243">
        <v>34.679229339946325</v>
      </c>
      <c r="G1691" s="241">
        <v>66</v>
      </c>
      <c r="H1691" s="242">
        <v>8.4261742183396438E-2</v>
      </c>
      <c r="I1691" s="243">
        <v>46.18181818181818</v>
      </c>
    </row>
    <row r="1692" spans="2:9" x14ac:dyDescent="0.2">
      <c r="B1692" s="240" t="s">
        <v>1729</v>
      </c>
      <c r="C1692" s="241">
        <v>2659</v>
      </c>
      <c r="D1692" s="242">
        <v>-2.9522951061792035E-2</v>
      </c>
      <c r="E1692" s="243">
        <v>-72.92102294095524</v>
      </c>
      <c r="F1692" s="243">
        <v>4.2856424914277769</v>
      </c>
      <c r="G1692" s="241">
        <v>138</v>
      </c>
      <c r="H1692" s="242">
        <v>5.0310988251554889E-2</v>
      </c>
      <c r="I1692" s="243">
        <v>36.927536231884055</v>
      </c>
    </row>
    <row r="1693" spans="2:9" x14ac:dyDescent="0.2">
      <c r="B1693" s="240" t="s">
        <v>1730</v>
      </c>
      <c r="C1693" s="241">
        <v>0</v>
      </c>
      <c r="D1693" s="242">
        <v>0</v>
      </c>
      <c r="E1693" s="243">
        <v>0</v>
      </c>
      <c r="F1693" s="243">
        <v>0</v>
      </c>
      <c r="G1693" s="241">
        <v>0</v>
      </c>
      <c r="H1693" s="242">
        <v>0</v>
      </c>
      <c r="I1693" s="243">
        <v>0</v>
      </c>
    </row>
    <row r="1694" spans="2:9" x14ac:dyDescent="0.2">
      <c r="B1694" s="240" t="s">
        <v>1731</v>
      </c>
      <c r="C1694" s="241">
        <v>1202</v>
      </c>
      <c r="D1694" s="242">
        <v>5.501257610470045E-2</v>
      </c>
      <c r="E1694" s="243">
        <v>58.792013311148089</v>
      </c>
      <c r="F1694" s="243">
        <v>21.147570093812117</v>
      </c>
      <c r="G1694" s="241">
        <v>207</v>
      </c>
      <c r="H1694" s="242">
        <v>8.9938878183609683E-2</v>
      </c>
      <c r="I1694" s="243">
        <v>49.830917874396135</v>
      </c>
    </row>
    <row r="1695" spans="2:9" x14ac:dyDescent="0.2">
      <c r="B1695" s="240" t="s">
        <v>1732</v>
      </c>
      <c r="C1695" s="241">
        <v>1785</v>
      </c>
      <c r="D1695" s="242">
        <v>-1.2176143548641605E-2</v>
      </c>
      <c r="E1695" s="243">
        <v>-13.658263305322128</v>
      </c>
      <c r="F1695" s="243">
        <v>2.1519307398666667</v>
      </c>
      <c r="G1695" s="241">
        <v>167</v>
      </c>
      <c r="H1695" s="242">
        <v>6.3484080081590566E-2</v>
      </c>
      <c r="I1695" s="243">
        <v>27.209580838323355</v>
      </c>
    </row>
    <row r="1696" spans="2:9" x14ac:dyDescent="0.2">
      <c r="B1696" s="240" t="s">
        <v>1733</v>
      </c>
      <c r="C1696" s="241">
        <v>0</v>
      </c>
      <c r="D1696" s="242">
        <v>0</v>
      </c>
      <c r="E1696" s="243">
        <v>0</v>
      </c>
      <c r="F1696" s="243">
        <v>0</v>
      </c>
      <c r="G1696" s="241">
        <v>0</v>
      </c>
      <c r="H1696" s="242">
        <v>0</v>
      </c>
      <c r="I1696" s="243">
        <v>0</v>
      </c>
    </row>
    <row r="1697" spans="2:10" x14ac:dyDescent="0.2">
      <c r="B1697" s="240" t="s">
        <v>1734</v>
      </c>
      <c r="C1697" s="241">
        <v>0</v>
      </c>
      <c r="D1697" s="242">
        <v>0</v>
      </c>
      <c r="E1697" s="243">
        <v>0</v>
      </c>
      <c r="F1697" s="243">
        <v>0</v>
      </c>
      <c r="G1697" s="241">
        <v>0</v>
      </c>
      <c r="H1697" s="242">
        <v>0</v>
      </c>
      <c r="I1697" s="243">
        <v>0</v>
      </c>
    </row>
    <row r="1698" spans="2:10" x14ac:dyDescent="0.2">
      <c r="B1698" s="240" t="s">
        <v>1735</v>
      </c>
      <c r="C1698" s="241">
        <v>285</v>
      </c>
      <c r="D1698" s="242">
        <v>-3.354222772466775E-3</v>
      </c>
      <c r="E1698" s="243">
        <v>-4.6105263157894738</v>
      </c>
      <c r="F1698" s="243">
        <v>94.187161779088498</v>
      </c>
      <c r="G1698" s="241">
        <v>0</v>
      </c>
      <c r="H1698" s="242">
        <v>0</v>
      </c>
      <c r="I1698" s="243">
        <v>0</v>
      </c>
    </row>
    <row r="1699" spans="2:10" x14ac:dyDescent="0.2">
      <c r="B1699" s="240" t="s">
        <v>1736</v>
      </c>
      <c r="C1699" s="241">
        <v>842</v>
      </c>
      <c r="D1699" s="242">
        <v>-9.2158743875735416E-3</v>
      </c>
      <c r="E1699" s="243">
        <v>-14.945368171021377</v>
      </c>
      <c r="F1699" s="243">
        <v>94.187161779088498</v>
      </c>
      <c r="G1699" s="241">
        <v>80</v>
      </c>
      <c r="H1699" s="242">
        <v>6.5752119653234242E-2</v>
      </c>
      <c r="I1699" s="243">
        <v>43.137500000000003</v>
      </c>
    </row>
    <row r="1700" spans="2:10" x14ac:dyDescent="0.2">
      <c r="B1700" s="244" t="s">
        <v>1737</v>
      </c>
      <c r="C1700" s="245">
        <v>147</v>
      </c>
      <c r="D1700" s="246">
        <v>-0.11468773203276883</v>
      </c>
      <c r="E1700" s="247">
        <v>-253.23129251700681</v>
      </c>
      <c r="F1700" s="247">
        <v>136.54180468909286</v>
      </c>
      <c r="G1700" s="245">
        <v>0</v>
      </c>
      <c r="H1700" s="246">
        <v>0</v>
      </c>
      <c r="I1700" s="247">
        <v>0</v>
      </c>
    </row>
    <row r="1702" spans="2:10" x14ac:dyDescent="0.2">
      <c r="J1702" s="17" t="s">
        <v>331</v>
      </c>
    </row>
    <row r="1703" spans="2:10" x14ac:dyDescent="0.2">
      <c r="J1703" s="17" t="s">
        <v>352</v>
      </c>
    </row>
    <row r="1704" spans="2:10" x14ac:dyDescent="0.2">
      <c r="B1704" s="3" t="s">
        <v>0</v>
      </c>
      <c r="C1704" s="225"/>
      <c r="D1704" s="226"/>
      <c r="E1704" s="227"/>
      <c r="F1704" s="227"/>
      <c r="G1704" s="225"/>
      <c r="H1704" s="226"/>
      <c r="I1704" s="227"/>
    </row>
    <row r="1705" spans="2:10" x14ac:dyDescent="0.2">
      <c r="B1705" s="3" t="s">
        <v>396</v>
      </c>
      <c r="C1705" s="225"/>
      <c r="D1705" s="226"/>
      <c r="E1705" s="227"/>
      <c r="F1705" s="227"/>
      <c r="G1705" s="225"/>
      <c r="H1705" s="226"/>
      <c r="I1705" s="227"/>
    </row>
    <row r="1706" spans="2:10" x14ac:dyDescent="0.2">
      <c r="B1706" s="228" t="s">
        <v>326</v>
      </c>
      <c r="C1706" s="225"/>
      <c r="D1706" s="226"/>
      <c r="E1706" s="227"/>
      <c r="F1706" s="227"/>
      <c r="G1706" s="225"/>
      <c r="H1706" s="226"/>
      <c r="I1706" s="227"/>
    </row>
    <row r="1707" spans="2:10" x14ac:dyDescent="0.2">
      <c r="B1707" s="3"/>
      <c r="C1707" s="221"/>
      <c r="D1707" s="221"/>
      <c r="E1707" s="221"/>
      <c r="F1707" s="273"/>
      <c r="G1707" s="221"/>
      <c r="H1707" s="221"/>
      <c r="I1707" s="221"/>
    </row>
    <row r="1708" spans="2:10" x14ac:dyDescent="0.2">
      <c r="B1708" s="266" t="s">
        <v>2766</v>
      </c>
    </row>
    <row r="1709" spans="2:10" x14ac:dyDescent="0.2">
      <c r="B1709" s="266" t="s">
        <v>2767</v>
      </c>
    </row>
    <row r="1710" spans="2:10" x14ac:dyDescent="0.2">
      <c r="B1710" s="266" t="s">
        <v>2768</v>
      </c>
    </row>
    <row r="1711" spans="2:10" x14ac:dyDescent="0.2">
      <c r="B1711" s="266" t="s">
        <v>2769</v>
      </c>
    </row>
    <row r="1712" spans="2:10" x14ac:dyDescent="0.2">
      <c r="B1712" s="266" t="s">
        <v>2770</v>
      </c>
    </row>
    <row r="1714" spans="2:9" x14ac:dyDescent="0.2">
      <c r="B1714" s="3"/>
      <c r="C1714" s="229" t="s">
        <v>155</v>
      </c>
      <c r="D1714" s="230"/>
      <c r="E1714" s="231"/>
      <c r="F1714" s="274"/>
      <c r="G1714" s="229" t="s">
        <v>404</v>
      </c>
      <c r="H1714" s="230"/>
      <c r="I1714" s="231"/>
    </row>
    <row r="1715" spans="2:9" ht="38.25" x14ac:dyDescent="0.2">
      <c r="B1715" s="232" t="s">
        <v>332</v>
      </c>
      <c r="C1715" s="233" t="s">
        <v>49</v>
      </c>
      <c r="D1715" s="234" t="s">
        <v>333</v>
      </c>
      <c r="E1715" s="235" t="s">
        <v>334</v>
      </c>
      <c r="F1715" s="235" t="s">
        <v>2765</v>
      </c>
      <c r="G1715" s="233" t="s">
        <v>49</v>
      </c>
      <c r="H1715" s="234" t="s">
        <v>333</v>
      </c>
      <c r="I1715" s="235" t="s">
        <v>334</v>
      </c>
    </row>
    <row r="1716" spans="2:9" x14ac:dyDescent="0.2">
      <c r="B1716" s="236" t="s">
        <v>1738</v>
      </c>
      <c r="C1716" s="237">
        <v>16</v>
      </c>
      <c r="D1716" s="238">
        <v>-0.12453071796513493</v>
      </c>
      <c r="E1716" s="239">
        <v>-267.4375</v>
      </c>
      <c r="F1716" s="239">
        <v>70.13498579159203</v>
      </c>
      <c r="G1716" s="237">
        <v>0</v>
      </c>
      <c r="H1716" s="238">
        <v>0</v>
      </c>
      <c r="I1716" s="239">
        <v>0</v>
      </c>
    </row>
    <row r="1717" spans="2:9" x14ac:dyDescent="0.2">
      <c r="B1717" s="240" t="s">
        <v>1739</v>
      </c>
      <c r="C1717" s="241">
        <v>1492</v>
      </c>
      <c r="D1717" s="242">
        <v>-8.4950031292415962E-2</v>
      </c>
      <c r="E1717" s="243">
        <v>-246.90817694369974</v>
      </c>
      <c r="F1717" s="243">
        <v>77.782920018118418</v>
      </c>
      <c r="G1717" s="241">
        <v>170</v>
      </c>
      <c r="H1717" s="242">
        <v>7.3093570199377789E-2</v>
      </c>
      <c r="I1717" s="243">
        <v>49.470588235294116</v>
      </c>
    </row>
    <row r="1718" spans="2:9" x14ac:dyDescent="0.2">
      <c r="B1718" s="240" t="s">
        <v>1740</v>
      </c>
      <c r="C1718" s="241">
        <v>0</v>
      </c>
      <c r="D1718" s="242">
        <v>0</v>
      </c>
      <c r="E1718" s="243">
        <v>0</v>
      </c>
      <c r="F1718" s="243">
        <v>0</v>
      </c>
      <c r="G1718" s="241">
        <v>0</v>
      </c>
      <c r="H1718" s="242">
        <v>0</v>
      </c>
      <c r="I1718" s="243">
        <v>0</v>
      </c>
    </row>
    <row r="1719" spans="2:9" x14ac:dyDescent="0.2">
      <c r="B1719" s="240" t="s">
        <v>1741</v>
      </c>
      <c r="C1719" s="241">
        <v>1757</v>
      </c>
      <c r="D1719" s="242">
        <v>-5.9230803640404228E-2</v>
      </c>
      <c r="E1719" s="243">
        <v>-122.84006829823564</v>
      </c>
      <c r="F1719" s="243">
        <v>33.455875367896418</v>
      </c>
      <c r="G1719" s="241">
        <v>18</v>
      </c>
      <c r="H1719" s="242">
        <v>7.0086464915197766E-2</v>
      </c>
      <c r="I1719" s="243">
        <v>46.833333333333336</v>
      </c>
    </row>
    <row r="1720" spans="2:9" x14ac:dyDescent="0.2">
      <c r="B1720" s="240" t="s">
        <v>1742</v>
      </c>
      <c r="C1720" s="241">
        <v>2023</v>
      </c>
      <c r="D1720" s="242">
        <v>-3.7427025593716912E-2</v>
      </c>
      <c r="E1720" s="243">
        <v>-63.352446861097377</v>
      </c>
      <c r="F1720" s="243">
        <v>22.110140479319011</v>
      </c>
      <c r="G1720" s="241">
        <v>229</v>
      </c>
      <c r="H1720" s="242">
        <v>4.0441990272385153E-2</v>
      </c>
      <c r="I1720" s="243">
        <v>29.519650655021834</v>
      </c>
    </row>
    <row r="1721" spans="2:9" x14ac:dyDescent="0.2">
      <c r="B1721" s="240" t="s">
        <v>1743</v>
      </c>
      <c r="C1721" s="241">
        <v>0</v>
      </c>
      <c r="D1721" s="242">
        <v>0</v>
      </c>
      <c r="E1721" s="243">
        <v>0</v>
      </c>
      <c r="F1721" s="243">
        <v>0</v>
      </c>
      <c r="G1721" s="241">
        <v>0</v>
      </c>
      <c r="H1721" s="242">
        <v>0</v>
      </c>
      <c r="I1721" s="243">
        <v>0</v>
      </c>
    </row>
    <row r="1722" spans="2:9" x14ac:dyDescent="0.2">
      <c r="B1722" s="240" t="s">
        <v>1744</v>
      </c>
      <c r="C1722" s="241">
        <v>516</v>
      </c>
      <c r="D1722" s="242">
        <v>-3.4191847951860144E-2</v>
      </c>
      <c r="E1722" s="243">
        <v>-135.43410852713177</v>
      </c>
      <c r="F1722" s="243">
        <v>5.2489736957355113</v>
      </c>
      <c r="G1722" s="241">
        <v>0</v>
      </c>
      <c r="H1722" s="242">
        <v>0</v>
      </c>
      <c r="I1722" s="243">
        <v>0</v>
      </c>
    </row>
    <row r="1723" spans="2:9" x14ac:dyDescent="0.2">
      <c r="B1723" s="240" t="s">
        <v>1745</v>
      </c>
      <c r="C1723" s="241">
        <v>851</v>
      </c>
      <c r="D1723" s="242">
        <v>-0.10194350725239931</v>
      </c>
      <c r="E1723" s="243">
        <v>-404.16216216216219</v>
      </c>
      <c r="F1723" s="243">
        <v>109.77774036821795</v>
      </c>
      <c r="G1723" s="241">
        <v>1</v>
      </c>
      <c r="H1723" s="242">
        <v>8.0000000000000071E-2</v>
      </c>
      <c r="I1723" s="243">
        <v>70</v>
      </c>
    </row>
    <row r="1724" spans="2:9" x14ac:dyDescent="0.2">
      <c r="B1724" s="240" t="s">
        <v>1746</v>
      </c>
      <c r="C1724" s="241">
        <v>1157</v>
      </c>
      <c r="D1724" s="242">
        <v>-3.9415104780840871E-2</v>
      </c>
      <c r="E1724" s="243">
        <v>-55.958513396715645</v>
      </c>
      <c r="F1724" s="243">
        <v>2.8197007034606063</v>
      </c>
      <c r="G1724" s="241">
        <v>122</v>
      </c>
      <c r="H1724" s="242">
        <v>5.3110255773528792E-2</v>
      </c>
      <c r="I1724" s="243">
        <v>28.049180327868854</v>
      </c>
    </row>
    <row r="1725" spans="2:9" x14ac:dyDescent="0.2">
      <c r="B1725" s="240" t="s">
        <v>1747</v>
      </c>
      <c r="C1725" s="241">
        <v>226</v>
      </c>
      <c r="D1725" s="242">
        <v>-3.8748425845199774E-3</v>
      </c>
      <c r="E1725" s="243">
        <v>-5.4867256637168138</v>
      </c>
      <c r="F1725" s="243">
        <v>17.740923144593939</v>
      </c>
      <c r="G1725" s="241">
        <v>0</v>
      </c>
      <c r="H1725" s="242">
        <v>0</v>
      </c>
      <c r="I1725" s="243">
        <v>0</v>
      </c>
    </row>
    <row r="1726" spans="2:9" x14ac:dyDescent="0.2">
      <c r="B1726" s="240" t="s">
        <v>1748</v>
      </c>
      <c r="C1726" s="241">
        <v>179</v>
      </c>
      <c r="D1726" s="242">
        <v>1.4112689550505042E-2</v>
      </c>
      <c r="E1726" s="243">
        <v>18.597765363128492</v>
      </c>
      <c r="F1726" s="243">
        <v>6.4700098192756101</v>
      </c>
      <c r="G1726" s="241">
        <v>0</v>
      </c>
      <c r="H1726" s="242">
        <v>0</v>
      </c>
      <c r="I1726" s="243">
        <v>0</v>
      </c>
    </row>
    <row r="1727" spans="2:9" x14ac:dyDescent="0.2">
      <c r="B1727" s="240" t="s">
        <v>1749</v>
      </c>
      <c r="C1727" s="241">
        <v>0</v>
      </c>
      <c r="D1727" s="242">
        <v>0</v>
      </c>
      <c r="E1727" s="243">
        <v>0</v>
      </c>
      <c r="F1727" s="243">
        <v>0</v>
      </c>
      <c r="G1727" s="241">
        <v>0</v>
      </c>
      <c r="H1727" s="242">
        <v>0</v>
      </c>
      <c r="I1727" s="243">
        <v>0</v>
      </c>
    </row>
    <row r="1728" spans="2:9" x14ac:dyDescent="0.2">
      <c r="B1728" s="240" t="s">
        <v>1750</v>
      </c>
      <c r="C1728" s="241">
        <v>1121</v>
      </c>
      <c r="D1728" s="242">
        <v>-2.7057299026061354E-2</v>
      </c>
      <c r="E1728" s="243">
        <v>-35.017841213202495</v>
      </c>
      <c r="F1728" s="243">
        <v>4.6224537544652646</v>
      </c>
      <c r="G1728" s="241">
        <v>239</v>
      </c>
      <c r="H1728" s="242">
        <v>6.7328004326297375E-2</v>
      </c>
      <c r="I1728" s="243">
        <v>33.338912133891213</v>
      </c>
    </row>
    <row r="1729" spans="2:9" x14ac:dyDescent="0.2">
      <c r="B1729" s="240" t="s">
        <v>1751</v>
      </c>
      <c r="C1729" s="241">
        <v>396</v>
      </c>
      <c r="D1729" s="242">
        <v>-2.7055305791732431E-2</v>
      </c>
      <c r="E1729" s="243">
        <v>-32.126262626262623</v>
      </c>
      <c r="F1729" s="243">
        <v>3.9567021051866664</v>
      </c>
      <c r="G1729" s="241">
        <v>55</v>
      </c>
      <c r="H1729" s="242">
        <v>7.0598054452311043E-2</v>
      </c>
      <c r="I1729" s="243">
        <v>44.6</v>
      </c>
    </row>
    <row r="1730" spans="2:9" x14ac:dyDescent="0.2">
      <c r="B1730" s="240" t="s">
        <v>1752</v>
      </c>
      <c r="C1730" s="241">
        <v>0</v>
      </c>
      <c r="D1730" s="242">
        <v>0</v>
      </c>
      <c r="E1730" s="243">
        <v>0</v>
      </c>
      <c r="F1730" s="243">
        <v>0</v>
      </c>
      <c r="G1730" s="241">
        <v>0</v>
      </c>
      <c r="H1730" s="242">
        <v>0</v>
      </c>
      <c r="I1730" s="243">
        <v>0</v>
      </c>
    </row>
    <row r="1731" spans="2:9" x14ac:dyDescent="0.2">
      <c r="B1731" s="240" t="s">
        <v>1753</v>
      </c>
      <c r="C1731" s="241">
        <v>567</v>
      </c>
      <c r="D1731" s="242">
        <v>-2.8830270630880617E-2</v>
      </c>
      <c r="E1731" s="243">
        <v>-28.65784832451499</v>
      </c>
      <c r="F1731" s="243">
        <v>4.0652377700586664</v>
      </c>
      <c r="G1731" s="241">
        <v>589</v>
      </c>
      <c r="H1731" s="242">
        <v>6.596852244798268E-2</v>
      </c>
      <c r="I1731" s="243">
        <v>36.684210526315788</v>
      </c>
    </row>
    <row r="1732" spans="2:9" x14ac:dyDescent="0.2">
      <c r="B1732" s="240" t="s">
        <v>1754</v>
      </c>
      <c r="C1732" s="241">
        <v>1964</v>
      </c>
      <c r="D1732" s="242">
        <v>-3.2036948043244418E-2</v>
      </c>
      <c r="E1732" s="243">
        <v>-39.917515274949082</v>
      </c>
      <c r="F1732" s="243">
        <v>23.579549816425001</v>
      </c>
      <c r="G1732" s="241">
        <v>156</v>
      </c>
      <c r="H1732" s="242">
        <v>5.1177413016535223E-2</v>
      </c>
      <c r="I1732" s="243">
        <v>32.557692307692307</v>
      </c>
    </row>
    <row r="1733" spans="2:9" x14ac:dyDescent="0.2">
      <c r="B1733" s="240" t="s">
        <v>1755</v>
      </c>
      <c r="C1733" s="241">
        <v>0</v>
      </c>
      <c r="D1733" s="242">
        <v>0</v>
      </c>
      <c r="E1733" s="243">
        <v>0</v>
      </c>
      <c r="F1733" s="243">
        <v>0</v>
      </c>
      <c r="G1733" s="241">
        <v>0</v>
      </c>
      <c r="H1733" s="242">
        <v>0</v>
      </c>
      <c r="I1733" s="243">
        <v>0</v>
      </c>
    </row>
    <row r="1734" spans="2:9" x14ac:dyDescent="0.2">
      <c r="B1734" s="240" t="s">
        <v>1756</v>
      </c>
      <c r="C1734" s="241">
        <v>85</v>
      </c>
      <c r="D1734" s="242">
        <v>-8.1770807360494691E-2</v>
      </c>
      <c r="E1734" s="243">
        <v>-154.3294117647059</v>
      </c>
      <c r="F1734" s="243">
        <v>79.999674709029861</v>
      </c>
      <c r="G1734" s="241">
        <v>0</v>
      </c>
      <c r="H1734" s="242">
        <v>0</v>
      </c>
      <c r="I1734" s="243">
        <v>0</v>
      </c>
    </row>
    <row r="1735" spans="2:9" x14ac:dyDescent="0.2">
      <c r="B1735" s="240" t="s">
        <v>1757</v>
      </c>
      <c r="C1735" s="241">
        <v>1519</v>
      </c>
      <c r="D1735" s="242">
        <v>-3.6721144119484683E-2</v>
      </c>
      <c r="E1735" s="243">
        <v>-52.001974983541807</v>
      </c>
      <c r="F1735" s="243">
        <v>3.3277919934742992</v>
      </c>
      <c r="G1735" s="241">
        <v>111</v>
      </c>
      <c r="H1735" s="242">
        <v>6.347816153231034E-2</v>
      </c>
      <c r="I1735" s="243">
        <v>45.054054054054056</v>
      </c>
    </row>
    <row r="1736" spans="2:9" x14ac:dyDescent="0.2">
      <c r="B1736" s="240" t="s">
        <v>1758</v>
      </c>
      <c r="C1736" s="241">
        <v>2268</v>
      </c>
      <c r="D1736" s="242">
        <v>-6.9619700468263823E-2</v>
      </c>
      <c r="E1736" s="243">
        <v>-175.05511463844798</v>
      </c>
      <c r="F1736" s="243">
        <v>62.678332925213532</v>
      </c>
      <c r="G1736" s="241">
        <v>20</v>
      </c>
      <c r="H1736" s="242">
        <v>5.6634787806336018E-2</v>
      </c>
      <c r="I1736" s="243">
        <v>37.9</v>
      </c>
    </row>
    <row r="1737" spans="2:9" x14ac:dyDescent="0.2">
      <c r="B1737" s="240" t="s">
        <v>1759</v>
      </c>
      <c r="C1737" s="241">
        <v>460</v>
      </c>
      <c r="D1737" s="242">
        <v>-2.5227753392267682E-2</v>
      </c>
      <c r="E1737" s="243">
        <v>-26.81304347826087</v>
      </c>
      <c r="F1737" s="243">
        <v>3.4354361891604164</v>
      </c>
      <c r="G1737" s="241">
        <v>51</v>
      </c>
      <c r="H1737" s="242">
        <v>5.3853266588017812E-2</v>
      </c>
      <c r="I1737" s="243">
        <v>33.117647058823529</v>
      </c>
    </row>
    <row r="1738" spans="2:9" x14ac:dyDescent="0.2">
      <c r="B1738" s="240" t="s">
        <v>1760</v>
      </c>
      <c r="C1738" s="241">
        <v>0</v>
      </c>
      <c r="D1738" s="242">
        <v>0</v>
      </c>
      <c r="E1738" s="243">
        <v>0</v>
      </c>
      <c r="F1738" s="243">
        <v>0</v>
      </c>
      <c r="G1738" s="241">
        <v>0</v>
      </c>
      <c r="H1738" s="242">
        <v>0</v>
      </c>
      <c r="I1738" s="243">
        <v>0</v>
      </c>
    </row>
    <row r="1739" spans="2:9" x14ac:dyDescent="0.2">
      <c r="B1739" s="240" t="s">
        <v>1761</v>
      </c>
      <c r="C1739" s="241">
        <v>455</v>
      </c>
      <c r="D1739" s="242">
        <v>-3.9827164006979388E-2</v>
      </c>
      <c r="E1739" s="243">
        <v>-58.443956043956042</v>
      </c>
      <c r="F1739" s="243">
        <v>3.2572592099374997</v>
      </c>
      <c r="G1739" s="241">
        <v>278</v>
      </c>
      <c r="H1739" s="242">
        <v>4.6740048945907109E-2</v>
      </c>
      <c r="I1739" s="243">
        <v>30.640287769784173</v>
      </c>
    </row>
    <row r="1740" spans="2:9" x14ac:dyDescent="0.2">
      <c r="B1740" s="240" t="s">
        <v>1762</v>
      </c>
      <c r="C1740" s="241">
        <v>1619</v>
      </c>
      <c r="D1740" s="242">
        <v>-4.3555088378752438E-2</v>
      </c>
      <c r="E1740" s="243">
        <v>-54.565163681284744</v>
      </c>
      <c r="F1740" s="243">
        <v>7.1474136603166682</v>
      </c>
      <c r="G1740" s="241">
        <v>282</v>
      </c>
      <c r="H1740" s="242">
        <v>4.9674471829459721E-2</v>
      </c>
      <c r="I1740" s="243">
        <v>20.319148936170212</v>
      </c>
    </row>
    <row r="1741" spans="2:9" x14ac:dyDescent="0.2">
      <c r="B1741" s="240" t="s">
        <v>1763</v>
      </c>
      <c r="C1741" s="241">
        <v>2109</v>
      </c>
      <c r="D1741" s="242">
        <v>-2.4485993705124498E-2</v>
      </c>
      <c r="E1741" s="243">
        <v>-38.337600758653387</v>
      </c>
      <c r="F1741" s="243">
        <v>10.015583282664716</v>
      </c>
      <c r="G1741" s="241">
        <v>297</v>
      </c>
      <c r="H1741" s="242">
        <v>4.9118548497542047E-2</v>
      </c>
      <c r="I1741" s="243">
        <v>35.020202020202021</v>
      </c>
    </row>
    <row r="1742" spans="2:9" x14ac:dyDescent="0.2">
      <c r="B1742" s="240" t="s">
        <v>1764</v>
      </c>
      <c r="C1742" s="241">
        <v>17</v>
      </c>
      <c r="D1742" s="242">
        <v>-4.1697164885570737E-2</v>
      </c>
      <c r="E1742" s="243">
        <v>-100.52941176470588</v>
      </c>
      <c r="F1742" s="243">
        <v>133.92667495609874</v>
      </c>
      <c r="G1742" s="241">
        <v>0</v>
      </c>
      <c r="H1742" s="242">
        <v>0</v>
      </c>
      <c r="I1742" s="243">
        <v>0</v>
      </c>
    </row>
    <row r="1743" spans="2:9" x14ac:dyDescent="0.2">
      <c r="B1743" s="240" t="s">
        <v>1765</v>
      </c>
      <c r="C1743" s="241">
        <v>2106</v>
      </c>
      <c r="D1743" s="242">
        <v>-2.1578574978275977E-2</v>
      </c>
      <c r="E1743" s="243">
        <v>-25.009496676163344</v>
      </c>
      <c r="F1743" s="243">
        <v>8.3938917172307708</v>
      </c>
      <c r="G1743" s="241">
        <v>321</v>
      </c>
      <c r="H1743" s="242">
        <v>5.6486330688187536E-2</v>
      </c>
      <c r="I1743" s="243">
        <v>28.694704049844237</v>
      </c>
    </row>
    <row r="1744" spans="2:9" x14ac:dyDescent="0.2">
      <c r="B1744" s="240" t="s">
        <v>1766</v>
      </c>
      <c r="C1744" s="241">
        <v>0</v>
      </c>
      <c r="D1744" s="242">
        <v>0</v>
      </c>
      <c r="E1744" s="243">
        <v>0</v>
      </c>
      <c r="F1744" s="243">
        <v>0</v>
      </c>
      <c r="G1744" s="241">
        <v>0</v>
      </c>
      <c r="H1744" s="242">
        <v>0</v>
      </c>
      <c r="I1744" s="243">
        <v>0</v>
      </c>
    </row>
    <row r="1745" spans="2:9" x14ac:dyDescent="0.2">
      <c r="B1745" s="240" t="s">
        <v>1767</v>
      </c>
      <c r="C1745" s="241">
        <v>355</v>
      </c>
      <c r="D1745" s="242">
        <v>-3.5555403993588919E-2</v>
      </c>
      <c r="E1745" s="243">
        <v>-32.307042253521125</v>
      </c>
      <c r="F1745" s="243">
        <v>4.3018935521296298</v>
      </c>
      <c r="G1745" s="241">
        <v>162</v>
      </c>
      <c r="H1745" s="242">
        <v>6.2906329640609604E-2</v>
      </c>
      <c r="I1745" s="243">
        <v>29.864197530864196</v>
      </c>
    </row>
    <row r="1746" spans="2:9" x14ac:dyDescent="0.2">
      <c r="B1746" s="240" t="s">
        <v>1768</v>
      </c>
      <c r="C1746" s="241">
        <v>947</v>
      </c>
      <c r="D1746" s="242">
        <v>-3.9427687308416393E-2</v>
      </c>
      <c r="E1746" s="243">
        <v>-42.947201689545935</v>
      </c>
      <c r="F1746" s="243">
        <v>4.4483786423805567</v>
      </c>
      <c r="G1746" s="241">
        <v>264</v>
      </c>
      <c r="H1746" s="242">
        <v>6.8588461904657283E-2</v>
      </c>
      <c r="I1746" s="243">
        <v>35.473484848484851</v>
      </c>
    </row>
    <row r="1747" spans="2:9" x14ac:dyDescent="0.2">
      <c r="B1747" s="240" t="s">
        <v>1769</v>
      </c>
      <c r="C1747" s="241">
        <v>2386</v>
      </c>
      <c r="D1747" s="242">
        <v>-2.5032347946734035E-2</v>
      </c>
      <c r="E1747" s="243">
        <v>-29.278709136630344</v>
      </c>
      <c r="F1747" s="243">
        <v>4.7005902507701771</v>
      </c>
      <c r="G1747" s="241">
        <v>234</v>
      </c>
      <c r="H1747" s="242">
        <v>6.5479406121346395E-2</v>
      </c>
      <c r="I1747" s="243">
        <v>30.042735042735043</v>
      </c>
    </row>
    <row r="1748" spans="2:9" x14ac:dyDescent="0.2">
      <c r="B1748" s="240" t="s">
        <v>1770</v>
      </c>
      <c r="C1748" s="241">
        <v>0</v>
      </c>
      <c r="D1748" s="242">
        <v>0</v>
      </c>
      <c r="E1748" s="243">
        <v>0</v>
      </c>
      <c r="F1748" s="243">
        <v>0</v>
      </c>
      <c r="G1748" s="241">
        <v>0</v>
      </c>
      <c r="H1748" s="242">
        <v>0</v>
      </c>
      <c r="I1748" s="243">
        <v>0</v>
      </c>
    </row>
    <row r="1749" spans="2:9" x14ac:dyDescent="0.2">
      <c r="B1749" s="240" t="s">
        <v>1771</v>
      </c>
      <c r="C1749" s="241">
        <v>248</v>
      </c>
      <c r="D1749" s="242">
        <v>-4.452735856070178E-2</v>
      </c>
      <c r="E1749" s="243">
        <v>-38.641129032258064</v>
      </c>
      <c r="F1749" s="243">
        <v>4.22447333510926</v>
      </c>
      <c r="G1749" s="241">
        <v>81</v>
      </c>
      <c r="H1749" s="242">
        <v>6.5809153454980507E-2</v>
      </c>
      <c r="I1749" s="243">
        <v>38.02469135802469</v>
      </c>
    </row>
    <row r="1750" spans="2:9" x14ac:dyDescent="0.2">
      <c r="B1750" s="240" t="s">
        <v>1772</v>
      </c>
      <c r="C1750" s="241">
        <v>0</v>
      </c>
      <c r="D1750" s="242">
        <v>0</v>
      </c>
      <c r="E1750" s="243">
        <v>0</v>
      </c>
      <c r="F1750" s="243">
        <v>0</v>
      </c>
      <c r="G1750" s="241">
        <v>0</v>
      </c>
      <c r="H1750" s="242">
        <v>0</v>
      </c>
      <c r="I1750" s="243">
        <v>0</v>
      </c>
    </row>
    <row r="1751" spans="2:9" x14ac:dyDescent="0.2">
      <c r="B1751" s="240" t="s">
        <v>1773</v>
      </c>
      <c r="C1751" s="241">
        <v>27</v>
      </c>
      <c r="D1751" s="242">
        <v>3.9737682537359653E-3</v>
      </c>
      <c r="E1751" s="243">
        <v>12.074074074074074</v>
      </c>
      <c r="F1751" s="243">
        <v>2.9229955672999997</v>
      </c>
      <c r="G1751" s="241">
        <v>354</v>
      </c>
      <c r="H1751" s="242">
        <v>5.9504464644839494E-2</v>
      </c>
      <c r="I1751" s="243">
        <v>41.790960451977398</v>
      </c>
    </row>
    <row r="1752" spans="2:9" x14ac:dyDescent="0.2">
      <c r="B1752" s="240" t="s">
        <v>1774</v>
      </c>
      <c r="C1752" s="241">
        <v>58</v>
      </c>
      <c r="D1752" s="242">
        <v>4.6754361996955485E-2</v>
      </c>
      <c r="E1752" s="243">
        <v>103.25862068965517</v>
      </c>
      <c r="F1752" s="243">
        <v>2.8897338443111109</v>
      </c>
      <c r="G1752" s="241">
        <v>525</v>
      </c>
      <c r="H1752" s="242">
        <v>6.9379223393313261E-2</v>
      </c>
      <c r="I1752" s="243">
        <v>59.744761904761901</v>
      </c>
    </row>
    <row r="1753" spans="2:9" x14ac:dyDescent="0.2">
      <c r="B1753" s="240" t="s">
        <v>1775</v>
      </c>
      <c r="C1753" s="241">
        <v>0</v>
      </c>
      <c r="D1753" s="242">
        <v>0</v>
      </c>
      <c r="E1753" s="243">
        <v>0</v>
      </c>
      <c r="F1753" s="243">
        <v>0</v>
      </c>
      <c r="G1753" s="241">
        <v>22</v>
      </c>
      <c r="H1753" s="242">
        <v>6.7812013155617024E-2</v>
      </c>
      <c r="I1753" s="243">
        <v>71.227272727272734</v>
      </c>
    </row>
    <row r="1754" spans="2:9" x14ac:dyDescent="0.2">
      <c r="B1754" s="240" t="s">
        <v>1776</v>
      </c>
      <c r="C1754" s="241">
        <v>1</v>
      </c>
      <c r="D1754" s="242">
        <v>-8.1206496519721227E-3</v>
      </c>
      <c r="E1754" s="243">
        <v>-7</v>
      </c>
      <c r="F1754" s="243">
        <v>2.8395422299500002</v>
      </c>
      <c r="G1754" s="241">
        <v>683</v>
      </c>
      <c r="H1754" s="242">
        <v>7.5175343277684492E-2</v>
      </c>
      <c r="I1754" s="243">
        <v>65.73792093704246</v>
      </c>
    </row>
    <row r="1755" spans="2:9" x14ac:dyDescent="0.2">
      <c r="B1755" s="240" t="s">
        <v>1777</v>
      </c>
      <c r="C1755" s="241">
        <v>446</v>
      </c>
      <c r="D1755" s="242">
        <v>1.3254863376030324E-2</v>
      </c>
      <c r="E1755" s="243">
        <v>24.466367713004484</v>
      </c>
      <c r="F1755" s="243">
        <v>2.9310857454777781</v>
      </c>
      <c r="G1755" s="241">
        <v>1059</v>
      </c>
      <c r="H1755" s="242">
        <v>6.0090758302906888E-2</v>
      </c>
      <c r="I1755" s="243">
        <v>43.001888574126532</v>
      </c>
    </row>
    <row r="1756" spans="2:9" x14ac:dyDescent="0.2">
      <c r="B1756" s="240" t="s">
        <v>1778</v>
      </c>
      <c r="C1756" s="241">
        <v>8</v>
      </c>
      <c r="D1756" s="242">
        <v>2.0173819066060306E-2</v>
      </c>
      <c r="E1756" s="243">
        <v>56</v>
      </c>
      <c r="F1756" s="243">
        <v>2.8770236968666669</v>
      </c>
      <c r="G1756" s="241">
        <v>114</v>
      </c>
      <c r="H1756" s="242">
        <v>6.1444753152382958E-2</v>
      </c>
      <c r="I1756" s="243">
        <v>55.482456140350877</v>
      </c>
    </row>
    <row r="1757" spans="2:9" x14ac:dyDescent="0.2">
      <c r="B1757" s="240" t="s">
        <v>1779</v>
      </c>
      <c r="C1757" s="241">
        <v>140</v>
      </c>
      <c r="D1757" s="242">
        <v>1.0683018661012955E-2</v>
      </c>
      <c r="E1757" s="243">
        <v>33.4</v>
      </c>
      <c r="F1757" s="243">
        <v>2.9185778299833331</v>
      </c>
      <c r="G1757" s="241">
        <v>1107</v>
      </c>
      <c r="H1757" s="242">
        <v>5.3238025356068697E-2</v>
      </c>
      <c r="I1757" s="243">
        <v>49.484191508581752</v>
      </c>
    </row>
    <row r="1758" spans="2:9" x14ac:dyDescent="0.2">
      <c r="B1758" s="240" t="s">
        <v>1780</v>
      </c>
      <c r="C1758" s="241">
        <v>1778</v>
      </c>
      <c r="D1758" s="242">
        <v>2.1887008296279653E-2</v>
      </c>
      <c r="E1758" s="243">
        <v>39.470191226096738</v>
      </c>
      <c r="F1758" s="243">
        <v>2.9204119576166665</v>
      </c>
      <c r="G1758" s="241">
        <v>828</v>
      </c>
      <c r="H1758" s="242">
        <v>7.5454293759749325E-2</v>
      </c>
      <c r="I1758" s="243">
        <v>67.474637681159422</v>
      </c>
    </row>
    <row r="1759" spans="2:9" x14ac:dyDescent="0.2">
      <c r="B1759" s="240" t="s">
        <v>1781</v>
      </c>
      <c r="C1759" s="241">
        <v>0</v>
      </c>
      <c r="D1759" s="242">
        <v>0</v>
      </c>
      <c r="E1759" s="243">
        <v>0</v>
      </c>
      <c r="F1759" s="243">
        <v>2.8414414723666668</v>
      </c>
      <c r="G1759" s="241">
        <v>156</v>
      </c>
      <c r="H1759" s="242">
        <v>6.0375009245789979E-2</v>
      </c>
      <c r="I1759" s="243">
        <v>62.78846153846154</v>
      </c>
    </row>
    <row r="1760" spans="2:9" x14ac:dyDescent="0.2">
      <c r="B1760" s="240" t="s">
        <v>1782</v>
      </c>
      <c r="C1760" s="241">
        <v>2937</v>
      </c>
      <c r="D1760" s="242">
        <v>1.9752062914425439E-2</v>
      </c>
      <c r="E1760" s="243">
        <v>26.737487231869256</v>
      </c>
      <c r="F1760" s="243">
        <v>3.8641198042533333</v>
      </c>
      <c r="G1760" s="241">
        <v>41</v>
      </c>
      <c r="H1760" s="242">
        <v>7.1027179938071061E-2</v>
      </c>
      <c r="I1760" s="243">
        <v>45.31707317073171</v>
      </c>
    </row>
    <row r="1761" spans="2:10" x14ac:dyDescent="0.2">
      <c r="B1761" s="240" t="s">
        <v>1783</v>
      </c>
      <c r="C1761" s="241">
        <v>1237</v>
      </c>
      <c r="D1761" s="242">
        <v>9.1938886750322357E-3</v>
      </c>
      <c r="E1761" s="243">
        <v>21.605497170573969</v>
      </c>
      <c r="F1761" s="243">
        <v>2.697620550775</v>
      </c>
      <c r="G1761" s="241">
        <v>792</v>
      </c>
      <c r="H1761" s="242">
        <v>6.3463039919405606E-2</v>
      </c>
      <c r="I1761" s="243">
        <v>63.631313131313128</v>
      </c>
    </row>
    <row r="1762" spans="2:10" x14ac:dyDescent="0.2">
      <c r="B1762" s="240" t="s">
        <v>1784</v>
      </c>
      <c r="C1762" s="241">
        <v>344</v>
      </c>
      <c r="D1762" s="242">
        <v>5.7086490401614398E-3</v>
      </c>
      <c r="E1762" s="243">
        <v>20.322674418604652</v>
      </c>
      <c r="F1762" s="243">
        <v>2.981399695066667</v>
      </c>
      <c r="G1762" s="241">
        <v>707</v>
      </c>
      <c r="H1762" s="242">
        <v>5.5692141448071109E-2</v>
      </c>
      <c r="I1762" s="243">
        <v>56.422913719943423</v>
      </c>
    </row>
    <row r="1763" spans="2:10" x14ac:dyDescent="0.2">
      <c r="B1763" s="244" t="s">
        <v>1785</v>
      </c>
      <c r="C1763" s="245">
        <v>2181</v>
      </c>
      <c r="D1763" s="246">
        <v>1.2422384203016001E-2</v>
      </c>
      <c r="E1763" s="247">
        <v>19.198991288399817</v>
      </c>
      <c r="F1763" s="247">
        <v>1.2096181942277777</v>
      </c>
      <c r="G1763" s="245">
        <v>17</v>
      </c>
      <c r="H1763" s="246">
        <v>7.3172778383821413E-2</v>
      </c>
      <c r="I1763" s="247">
        <v>51.294117647058826</v>
      </c>
    </row>
    <row r="1765" spans="2:10" x14ac:dyDescent="0.2">
      <c r="J1765" s="17" t="s">
        <v>331</v>
      </c>
    </row>
    <row r="1766" spans="2:10" x14ac:dyDescent="0.2">
      <c r="J1766" s="17" t="s">
        <v>353</v>
      </c>
    </row>
    <row r="1767" spans="2:10" x14ac:dyDescent="0.2">
      <c r="B1767" s="3" t="s">
        <v>0</v>
      </c>
      <c r="C1767" s="225"/>
      <c r="D1767" s="226"/>
      <c r="E1767" s="227"/>
      <c r="F1767" s="227"/>
      <c r="G1767" s="225"/>
      <c r="H1767" s="226"/>
      <c r="I1767" s="227"/>
    </row>
    <row r="1768" spans="2:10" x14ac:dyDescent="0.2">
      <c r="B1768" s="3" t="s">
        <v>396</v>
      </c>
      <c r="C1768" s="225"/>
      <c r="D1768" s="226"/>
      <c r="E1768" s="227"/>
      <c r="F1768" s="227"/>
      <c r="G1768" s="225"/>
      <c r="H1768" s="226"/>
      <c r="I1768" s="227"/>
    </row>
    <row r="1769" spans="2:10" x14ac:dyDescent="0.2">
      <c r="B1769" s="228" t="s">
        <v>326</v>
      </c>
      <c r="C1769" s="225"/>
      <c r="D1769" s="226"/>
      <c r="E1769" s="227"/>
      <c r="F1769" s="227"/>
      <c r="G1769" s="225"/>
      <c r="H1769" s="226"/>
      <c r="I1769" s="227"/>
    </row>
    <row r="1770" spans="2:10" x14ac:dyDescent="0.2">
      <c r="B1770" s="3"/>
      <c r="C1770" s="221"/>
      <c r="D1770" s="221"/>
      <c r="E1770" s="221"/>
      <c r="F1770" s="273"/>
      <c r="G1770" s="221"/>
      <c r="H1770" s="221"/>
      <c r="I1770" s="221"/>
    </row>
    <row r="1771" spans="2:10" x14ac:dyDescent="0.2">
      <c r="B1771" s="266" t="s">
        <v>2766</v>
      </c>
    </row>
    <row r="1772" spans="2:10" x14ac:dyDescent="0.2">
      <c r="B1772" s="266" t="s">
        <v>2767</v>
      </c>
    </row>
    <row r="1773" spans="2:10" x14ac:dyDescent="0.2">
      <c r="B1773" s="266" t="s">
        <v>2768</v>
      </c>
    </row>
    <row r="1774" spans="2:10" x14ac:dyDescent="0.2">
      <c r="B1774" s="266" t="s">
        <v>2769</v>
      </c>
    </row>
    <row r="1775" spans="2:10" x14ac:dyDescent="0.2">
      <c r="B1775" s="266" t="s">
        <v>2770</v>
      </c>
    </row>
    <row r="1777" spans="2:9" x14ac:dyDescent="0.2">
      <c r="B1777" s="3"/>
      <c r="C1777" s="229" t="s">
        <v>155</v>
      </c>
      <c r="D1777" s="230"/>
      <c r="E1777" s="231"/>
      <c r="F1777" s="274"/>
      <c r="G1777" s="229" t="s">
        <v>404</v>
      </c>
      <c r="H1777" s="230"/>
      <c r="I1777" s="231"/>
    </row>
    <row r="1778" spans="2:9" ht="38.25" x14ac:dyDescent="0.2">
      <c r="B1778" s="232" t="s">
        <v>332</v>
      </c>
      <c r="C1778" s="233" t="s">
        <v>49</v>
      </c>
      <c r="D1778" s="234" t="s">
        <v>333</v>
      </c>
      <c r="E1778" s="235" t="s">
        <v>334</v>
      </c>
      <c r="F1778" s="235" t="s">
        <v>2765</v>
      </c>
      <c r="G1778" s="233" t="s">
        <v>49</v>
      </c>
      <c r="H1778" s="234" t="s">
        <v>333</v>
      </c>
      <c r="I1778" s="235" t="s">
        <v>334</v>
      </c>
    </row>
    <row r="1779" spans="2:9" x14ac:dyDescent="0.2">
      <c r="B1779" s="236" t="s">
        <v>1786</v>
      </c>
      <c r="C1779" s="237">
        <v>602</v>
      </c>
      <c r="D1779" s="238">
        <v>-9.7241247396703256E-3</v>
      </c>
      <c r="E1779" s="239">
        <v>-27.192691029900331</v>
      </c>
      <c r="F1779" s="239">
        <v>2.6271349986166666</v>
      </c>
      <c r="G1779" s="237">
        <v>759</v>
      </c>
      <c r="H1779" s="238">
        <v>5.5896119096867647E-2</v>
      </c>
      <c r="I1779" s="239">
        <v>54.865612648221344</v>
      </c>
    </row>
    <row r="1780" spans="2:9" x14ac:dyDescent="0.2">
      <c r="B1780" s="240" t="s">
        <v>1787</v>
      </c>
      <c r="C1780" s="241">
        <v>918</v>
      </c>
      <c r="D1780" s="242">
        <v>-6.7110947646471519E-3</v>
      </c>
      <c r="E1780" s="243">
        <v>-17.153594771241831</v>
      </c>
      <c r="F1780" s="243">
        <v>2.4864862759722226</v>
      </c>
      <c r="G1780" s="241">
        <v>393</v>
      </c>
      <c r="H1780" s="242">
        <v>5.2981179819705737E-2</v>
      </c>
      <c r="I1780" s="243">
        <v>56.259541984732827</v>
      </c>
    </row>
    <row r="1781" spans="2:9" x14ac:dyDescent="0.2">
      <c r="B1781" s="240" t="s">
        <v>1788</v>
      </c>
      <c r="C1781" s="241">
        <v>0</v>
      </c>
      <c r="D1781" s="242">
        <v>0</v>
      </c>
      <c r="E1781" s="243">
        <v>0</v>
      </c>
      <c r="F1781" s="243">
        <v>0</v>
      </c>
      <c r="G1781" s="241">
        <v>0</v>
      </c>
      <c r="H1781" s="242">
        <v>0</v>
      </c>
      <c r="I1781" s="243">
        <v>0</v>
      </c>
    </row>
    <row r="1782" spans="2:9" x14ac:dyDescent="0.2">
      <c r="B1782" s="240" t="s">
        <v>1789</v>
      </c>
      <c r="C1782" s="241">
        <v>0</v>
      </c>
      <c r="D1782" s="242">
        <v>0</v>
      </c>
      <c r="E1782" s="243">
        <v>0</v>
      </c>
      <c r="F1782" s="243">
        <v>0</v>
      </c>
      <c r="G1782" s="241">
        <v>0</v>
      </c>
      <c r="H1782" s="242">
        <v>0</v>
      </c>
      <c r="I1782" s="243">
        <v>0</v>
      </c>
    </row>
    <row r="1783" spans="2:9" x14ac:dyDescent="0.2">
      <c r="B1783" s="240" t="s">
        <v>1790</v>
      </c>
      <c r="C1783" s="241">
        <v>1417</v>
      </c>
      <c r="D1783" s="242">
        <v>-6.1536750600077461E-4</v>
      </c>
      <c r="E1783" s="243">
        <v>-1.1714890613973183</v>
      </c>
      <c r="F1783" s="243">
        <v>1.0875357720500001</v>
      </c>
      <c r="G1783" s="241">
        <v>196</v>
      </c>
      <c r="H1783" s="242">
        <v>4.5398251353999219E-2</v>
      </c>
      <c r="I1783" s="243">
        <v>37.591836734693878</v>
      </c>
    </row>
    <row r="1784" spans="2:9" x14ac:dyDescent="0.2">
      <c r="B1784" s="240" t="s">
        <v>1791</v>
      </c>
      <c r="C1784" s="241">
        <v>2100</v>
      </c>
      <c r="D1784" s="242">
        <v>4.7760228233113544E-3</v>
      </c>
      <c r="E1784" s="243">
        <v>7.5214285714285714</v>
      </c>
      <c r="F1784" s="243">
        <v>1.1425399117916666</v>
      </c>
      <c r="G1784" s="241">
        <v>159</v>
      </c>
      <c r="H1784" s="242">
        <v>5.2053011393301318E-2</v>
      </c>
      <c r="I1784" s="243">
        <v>45.773584905660378</v>
      </c>
    </row>
    <row r="1785" spans="2:9" x14ac:dyDescent="0.2">
      <c r="B1785" s="240" t="s">
        <v>1792</v>
      </c>
      <c r="C1785" s="241">
        <v>434</v>
      </c>
      <c r="D1785" s="242">
        <v>1.0307087598438791E-2</v>
      </c>
      <c r="E1785" s="243">
        <v>34.198156682027651</v>
      </c>
      <c r="F1785" s="243">
        <v>2.9870553016500003</v>
      </c>
      <c r="G1785" s="241">
        <v>369</v>
      </c>
      <c r="H1785" s="242">
        <v>4.882482824061829E-2</v>
      </c>
      <c r="I1785" s="243">
        <v>58.008130081300813</v>
      </c>
    </row>
    <row r="1786" spans="2:9" x14ac:dyDescent="0.2">
      <c r="B1786" s="240" t="s">
        <v>1793</v>
      </c>
      <c r="C1786" s="241">
        <v>893</v>
      </c>
      <c r="D1786" s="242">
        <v>-1.1732719413401038E-2</v>
      </c>
      <c r="E1786" s="243">
        <v>-14.221724524076148</v>
      </c>
      <c r="F1786" s="243">
        <v>3.0853379765625006</v>
      </c>
      <c r="G1786" s="241">
        <v>142</v>
      </c>
      <c r="H1786" s="242">
        <v>5.6466386846926175E-2</v>
      </c>
      <c r="I1786" s="243">
        <v>34.29577464788732</v>
      </c>
    </row>
    <row r="1787" spans="2:9" x14ac:dyDescent="0.2">
      <c r="B1787" s="240" t="s">
        <v>1794</v>
      </c>
      <c r="C1787" s="241">
        <v>0</v>
      </c>
      <c r="D1787" s="242">
        <v>0</v>
      </c>
      <c r="E1787" s="243">
        <v>0</v>
      </c>
      <c r="F1787" s="243">
        <v>0</v>
      </c>
      <c r="G1787" s="241">
        <v>0</v>
      </c>
      <c r="H1787" s="242">
        <v>0</v>
      </c>
      <c r="I1787" s="243">
        <v>0</v>
      </c>
    </row>
    <row r="1788" spans="2:9" x14ac:dyDescent="0.2">
      <c r="B1788" s="240" t="s">
        <v>1795</v>
      </c>
      <c r="C1788" s="241">
        <v>0</v>
      </c>
      <c r="D1788" s="242">
        <v>0</v>
      </c>
      <c r="E1788" s="243">
        <v>0</v>
      </c>
      <c r="F1788" s="243">
        <v>0</v>
      </c>
      <c r="G1788" s="241">
        <v>0</v>
      </c>
      <c r="H1788" s="242">
        <v>0</v>
      </c>
      <c r="I1788" s="243">
        <v>0</v>
      </c>
    </row>
    <row r="1789" spans="2:9" x14ac:dyDescent="0.2">
      <c r="B1789" s="240" t="s">
        <v>1796</v>
      </c>
      <c r="C1789" s="241">
        <v>1520</v>
      </c>
      <c r="D1789" s="242">
        <v>1.7463055096990088E-2</v>
      </c>
      <c r="E1789" s="243">
        <v>32.347368421052629</v>
      </c>
      <c r="F1789" s="243">
        <v>2.33149318228</v>
      </c>
      <c r="G1789" s="241">
        <v>15</v>
      </c>
      <c r="H1789" s="242">
        <v>6.9370958259847182E-2</v>
      </c>
      <c r="I1789" s="243">
        <v>31.466666666666665</v>
      </c>
    </row>
    <row r="1790" spans="2:9" x14ac:dyDescent="0.2">
      <c r="B1790" s="240" t="s">
        <v>1797</v>
      </c>
      <c r="C1790" s="241">
        <v>0</v>
      </c>
      <c r="D1790" s="242">
        <v>0</v>
      </c>
      <c r="E1790" s="243">
        <v>0</v>
      </c>
      <c r="F1790" s="243">
        <v>2.4591552893233337</v>
      </c>
      <c r="G1790" s="241">
        <v>0</v>
      </c>
      <c r="H1790" s="242">
        <v>0</v>
      </c>
      <c r="I1790" s="243">
        <v>0</v>
      </c>
    </row>
    <row r="1791" spans="2:9" x14ac:dyDescent="0.2">
      <c r="B1791" s="240" t="s">
        <v>1798</v>
      </c>
      <c r="C1791" s="241">
        <v>0</v>
      </c>
      <c r="D1791" s="242">
        <v>0</v>
      </c>
      <c r="E1791" s="243">
        <v>0</v>
      </c>
      <c r="F1791" s="243">
        <v>3.4297984832119046</v>
      </c>
      <c r="G1791" s="241">
        <v>0</v>
      </c>
      <c r="H1791" s="242">
        <v>0</v>
      </c>
      <c r="I1791" s="243">
        <v>0</v>
      </c>
    </row>
    <row r="1792" spans="2:9" x14ac:dyDescent="0.2">
      <c r="B1792" s="240" t="s">
        <v>1799</v>
      </c>
      <c r="C1792" s="241">
        <v>0</v>
      </c>
      <c r="D1792" s="242">
        <v>0</v>
      </c>
      <c r="E1792" s="243">
        <v>0</v>
      </c>
      <c r="F1792" s="243">
        <v>4.2518193986444439</v>
      </c>
      <c r="G1792" s="241">
        <v>0</v>
      </c>
      <c r="H1792" s="242">
        <v>0</v>
      </c>
      <c r="I1792" s="243">
        <v>0</v>
      </c>
    </row>
    <row r="1793" spans="2:9" x14ac:dyDescent="0.2">
      <c r="B1793" s="240" t="s">
        <v>1800</v>
      </c>
      <c r="C1793" s="241">
        <v>1478</v>
      </c>
      <c r="D1793" s="242">
        <v>1.6039419308084168E-2</v>
      </c>
      <c r="E1793" s="243">
        <v>29.245602165087956</v>
      </c>
      <c r="F1793" s="243">
        <v>2.4604878827055559</v>
      </c>
      <c r="G1793" s="241">
        <v>401</v>
      </c>
      <c r="H1793" s="242">
        <v>6.092472311354924E-2</v>
      </c>
      <c r="I1793" s="243">
        <v>46.970074812967582</v>
      </c>
    </row>
    <row r="1794" spans="2:9" x14ac:dyDescent="0.2">
      <c r="B1794" s="240" t="s">
        <v>1801</v>
      </c>
      <c r="C1794" s="241">
        <v>830</v>
      </c>
      <c r="D1794" s="242">
        <v>-9.9275265924688716E-3</v>
      </c>
      <c r="E1794" s="243">
        <v>-14.566265060240964</v>
      </c>
      <c r="F1794" s="243">
        <v>1.0896917387149123</v>
      </c>
      <c r="G1794" s="241">
        <v>115</v>
      </c>
      <c r="H1794" s="242">
        <v>5.5073752872285331E-2</v>
      </c>
      <c r="I1794" s="243">
        <v>32.304347826086953</v>
      </c>
    </row>
    <row r="1795" spans="2:9" x14ac:dyDescent="0.2">
      <c r="B1795" s="240" t="s">
        <v>1802</v>
      </c>
      <c r="C1795" s="241">
        <v>158</v>
      </c>
      <c r="D1795" s="242">
        <v>8.4644544840837277E-3</v>
      </c>
      <c r="E1795" s="243">
        <v>21.664556962025316</v>
      </c>
      <c r="F1795" s="243">
        <v>2.8636293410999998</v>
      </c>
      <c r="G1795" s="241">
        <v>333</v>
      </c>
      <c r="H1795" s="242">
        <v>4.8342946137500453E-2</v>
      </c>
      <c r="I1795" s="243">
        <v>54.996996996996998</v>
      </c>
    </row>
    <row r="1796" spans="2:9" x14ac:dyDescent="0.2">
      <c r="B1796" s="240" t="s">
        <v>1803</v>
      </c>
      <c r="C1796" s="241">
        <v>1379</v>
      </c>
      <c r="D1796" s="242">
        <v>-1.7903620159318567E-3</v>
      </c>
      <c r="E1796" s="243">
        <v>-2.1399564902102974</v>
      </c>
      <c r="F1796" s="243">
        <v>4.6720468795583336</v>
      </c>
      <c r="G1796" s="241">
        <v>107</v>
      </c>
      <c r="H1796" s="242">
        <v>5.8843759050101418E-2</v>
      </c>
      <c r="I1796" s="243">
        <v>30.383177570093459</v>
      </c>
    </row>
    <row r="1797" spans="2:9" x14ac:dyDescent="0.2">
      <c r="B1797" s="240" t="s">
        <v>1804</v>
      </c>
      <c r="C1797" s="241">
        <v>0</v>
      </c>
      <c r="D1797" s="242">
        <v>0</v>
      </c>
      <c r="E1797" s="243">
        <v>0</v>
      </c>
      <c r="F1797" s="243">
        <v>0</v>
      </c>
      <c r="G1797" s="241">
        <v>0</v>
      </c>
      <c r="H1797" s="242">
        <v>0</v>
      </c>
      <c r="I1797" s="243">
        <v>0</v>
      </c>
    </row>
    <row r="1798" spans="2:9" x14ac:dyDescent="0.2">
      <c r="B1798" s="240" t="s">
        <v>1805</v>
      </c>
      <c r="C1798" s="241">
        <v>0</v>
      </c>
      <c r="D1798" s="242">
        <v>0</v>
      </c>
      <c r="E1798" s="243">
        <v>0</v>
      </c>
      <c r="F1798" s="243">
        <v>0</v>
      </c>
      <c r="G1798" s="241">
        <v>0</v>
      </c>
      <c r="H1798" s="242">
        <v>0</v>
      </c>
      <c r="I1798" s="243">
        <v>0</v>
      </c>
    </row>
    <row r="1799" spans="2:9" x14ac:dyDescent="0.2">
      <c r="B1799" s="240" t="s">
        <v>1806</v>
      </c>
      <c r="C1799" s="241">
        <v>0</v>
      </c>
      <c r="D1799" s="242">
        <v>0</v>
      </c>
      <c r="E1799" s="243">
        <v>0</v>
      </c>
      <c r="F1799" s="243">
        <v>0</v>
      </c>
      <c r="G1799" s="241">
        <v>0</v>
      </c>
      <c r="H1799" s="242">
        <v>0</v>
      </c>
      <c r="I1799" s="243">
        <v>0</v>
      </c>
    </row>
    <row r="1800" spans="2:9" x14ac:dyDescent="0.2">
      <c r="B1800" s="240" t="s">
        <v>1807</v>
      </c>
      <c r="C1800" s="241">
        <v>0</v>
      </c>
      <c r="D1800" s="242">
        <v>0</v>
      </c>
      <c r="E1800" s="243">
        <v>0</v>
      </c>
      <c r="F1800" s="243">
        <v>0</v>
      </c>
      <c r="G1800" s="241">
        <v>0</v>
      </c>
      <c r="H1800" s="242">
        <v>0</v>
      </c>
      <c r="I1800" s="243">
        <v>0</v>
      </c>
    </row>
    <row r="1801" spans="2:9" x14ac:dyDescent="0.2">
      <c r="B1801" s="240" t="s">
        <v>1808</v>
      </c>
      <c r="C1801" s="241">
        <v>0</v>
      </c>
      <c r="D1801" s="242">
        <v>0</v>
      </c>
      <c r="E1801" s="243">
        <v>0</v>
      </c>
      <c r="F1801" s="243">
        <v>0</v>
      </c>
      <c r="G1801" s="241">
        <v>0</v>
      </c>
      <c r="H1801" s="242">
        <v>0</v>
      </c>
      <c r="I1801" s="243">
        <v>0</v>
      </c>
    </row>
    <row r="1802" spans="2:9" x14ac:dyDescent="0.2">
      <c r="B1802" s="240" t="s">
        <v>1809</v>
      </c>
      <c r="C1802" s="241">
        <v>0</v>
      </c>
      <c r="D1802" s="242">
        <v>0</v>
      </c>
      <c r="E1802" s="243">
        <v>0</v>
      </c>
      <c r="F1802" s="243">
        <v>0</v>
      </c>
      <c r="G1802" s="241">
        <v>1</v>
      </c>
      <c r="H1802" s="242">
        <v>0.13417190775681331</v>
      </c>
      <c r="I1802" s="243">
        <v>64</v>
      </c>
    </row>
    <row r="1803" spans="2:9" x14ac:dyDescent="0.2">
      <c r="B1803" s="240" t="s">
        <v>1810</v>
      </c>
      <c r="C1803" s="241">
        <v>0</v>
      </c>
      <c r="D1803" s="242">
        <v>0</v>
      </c>
      <c r="E1803" s="243">
        <v>0</v>
      </c>
      <c r="F1803" s="243">
        <v>0</v>
      </c>
      <c r="G1803" s="241">
        <v>0</v>
      </c>
      <c r="H1803" s="242">
        <v>0</v>
      </c>
      <c r="I1803" s="243">
        <v>0</v>
      </c>
    </row>
    <row r="1804" spans="2:9" x14ac:dyDescent="0.2">
      <c r="B1804" s="240" t="s">
        <v>1811</v>
      </c>
      <c r="C1804" s="241">
        <v>0</v>
      </c>
      <c r="D1804" s="242">
        <v>0</v>
      </c>
      <c r="E1804" s="243">
        <v>0</v>
      </c>
      <c r="F1804" s="243">
        <v>0</v>
      </c>
      <c r="G1804" s="241">
        <v>0</v>
      </c>
      <c r="H1804" s="242">
        <v>0</v>
      </c>
      <c r="I1804" s="243">
        <v>0</v>
      </c>
    </row>
    <row r="1805" spans="2:9" x14ac:dyDescent="0.2">
      <c r="B1805" s="240" t="s">
        <v>1812</v>
      </c>
      <c r="C1805" s="241">
        <v>1</v>
      </c>
      <c r="D1805" s="242">
        <v>-1.9776440240756643E-2</v>
      </c>
      <c r="E1805" s="243">
        <v>-23</v>
      </c>
      <c r="F1805" s="243">
        <v>2.8419027328333333</v>
      </c>
      <c r="G1805" s="241">
        <v>285</v>
      </c>
      <c r="H1805" s="242">
        <v>5.8877907918687855E-2</v>
      </c>
      <c r="I1805" s="243">
        <v>43.354385964912282</v>
      </c>
    </row>
    <row r="1806" spans="2:9" x14ac:dyDescent="0.2">
      <c r="B1806" s="240" t="s">
        <v>1813</v>
      </c>
      <c r="C1806" s="241">
        <v>0</v>
      </c>
      <c r="D1806" s="242">
        <v>0</v>
      </c>
      <c r="E1806" s="243">
        <v>0</v>
      </c>
      <c r="F1806" s="243">
        <v>0</v>
      </c>
      <c r="G1806" s="241">
        <v>0</v>
      </c>
      <c r="H1806" s="242">
        <v>0</v>
      </c>
      <c r="I1806" s="243">
        <v>0</v>
      </c>
    </row>
    <row r="1807" spans="2:9" x14ac:dyDescent="0.2">
      <c r="B1807" s="240" t="s">
        <v>1814</v>
      </c>
      <c r="C1807" s="241">
        <v>0</v>
      </c>
      <c r="D1807" s="242">
        <v>0</v>
      </c>
      <c r="E1807" s="243">
        <v>0</v>
      </c>
      <c r="F1807" s="243">
        <v>0</v>
      </c>
      <c r="G1807" s="241">
        <v>0</v>
      </c>
      <c r="H1807" s="242">
        <v>0</v>
      </c>
      <c r="I1807" s="243">
        <v>0</v>
      </c>
    </row>
    <row r="1808" spans="2:9" x14ac:dyDescent="0.2">
      <c r="B1808" s="240" t="s">
        <v>1815</v>
      </c>
      <c r="C1808" s="241">
        <v>0</v>
      </c>
      <c r="D1808" s="242">
        <v>0</v>
      </c>
      <c r="E1808" s="243">
        <v>0</v>
      </c>
      <c r="F1808" s="243">
        <v>0</v>
      </c>
      <c r="G1808" s="241">
        <v>0</v>
      </c>
      <c r="H1808" s="242">
        <v>0</v>
      </c>
      <c r="I1808" s="243">
        <v>0</v>
      </c>
    </row>
    <row r="1809" spans="2:9" x14ac:dyDescent="0.2">
      <c r="B1809" s="240" t="s">
        <v>1816</v>
      </c>
      <c r="C1809" s="241">
        <v>0</v>
      </c>
      <c r="D1809" s="242">
        <v>0</v>
      </c>
      <c r="E1809" s="243">
        <v>0</v>
      </c>
      <c r="F1809" s="243">
        <v>0</v>
      </c>
      <c r="G1809" s="241">
        <v>0</v>
      </c>
      <c r="H1809" s="242">
        <v>0</v>
      </c>
      <c r="I1809" s="243">
        <v>0</v>
      </c>
    </row>
    <row r="1810" spans="2:9" x14ac:dyDescent="0.2">
      <c r="B1810" s="240" t="s">
        <v>1817</v>
      </c>
      <c r="C1810" s="241">
        <v>769</v>
      </c>
      <c r="D1810" s="242">
        <v>-4.2178508871646869E-2</v>
      </c>
      <c r="E1810" s="243">
        <v>-85.642392717815341</v>
      </c>
      <c r="F1810" s="243">
        <v>3.7797519365833332</v>
      </c>
      <c r="G1810" s="241">
        <v>134</v>
      </c>
      <c r="H1810" s="242">
        <v>5.4575940558252656E-2</v>
      </c>
      <c r="I1810" s="243">
        <v>37.164179104477611</v>
      </c>
    </row>
    <row r="1811" spans="2:9" x14ac:dyDescent="0.2">
      <c r="B1811" s="240" t="s">
        <v>1818</v>
      </c>
      <c r="C1811" s="241">
        <v>0</v>
      </c>
      <c r="D1811" s="242">
        <v>0</v>
      </c>
      <c r="E1811" s="243">
        <v>0</v>
      </c>
      <c r="F1811" s="243">
        <v>0</v>
      </c>
      <c r="G1811" s="241">
        <v>0</v>
      </c>
      <c r="H1811" s="242">
        <v>0</v>
      </c>
      <c r="I1811" s="243">
        <v>0</v>
      </c>
    </row>
    <row r="1812" spans="2:9" x14ac:dyDescent="0.2">
      <c r="B1812" s="240" t="s">
        <v>1819</v>
      </c>
      <c r="C1812" s="241">
        <v>1399</v>
      </c>
      <c r="D1812" s="242">
        <v>-3.4526517229328091E-2</v>
      </c>
      <c r="E1812" s="243">
        <v>-43.641172265904217</v>
      </c>
      <c r="F1812" s="243">
        <v>3.8915330485850528</v>
      </c>
      <c r="G1812" s="241">
        <v>119</v>
      </c>
      <c r="H1812" s="242">
        <v>5.145702105999872E-2</v>
      </c>
      <c r="I1812" s="243">
        <v>27.184873949579831</v>
      </c>
    </row>
    <row r="1813" spans="2:9" x14ac:dyDescent="0.2">
      <c r="B1813" s="240" t="s">
        <v>1820</v>
      </c>
      <c r="C1813" s="241">
        <v>53</v>
      </c>
      <c r="D1813" s="242">
        <v>-0.11763661615897913</v>
      </c>
      <c r="E1813" s="243">
        <v>-425.09433962264148</v>
      </c>
      <c r="F1813" s="243">
        <v>57.988023936294411</v>
      </c>
      <c r="G1813" s="241">
        <v>14</v>
      </c>
      <c r="H1813" s="242">
        <v>6.7541406754140665E-2</v>
      </c>
      <c r="I1813" s="243">
        <v>44.857142857142854</v>
      </c>
    </row>
    <row r="1814" spans="2:9" x14ac:dyDescent="0.2">
      <c r="B1814" s="240" t="s">
        <v>1821</v>
      </c>
      <c r="C1814" s="241">
        <v>155</v>
      </c>
      <c r="D1814" s="242">
        <v>-7.9300784319539797E-2</v>
      </c>
      <c r="E1814" s="243">
        <v>-172.53548387096774</v>
      </c>
      <c r="F1814" s="243">
        <v>7.390740648003387</v>
      </c>
      <c r="G1814" s="241">
        <v>46</v>
      </c>
      <c r="H1814" s="242">
        <v>5.2964547677261553E-2</v>
      </c>
      <c r="I1814" s="243">
        <v>37.673913043478258</v>
      </c>
    </row>
    <row r="1815" spans="2:9" x14ac:dyDescent="0.2">
      <c r="B1815" s="240" t="s">
        <v>1822</v>
      </c>
      <c r="C1815" s="241">
        <v>1316</v>
      </c>
      <c r="D1815" s="242">
        <v>-2.916302670954074E-2</v>
      </c>
      <c r="E1815" s="243">
        <v>-40.536474164133736</v>
      </c>
      <c r="F1815" s="243">
        <v>5.8581261356657919</v>
      </c>
      <c r="G1815" s="241">
        <v>139</v>
      </c>
      <c r="H1815" s="242">
        <v>6.7860533134925793E-2</v>
      </c>
      <c r="I1815" s="243">
        <v>38.057553956834532</v>
      </c>
    </row>
    <row r="1816" spans="2:9" x14ac:dyDescent="0.2">
      <c r="B1816" s="240" t="s">
        <v>1823</v>
      </c>
      <c r="C1816" s="241">
        <v>0</v>
      </c>
      <c r="D1816" s="242">
        <v>0</v>
      </c>
      <c r="E1816" s="243">
        <v>0</v>
      </c>
      <c r="F1816" s="243">
        <v>0</v>
      </c>
      <c r="G1816" s="241">
        <v>0</v>
      </c>
      <c r="H1816" s="242">
        <v>0</v>
      </c>
      <c r="I1816" s="243">
        <v>0</v>
      </c>
    </row>
    <row r="1817" spans="2:9" x14ac:dyDescent="0.2">
      <c r="B1817" s="240" t="s">
        <v>1824</v>
      </c>
      <c r="C1817" s="241">
        <v>802</v>
      </c>
      <c r="D1817" s="242">
        <v>-3.3687454010301598E-3</v>
      </c>
      <c r="E1817" s="243">
        <v>-4.0187032418952615</v>
      </c>
      <c r="F1817" s="243">
        <v>2.9024330377416665</v>
      </c>
      <c r="G1817" s="241">
        <v>463</v>
      </c>
      <c r="H1817" s="242">
        <v>5.7974145823415313E-2</v>
      </c>
      <c r="I1817" s="243">
        <v>34.192224622030238</v>
      </c>
    </row>
    <row r="1818" spans="2:9" x14ac:dyDescent="0.2">
      <c r="B1818" s="240" t="s">
        <v>1825</v>
      </c>
      <c r="C1818" s="241">
        <v>1644</v>
      </c>
      <c r="D1818" s="242">
        <v>-1.2541247689100143E-2</v>
      </c>
      <c r="E1818" s="243">
        <v>-21.12287104622871</v>
      </c>
      <c r="F1818" s="243">
        <v>4.9303060922717936</v>
      </c>
      <c r="G1818" s="241">
        <v>185</v>
      </c>
      <c r="H1818" s="242">
        <v>5.2690245887814235E-2</v>
      </c>
      <c r="I1818" s="243">
        <v>38.837837837837839</v>
      </c>
    </row>
    <row r="1819" spans="2:9" x14ac:dyDescent="0.2">
      <c r="B1819" s="240" t="s">
        <v>1826</v>
      </c>
      <c r="C1819" s="241">
        <v>1969</v>
      </c>
      <c r="D1819" s="242">
        <v>-2.0674585646413113E-2</v>
      </c>
      <c r="E1819" s="243">
        <v>-27.289487049263585</v>
      </c>
      <c r="F1819" s="243">
        <v>2.9644049850019609</v>
      </c>
      <c r="G1819" s="241">
        <v>329</v>
      </c>
      <c r="H1819" s="242">
        <v>5.161588791223326E-2</v>
      </c>
      <c r="I1819" s="243">
        <v>28.486322188449847</v>
      </c>
    </row>
    <row r="1820" spans="2:9" x14ac:dyDescent="0.2">
      <c r="B1820" s="240" t="s">
        <v>1827</v>
      </c>
      <c r="C1820" s="241">
        <v>1184</v>
      </c>
      <c r="D1820" s="242">
        <v>-3.4648759972173315E-2</v>
      </c>
      <c r="E1820" s="243">
        <v>-48.923141891891895</v>
      </c>
      <c r="F1820" s="243">
        <v>2.8811539013999998</v>
      </c>
      <c r="G1820" s="241">
        <v>663</v>
      </c>
      <c r="H1820" s="242">
        <v>4.813187424392007E-2</v>
      </c>
      <c r="I1820" s="243">
        <v>31.325791855203619</v>
      </c>
    </row>
    <row r="1821" spans="2:9" x14ac:dyDescent="0.2">
      <c r="B1821" s="240" t="s">
        <v>1828</v>
      </c>
      <c r="C1821" s="241">
        <v>2348</v>
      </c>
      <c r="D1821" s="242">
        <v>-2.6251737911727635E-2</v>
      </c>
      <c r="E1821" s="243">
        <v>-37.988500851788757</v>
      </c>
      <c r="F1821" s="243">
        <v>5.0285550828793673</v>
      </c>
      <c r="G1821" s="241">
        <v>446</v>
      </c>
      <c r="H1821" s="242">
        <v>2.4004239358383694E-2</v>
      </c>
      <c r="I1821" s="243">
        <v>14.320627802690582</v>
      </c>
    </row>
    <row r="1822" spans="2:9" x14ac:dyDescent="0.2">
      <c r="B1822" s="240" t="s">
        <v>1829</v>
      </c>
      <c r="C1822" s="241">
        <v>760</v>
      </c>
      <c r="D1822" s="242">
        <v>-3.7437443506250112E-2</v>
      </c>
      <c r="E1822" s="243">
        <v>-53.625</v>
      </c>
      <c r="F1822" s="243">
        <v>6.0115898677142861</v>
      </c>
      <c r="G1822" s="241">
        <v>389</v>
      </c>
      <c r="H1822" s="242">
        <v>2.9040742082303117E-2</v>
      </c>
      <c r="I1822" s="243">
        <v>18.961439588688947</v>
      </c>
    </row>
    <row r="1823" spans="2:9" x14ac:dyDescent="0.2">
      <c r="B1823" s="240" t="s">
        <v>1830</v>
      </c>
      <c r="C1823" s="241">
        <v>739</v>
      </c>
      <c r="D1823" s="242">
        <v>6.2479392619992247E-2</v>
      </c>
      <c r="E1823" s="243">
        <v>77.4384303112314</v>
      </c>
      <c r="F1823" s="243">
        <v>206.66104059673489</v>
      </c>
      <c r="G1823" s="241">
        <v>0</v>
      </c>
      <c r="H1823" s="242">
        <v>0</v>
      </c>
      <c r="I1823" s="243">
        <v>0</v>
      </c>
    </row>
    <row r="1824" spans="2:9" x14ac:dyDescent="0.2">
      <c r="B1824" s="240" t="s">
        <v>1831</v>
      </c>
      <c r="C1824" s="241">
        <v>1016</v>
      </c>
      <c r="D1824" s="242">
        <v>-4.847858485338552E-2</v>
      </c>
      <c r="E1824" s="243">
        <v>-67.683070866141733</v>
      </c>
      <c r="F1824" s="243">
        <v>29.035235777140212</v>
      </c>
      <c r="G1824" s="241">
        <v>13</v>
      </c>
      <c r="H1824" s="242">
        <v>2.9000517866390574E-2</v>
      </c>
      <c r="I1824" s="243">
        <v>17.23076923076923</v>
      </c>
    </row>
    <row r="1825" spans="2:10" x14ac:dyDescent="0.2">
      <c r="B1825" s="240" t="s">
        <v>1832</v>
      </c>
      <c r="C1825" s="241">
        <v>1845</v>
      </c>
      <c r="D1825" s="242">
        <v>0.12736600820145161</v>
      </c>
      <c r="E1825" s="243">
        <v>353.23523035230352</v>
      </c>
      <c r="F1825" s="243">
        <v>714.31291847871307</v>
      </c>
      <c r="G1825" s="241">
        <v>157</v>
      </c>
      <c r="H1825" s="242">
        <v>0.15979315975687203</v>
      </c>
      <c r="I1825" s="243">
        <v>112.19108280254777</v>
      </c>
    </row>
    <row r="1826" spans="2:10" x14ac:dyDescent="0.2">
      <c r="B1826" s="244" t="s">
        <v>1833</v>
      </c>
      <c r="C1826" s="245">
        <v>1542</v>
      </c>
      <c r="D1826" s="246">
        <v>4.2388990705319651E-2</v>
      </c>
      <c r="E1826" s="247">
        <v>126.55123216601815</v>
      </c>
      <c r="F1826" s="247">
        <v>308.30268210616981</v>
      </c>
      <c r="G1826" s="245">
        <v>26</v>
      </c>
      <c r="H1826" s="246">
        <v>8.5918428103602285E-2</v>
      </c>
      <c r="I1826" s="247">
        <v>55.5</v>
      </c>
    </row>
    <row r="1828" spans="2:10" x14ac:dyDescent="0.2">
      <c r="J1828" s="17" t="s">
        <v>331</v>
      </c>
    </row>
    <row r="1829" spans="2:10" x14ac:dyDescent="0.2">
      <c r="J1829" s="17" t="s">
        <v>354</v>
      </c>
    </row>
    <row r="1830" spans="2:10" x14ac:dyDescent="0.2">
      <c r="B1830" s="3" t="s">
        <v>0</v>
      </c>
      <c r="C1830" s="225"/>
      <c r="D1830" s="226"/>
      <c r="E1830" s="227"/>
      <c r="F1830" s="227"/>
      <c r="G1830" s="225"/>
      <c r="H1830" s="226"/>
      <c r="I1830" s="227"/>
    </row>
    <row r="1831" spans="2:10" x14ac:dyDescent="0.2">
      <c r="B1831" s="3" t="s">
        <v>396</v>
      </c>
      <c r="C1831" s="225"/>
      <c r="D1831" s="226"/>
      <c r="E1831" s="227"/>
      <c r="F1831" s="227"/>
      <c r="G1831" s="225"/>
      <c r="H1831" s="226"/>
      <c r="I1831" s="227"/>
    </row>
    <row r="1832" spans="2:10" x14ac:dyDescent="0.2">
      <c r="B1832" s="228" t="s">
        <v>326</v>
      </c>
      <c r="C1832" s="225"/>
      <c r="D1832" s="226"/>
      <c r="E1832" s="227"/>
      <c r="F1832" s="227"/>
      <c r="G1832" s="225"/>
      <c r="H1832" s="226"/>
      <c r="I1832" s="227"/>
    </row>
    <row r="1833" spans="2:10" x14ac:dyDescent="0.2">
      <c r="B1833" s="3"/>
      <c r="C1833" s="221"/>
      <c r="D1833" s="221"/>
      <c r="E1833" s="221"/>
      <c r="F1833" s="273"/>
      <c r="G1833" s="221"/>
      <c r="H1833" s="221"/>
      <c r="I1833" s="221"/>
    </row>
    <row r="1834" spans="2:10" x14ac:dyDescent="0.2">
      <c r="B1834" s="266" t="s">
        <v>2766</v>
      </c>
    </row>
    <row r="1835" spans="2:10" x14ac:dyDescent="0.2">
      <c r="B1835" s="266" t="s">
        <v>2767</v>
      </c>
    </row>
    <row r="1836" spans="2:10" x14ac:dyDescent="0.2">
      <c r="B1836" s="266" t="s">
        <v>2768</v>
      </c>
    </row>
    <row r="1837" spans="2:10" x14ac:dyDescent="0.2">
      <c r="B1837" s="266" t="s">
        <v>2769</v>
      </c>
    </row>
    <row r="1838" spans="2:10" x14ac:dyDescent="0.2">
      <c r="B1838" s="266" t="s">
        <v>2770</v>
      </c>
    </row>
    <row r="1840" spans="2:10" x14ac:dyDescent="0.2">
      <c r="B1840" s="3"/>
      <c r="C1840" s="229" t="s">
        <v>155</v>
      </c>
      <c r="D1840" s="230"/>
      <c r="E1840" s="231"/>
      <c r="F1840" s="274"/>
      <c r="G1840" s="229" t="s">
        <v>404</v>
      </c>
      <c r="H1840" s="230"/>
      <c r="I1840" s="231"/>
    </row>
    <row r="1841" spans="2:9" ht="38.25" x14ac:dyDescent="0.2">
      <c r="B1841" s="232" t="s">
        <v>332</v>
      </c>
      <c r="C1841" s="233" t="s">
        <v>49</v>
      </c>
      <c r="D1841" s="234" t="s">
        <v>333</v>
      </c>
      <c r="E1841" s="235" t="s">
        <v>334</v>
      </c>
      <c r="F1841" s="235" t="s">
        <v>2765</v>
      </c>
      <c r="G1841" s="233" t="s">
        <v>49</v>
      </c>
      <c r="H1841" s="234" t="s">
        <v>333</v>
      </c>
      <c r="I1841" s="235" t="s">
        <v>334</v>
      </c>
    </row>
    <row r="1842" spans="2:9" x14ac:dyDescent="0.2">
      <c r="B1842" s="236" t="s">
        <v>1834</v>
      </c>
      <c r="C1842" s="237">
        <v>95</v>
      </c>
      <c r="D1842" s="238">
        <v>8.9831303558749021E-2</v>
      </c>
      <c r="E1842" s="239">
        <v>368.88421052631577</v>
      </c>
      <c r="F1842" s="239">
        <v>1972.9243942741884</v>
      </c>
      <c r="G1842" s="237">
        <v>0</v>
      </c>
      <c r="H1842" s="238">
        <v>0</v>
      </c>
      <c r="I1842" s="239">
        <v>0</v>
      </c>
    </row>
    <row r="1843" spans="2:9" x14ac:dyDescent="0.2">
      <c r="B1843" s="240" t="s">
        <v>1835</v>
      </c>
      <c r="C1843" s="241">
        <v>2281</v>
      </c>
      <c r="D1843" s="242">
        <v>1.1453492907958163E-2</v>
      </c>
      <c r="E1843" s="243">
        <v>13.065322227093381</v>
      </c>
      <c r="F1843" s="243">
        <v>299.4335331141292</v>
      </c>
      <c r="G1843" s="241">
        <v>78</v>
      </c>
      <c r="H1843" s="242">
        <v>8.0900905686436042E-2</v>
      </c>
      <c r="I1843" s="243">
        <v>39.051282051282051</v>
      </c>
    </row>
    <row r="1844" spans="2:9" x14ac:dyDescent="0.2">
      <c r="B1844" s="240" t="s">
        <v>1836</v>
      </c>
      <c r="C1844" s="241">
        <v>1635</v>
      </c>
      <c r="D1844" s="242">
        <v>-3.197862818598729E-2</v>
      </c>
      <c r="E1844" s="243">
        <v>-42.039143730886849</v>
      </c>
      <c r="F1844" s="243">
        <v>112.97379310394113</v>
      </c>
      <c r="G1844" s="241">
        <v>228</v>
      </c>
      <c r="H1844" s="242">
        <v>2.2687299546253925E-2</v>
      </c>
      <c r="I1844" s="243">
        <v>13.464912280701755</v>
      </c>
    </row>
    <row r="1845" spans="2:9" x14ac:dyDescent="0.2">
      <c r="B1845" s="240" t="s">
        <v>1837</v>
      </c>
      <c r="C1845" s="241">
        <v>115</v>
      </c>
      <c r="D1845" s="242">
        <v>-2.3774056635551766E-2</v>
      </c>
      <c r="E1845" s="243">
        <v>-27.617391304347827</v>
      </c>
      <c r="F1845" s="243">
        <v>33.438006193100776</v>
      </c>
      <c r="G1845" s="241">
        <v>0</v>
      </c>
      <c r="H1845" s="242">
        <v>0</v>
      </c>
      <c r="I1845" s="243">
        <v>0</v>
      </c>
    </row>
    <row r="1846" spans="2:9" x14ac:dyDescent="0.2">
      <c r="B1846" s="240" t="s">
        <v>1838</v>
      </c>
      <c r="C1846" s="241">
        <v>2</v>
      </c>
      <c r="D1846" s="242">
        <v>-9.3882352941176417E-2</v>
      </c>
      <c r="E1846" s="243">
        <v>-199.5</v>
      </c>
      <c r="F1846" s="243">
        <v>23.273510406105199</v>
      </c>
      <c r="G1846" s="241">
        <v>0</v>
      </c>
      <c r="H1846" s="242">
        <v>0</v>
      </c>
      <c r="I1846" s="243">
        <v>0</v>
      </c>
    </row>
    <row r="1847" spans="2:9" x14ac:dyDescent="0.2">
      <c r="B1847" s="240" t="s">
        <v>1839</v>
      </c>
      <c r="C1847" s="241">
        <v>3451</v>
      </c>
      <c r="D1847" s="242">
        <v>-1.0674965099351064E-2</v>
      </c>
      <c r="E1847" s="243">
        <v>-13.452042886119965</v>
      </c>
      <c r="F1847" s="243">
        <v>367.40169835782694</v>
      </c>
      <c r="G1847" s="241">
        <v>17</v>
      </c>
      <c r="H1847" s="242">
        <v>5.9135399673735822E-2</v>
      </c>
      <c r="I1847" s="243">
        <v>25.588235294117649</v>
      </c>
    </row>
    <row r="1848" spans="2:9" x14ac:dyDescent="0.2">
      <c r="B1848" s="240" t="s">
        <v>1840</v>
      </c>
      <c r="C1848" s="241">
        <v>37</v>
      </c>
      <c r="D1848" s="242">
        <v>0.20838850298425382</v>
      </c>
      <c r="E1848" s="243">
        <v>276.48648648648651</v>
      </c>
      <c r="F1848" s="243">
        <v>336.18224396478962</v>
      </c>
      <c r="G1848" s="241">
        <v>0</v>
      </c>
      <c r="H1848" s="242">
        <v>0</v>
      </c>
      <c r="I1848" s="243">
        <v>0</v>
      </c>
    </row>
    <row r="1849" spans="2:9" x14ac:dyDescent="0.2">
      <c r="B1849" s="240" t="s">
        <v>1841</v>
      </c>
      <c r="C1849" s="241">
        <v>330</v>
      </c>
      <c r="D1849" s="242">
        <v>0.27658778018546415</v>
      </c>
      <c r="E1849" s="243">
        <v>837.40303030303028</v>
      </c>
      <c r="F1849" s="243">
        <v>2221.6282902853327</v>
      </c>
      <c r="G1849" s="241">
        <v>6</v>
      </c>
      <c r="H1849" s="242">
        <v>0.44927536231884058</v>
      </c>
      <c r="I1849" s="243">
        <v>155</v>
      </c>
    </row>
    <row r="1850" spans="2:9" x14ac:dyDescent="0.2">
      <c r="B1850" s="240" t="s">
        <v>1842</v>
      </c>
      <c r="C1850" s="241">
        <v>21</v>
      </c>
      <c r="D1850" s="242">
        <v>0.1416127108536378</v>
      </c>
      <c r="E1850" s="243">
        <v>316.61904761904759</v>
      </c>
      <c r="F1850" s="243">
        <v>254.71694919559386</v>
      </c>
      <c r="G1850" s="241">
        <v>0</v>
      </c>
      <c r="H1850" s="242">
        <v>0</v>
      </c>
      <c r="I1850" s="243">
        <v>0</v>
      </c>
    </row>
    <row r="1851" spans="2:9" x14ac:dyDescent="0.2">
      <c r="B1851" s="240" t="s">
        <v>1843</v>
      </c>
      <c r="C1851" s="241">
        <v>922</v>
      </c>
      <c r="D1851" s="242">
        <v>0.12229592863217764</v>
      </c>
      <c r="E1851" s="243">
        <v>232.06832971800435</v>
      </c>
      <c r="F1851" s="243">
        <v>1081.3466266600208</v>
      </c>
      <c r="G1851" s="241">
        <v>100</v>
      </c>
      <c r="H1851" s="242">
        <v>0.14413872085511237</v>
      </c>
      <c r="I1851" s="243">
        <v>98.17</v>
      </c>
    </row>
    <row r="1852" spans="2:9" x14ac:dyDescent="0.2">
      <c r="B1852" s="240" t="s">
        <v>1844</v>
      </c>
      <c r="C1852" s="241">
        <v>1218</v>
      </c>
      <c r="D1852" s="242">
        <v>-4.5640786937800604E-3</v>
      </c>
      <c r="E1852" s="243">
        <v>-5.7881773399014778</v>
      </c>
      <c r="F1852" s="243">
        <v>8.3217378161213649</v>
      </c>
      <c r="G1852" s="241">
        <v>129</v>
      </c>
      <c r="H1852" s="242">
        <v>3.5979228486646919E-2</v>
      </c>
      <c r="I1852" s="243">
        <v>17.294573643410853</v>
      </c>
    </row>
    <row r="1853" spans="2:9" x14ac:dyDescent="0.2">
      <c r="B1853" s="240" t="s">
        <v>1845</v>
      </c>
      <c r="C1853" s="241">
        <v>942</v>
      </c>
      <c r="D1853" s="242">
        <v>-3.7580157220779009E-3</v>
      </c>
      <c r="E1853" s="243">
        <v>-4.1974522292993628</v>
      </c>
      <c r="F1853" s="243">
        <v>28.239396851866967</v>
      </c>
      <c r="G1853" s="241">
        <v>43</v>
      </c>
      <c r="H1853" s="242">
        <v>5.1325732756737796E-2</v>
      </c>
      <c r="I1853" s="243">
        <v>27.325581395348838</v>
      </c>
    </row>
    <row r="1854" spans="2:9" x14ac:dyDescent="0.2">
      <c r="B1854" s="240" t="s">
        <v>1846</v>
      </c>
      <c r="C1854" s="241">
        <v>709</v>
      </c>
      <c r="D1854" s="242">
        <v>-7.394827799983017E-3</v>
      </c>
      <c r="E1854" s="243">
        <v>-7.4866008462623412</v>
      </c>
      <c r="F1854" s="243">
        <v>14.230882282896557</v>
      </c>
      <c r="G1854" s="241">
        <v>143</v>
      </c>
      <c r="H1854" s="242">
        <v>4.0584969448838493E-2</v>
      </c>
      <c r="I1854" s="243">
        <v>18.3006993006993</v>
      </c>
    </row>
    <row r="1855" spans="2:9" x14ac:dyDescent="0.2">
      <c r="B1855" s="240" t="s">
        <v>1847</v>
      </c>
      <c r="C1855" s="241">
        <v>2128</v>
      </c>
      <c r="D1855" s="242">
        <v>1.6842944357254863E-2</v>
      </c>
      <c r="E1855" s="243">
        <v>22.281015037593985</v>
      </c>
      <c r="F1855" s="243">
        <v>99.949477654660555</v>
      </c>
      <c r="G1855" s="241">
        <v>311</v>
      </c>
      <c r="H1855" s="242">
        <v>5.7775157873613425E-2</v>
      </c>
      <c r="I1855" s="243">
        <v>29.623794212218648</v>
      </c>
    </row>
    <row r="1856" spans="2:9" x14ac:dyDescent="0.2">
      <c r="B1856" s="240" t="s">
        <v>1848</v>
      </c>
      <c r="C1856" s="241">
        <v>0</v>
      </c>
      <c r="D1856" s="242">
        <v>0</v>
      </c>
      <c r="E1856" s="243">
        <v>0</v>
      </c>
      <c r="F1856" s="243">
        <v>0</v>
      </c>
      <c r="G1856" s="241">
        <v>0</v>
      </c>
      <c r="H1856" s="242">
        <v>0</v>
      </c>
      <c r="I1856" s="243">
        <v>0</v>
      </c>
    </row>
    <row r="1857" spans="2:9" x14ac:dyDescent="0.2">
      <c r="B1857" s="240" t="s">
        <v>1849</v>
      </c>
      <c r="C1857" s="241">
        <v>1757</v>
      </c>
      <c r="D1857" s="242">
        <v>4.9367221565368435E-3</v>
      </c>
      <c r="E1857" s="243">
        <v>6.2595332953898692</v>
      </c>
      <c r="F1857" s="243">
        <v>45.156993722625231</v>
      </c>
      <c r="G1857" s="241">
        <v>319</v>
      </c>
      <c r="H1857" s="242">
        <v>4.3919861887876888E-2</v>
      </c>
      <c r="I1857" s="243">
        <v>26.636363636363637</v>
      </c>
    </row>
    <row r="1858" spans="2:9" x14ac:dyDescent="0.2">
      <c r="B1858" s="240" t="s">
        <v>1850</v>
      </c>
      <c r="C1858" s="241">
        <v>0</v>
      </c>
      <c r="D1858" s="242">
        <v>0</v>
      </c>
      <c r="E1858" s="243">
        <v>0</v>
      </c>
      <c r="F1858" s="243">
        <v>0</v>
      </c>
      <c r="G1858" s="241">
        <v>0</v>
      </c>
      <c r="H1858" s="242">
        <v>0</v>
      </c>
      <c r="I1858" s="243">
        <v>0</v>
      </c>
    </row>
    <row r="1859" spans="2:9" x14ac:dyDescent="0.2">
      <c r="B1859" s="240" t="s">
        <v>1851</v>
      </c>
      <c r="C1859" s="241">
        <v>155</v>
      </c>
      <c r="D1859" s="242">
        <v>1.8236378582430879E-2</v>
      </c>
      <c r="E1859" s="243">
        <v>29.483870967741936</v>
      </c>
      <c r="F1859" s="243">
        <v>124.00273156149403</v>
      </c>
      <c r="G1859" s="241">
        <v>3</v>
      </c>
      <c r="H1859" s="242">
        <v>0.17038007863695936</v>
      </c>
      <c r="I1859" s="243">
        <v>43.333333333333336</v>
      </c>
    </row>
    <row r="1860" spans="2:9" x14ac:dyDescent="0.2">
      <c r="B1860" s="240" t="s">
        <v>1852</v>
      </c>
      <c r="C1860" s="241">
        <v>2359</v>
      </c>
      <c r="D1860" s="242">
        <v>1.8843686951943717E-2</v>
      </c>
      <c r="E1860" s="243">
        <v>37.14200932598559</v>
      </c>
      <c r="F1860" s="243">
        <v>176.55937805323504</v>
      </c>
      <c r="G1860" s="241">
        <v>282</v>
      </c>
      <c r="H1860" s="242">
        <v>6.5528720831632192E-2</v>
      </c>
      <c r="I1860" s="243">
        <v>44.393617021276597</v>
      </c>
    </row>
    <row r="1861" spans="2:9" x14ac:dyDescent="0.2">
      <c r="B1861" s="240" t="s">
        <v>1853</v>
      </c>
      <c r="C1861" s="241">
        <v>0</v>
      </c>
      <c r="D1861" s="242">
        <v>0</v>
      </c>
      <c r="E1861" s="243">
        <v>0</v>
      </c>
      <c r="F1861" s="243">
        <v>0</v>
      </c>
      <c r="G1861" s="241">
        <v>0</v>
      </c>
      <c r="H1861" s="242">
        <v>0</v>
      </c>
      <c r="I1861" s="243">
        <v>0</v>
      </c>
    </row>
    <row r="1862" spans="2:9" x14ac:dyDescent="0.2">
      <c r="B1862" s="240" t="s">
        <v>1854</v>
      </c>
      <c r="C1862" s="241">
        <v>125</v>
      </c>
      <c r="D1862" s="242">
        <v>0.14876135055309381</v>
      </c>
      <c r="E1862" s="243">
        <v>703.928</v>
      </c>
      <c r="F1862" s="243">
        <v>546.83226661668004</v>
      </c>
      <c r="G1862" s="241">
        <v>2</v>
      </c>
      <c r="H1862" s="242">
        <v>0.14974958263772953</v>
      </c>
      <c r="I1862" s="243">
        <v>448.5</v>
      </c>
    </row>
    <row r="1863" spans="2:9" x14ac:dyDescent="0.2">
      <c r="B1863" s="240" t="s">
        <v>1855</v>
      </c>
      <c r="C1863" s="241">
        <v>1263</v>
      </c>
      <c r="D1863" s="242">
        <v>1.3523298897124336E-2</v>
      </c>
      <c r="E1863" s="243">
        <v>20.00633412509897</v>
      </c>
      <c r="F1863" s="243">
        <v>84.149647990431319</v>
      </c>
      <c r="G1863" s="241">
        <v>30</v>
      </c>
      <c r="H1863" s="242">
        <v>5.1758543277625302E-2</v>
      </c>
      <c r="I1863" s="243">
        <v>27.666666666666668</v>
      </c>
    </row>
    <row r="1864" spans="2:9" x14ac:dyDescent="0.2">
      <c r="B1864" s="240" t="s">
        <v>1856</v>
      </c>
      <c r="C1864" s="241">
        <v>1603</v>
      </c>
      <c r="D1864" s="242">
        <v>3.6606783549574917E-2</v>
      </c>
      <c r="E1864" s="243">
        <v>47.837804117280101</v>
      </c>
      <c r="F1864" s="243">
        <v>162.86878013634072</v>
      </c>
      <c r="G1864" s="241">
        <v>35</v>
      </c>
      <c r="H1864" s="242">
        <v>9.1214185533961212E-2</v>
      </c>
      <c r="I1864" s="243">
        <v>52.028571428571432</v>
      </c>
    </row>
    <row r="1865" spans="2:9" x14ac:dyDescent="0.2">
      <c r="B1865" s="240" t="s">
        <v>1857</v>
      </c>
      <c r="C1865" s="241">
        <v>2342</v>
      </c>
      <c r="D1865" s="242">
        <v>-2.2349270018690248E-2</v>
      </c>
      <c r="E1865" s="243">
        <v>-23.409906063193851</v>
      </c>
      <c r="F1865" s="243">
        <v>114.88886222975412</v>
      </c>
      <c r="G1865" s="241">
        <v>93</v>
      </c>
      <c r="H1865" s="242">
        <v>1.5953573054164671E-2</v>
      </c>
      <c r="I1865" s="243">
        <v>7.5376344086021509</v>
      </c>
    </row>
    <row r="1866" spans="2:9" x14ac:dyDescent="0.2">
      <c r="B1866" s="240" t="s">
        <v>1858</v>
      </c>
      <c r="C1866" s="241">
        <v>2195</v>
      </c>
      <c r="D1866" s="242">
        <v>2.004190369963843E-2</v>
      </c>
      <c r="E1866" s="243">
        <v>30.845558086560363</v>
      </c>
      <c r="F1866" s="243">
        <v>426.59962169597293</v>
      </c>
      <c r="G1866" s="241">
        <v>40</v>
      </c>
      <c r="H1866" s="242">
        <v>7.7192274042667819E-2</v>
      </c>
      <c r="I1866" s="243">
        <v>57.35</v>
      </c>
    </row>
    <row r="1867" spans="2:9" x14ac:dyDescent="0.2">
      <c r="B1867" s="240" t="s">
        <v>1859</v>
      </c>
      <c r="C1867" s="241">
        <v>0</v>
      </c>
      <c r="D1867" s="242">
        <v>0</v>
      </c>
      <c r="E1867" s="243">
        <v>0</v>
      </c>
      <c r="F1867" s="243">
        <v>41.551566185506033</v>
      </c>
      <c r="G1867" s="241">
        <v>0</v>
      </c>
      <c r="H1867" s="242">
        <v>0</v>
      </c>
      <c r="I1867" s="243">
        <v>0</v>
      </c>
    </row>
    <row r="1868" spans="2:9" x14ac:dyDescent="0.2">
      <c r="B1868" s="240" t="s">
        <v>1860</v>
      </c>
      <c r="C1868" s="241">
        <v>2030</v>
      </c>
      <c r="D1868" s="242">
        <v>-3.5075372931173021E-2</v>
      </c>
      <c r="E1868" s="243">
        <v>-44.366009852216749</v>
      </c>
      <c r="F1868" s="243">
        <v>39.084207123288799</v>
      </c>
      <c r="G1868" s="241">
        <v>325</v>
      </c>
      <c r="H1868" s="242">
        <v>1.4726229877911168E-2</v>
      </c>
      <c r="I1868" s="243">
        <v>7.4338461538461535</v>
      </c>
    </row>
    <row r="1869" spans="2:9" x14ac:dyDescent="0.2">
      <c r="B1869" s="240" t="s">
        <v>1861</v>
      </c>
      <c r="C1869" s="241">
        <v>0</v>
      </c>
      <c r="D1869" s="242">
        <v>0</v>
      </c>
      <c r="E1869" s="243">
        <v>0</v>
      </c>
      <c r="F1869" s="243">
        <v>0</v>
      </c>
      <c r="G1869" s="241">
        <v>0</v>
      </c>
      <c r="H1869" s="242">
        <v>0</v>
      </c>
      <c r="I1869" s="243">
        <v>0</v>
      </c>
    </row>
    <row r="1870" spans="2:9" x14ac:dyDescent="0.2">
      <c r="B1870" s="240" t="s">
        <v>1862</v>
      </c>
      <c r="C1870" s="241">
        <v>1275</v>
      </c>
      <c r="D1870" s="242">
        <v>1.0763497080732431E-3</v>
      </c>
      <c r="E1870" s="243">
        <v>1.1513725490196078</v>
      </c>
      <c r="F1870" s="243">
        <v>5.1685033708393417</v>
      </c>
      <c r="G1870" s="241">
        <v>255</v>
      </c>
      <c r="H1870" s="242">
        <v>1.626664733038452E-2</v>
      </c>
      <c r="I1870" s="243">
        <v>7.9176470588235297</v>
      </c>
    </row>
    <row r="1871" spans="2:9" x14ac:dyDescent="0.2">
      <c r="B1871" s="240" t="s">
        <v>1863</v>
      </c>
      <c r="C1871" s="241">
        <v>1624</v>
      </c>
      <c r="D1871" s="242">
        <v>-1.902184723982514E-2</v>
      </c>
      <c r="E1871" s="243">
        <v>-32.974137931034484</v>
      </c>
      <c r="F1871" s="243">
        <v>77.385870519484129</v>
      </c>
      <c r="G1871" s="241">
        <v>166</v>
      </c>
      <c r="H1871" s="242">
        <v>3.4718811394891969E-2</v>
      </c>
      <c r="I1871" s="243">
        <v>20.439759036144579</v>
      </c>
    </row>
    <row r="1872" spans="2:9" x14ac:dyDescent="0.2">
      <c r="B1872" s="240" t="s">
        <v>1864</v>
      </c>
      <c r="C1872" s="241">
        <v>0</v>
      </c>
      <c r="D1872" s="242">
        <v>0</v>
      </c>
      <c r="E1872" s="243">
        <v>0</v>
      </c>
      <c r="F1872" s="243">
        <v>0</v>
      </c>
      <c r="G1872" s="241">
        <v>0</v>
      </c>
      <c r="H1872" s="242">
        <v>0</v>
      </c>
      <c r="I1872" s="243">
        <v>0</v>
      </c>
    </row>
    <row r="1873" spans="2:9" x14ac:dyDescent="0.2">
      <c r="B1873" s="240" t="s">
        <v>1865</v>
      </c>
      <c r="C1873" s="241">
        <v>1548</v>
      </c>
      <c r="D1873" s="242">
        <v>-1.1267083409436385E-2</v>
      </c>
      <c r="E1873" s="243">
        <v>-13.270025839793282</v>
      </c>
      <c r="F1873" s="243">
        <v>45.346421256719005</v>
      </c>
      <c r="G1873" s="241">
        <v>314</v>
      </c>
      <c r="H1873" s="242">
        <v>3.0313299557754636E-2</v>
      </c>
      <c r="I1873" s="243">
        <v>17.092356687898089</v>
      </c>
    </row>
    <row r="1874" spans="2:9" x14ac:dyDescent="0.2">
      <c r="B1874" s="240" t="s">
        <v>1866</v>
      </c>
      <c r="C1874" s="241">
        <v>556</v>
      </c>
      <c r="D1874" s="242">
        <v>-0.14602326072622107</v>
      </c>
      <c r="E1874" s="243">
        <v>-327.00359712230215</v>
      </c>
      <c r="F1874" s="243">
        <v>97.273670741154248</v>
      </c>
      <c r="G1874" s="241">
        <v>34</v>
      </c>
      <c r="H1874" s="242">
        <v>2.6809651474530849E-2</v>
      </c>
      <c r="I1874" s="243">
        <v>16.176470588235293</v>
      </c>
    </row>
    <row r="1875" spans="2:9" x14ac:dyDescent="0.2">
      <c r="B1875" s="240" t="s">
        <v>1867</v>
      </c>
      <c r="C1875" s="241">
        <v>0</v>
      </c>
      <c r="D1875" s="242">
        <v>0</v>
      </c>
      <c r="E1875" s="243">
        <v>0</v>
      </c>
      <c r="F1875" s="243">
        <v>0</v>
      </c>
      <c r="G1875" s="241">
        <v>0</v>
      </c>
      <c r="H1875" s="242">
        <v>0</v>
      </c>
      <c r="I1875" s="243">
        <v>0</v>
      </c>
    </row>
    <row r="1876" spans="2:9" x14ac:dyDescent="0.2">
      <c r="B1876" s="240" t="s">
        <v>1868</v>
      </c>
      <c r="C1876" s="241">
        <v>1523</v>
      </c>
      <c r="D1876" s="242">
        <v>-2.9720518386357253E-2</v>
      </c>
      <c r="E1876" s="243">
        <v>-33.020354563361785</v>
      </c>
      <c r="F1876" s="243">
        <v>39.315109096386188</v>
      </c>
      <c r="G1876" s="241">
        <v>200</v>
      </c>
      <c r="H1876" s="242">
        <v>2.1526550372704234E-2</v>
      </c>
      <c r="I1876" s="243">
        <v>11.205</v>
      </c>
    </row>
    <row r="1877" spans="2:9" x14ac:dyDescent="0.2">
      <c r="B1877" s="240" t="s">
        <v>1869</v>
      </c>
      <c r="C1877" s="241">
        <v>1043</v>
      </c>
      <c r="D1877" s="242">
        <v>-9.0383369242246214E-3</v>
      </c>
      <c r="E1877" s="243">
        <v>-9.5484180249280914</v>
      </c>
      <c r="F1877" s="243">
        <v>4.7881332555908003</v>
      </c>
      <c r="G1877" s="241">
        <v>73</v>
      </c>
      <c r="H1877" s="242">
        <v>1.2220185524634886E-2</v>
      </c>
      <c r="I1877" s="243">
        <v>6.0273972602739727</v>
      </c>
    </row>
    <row r="1878" spans="2:9" x14ac:dyDescent="0.2">
      <c r="B1878" s="240" t="s">
        <v>1870</v>
      </c>
      <c r="C1878" s="241">
        <v>1946</v>
      </c>
      <c r="D1878" s="242">
        <v>-2.3769001127343148E-2</v>
      </c>
      <c r="E1878" s="243">
        <v>-33.500513874614597</v>
      </c>
      <c r="F1878" s="243">
        <v>185.98307642881028</v>
      </c>
      <c r="G1878" s="241">
        <v>152</v>
      </c>
      <c r="H1878" s="242">
        <v>3.829120480679582E-2</v>
      </c>
      <c r="I1878" s="243">
        <v>19.453947368421051</v>
      </c>
    </row>
    <row r="1879" spans="2:9" x14ac:dyDescent="0.2">
      <c r="B1879" s="240" t="s">
        <v>1871</v>
      </c>
      <c r="C1879" s="241">
        <v>925</v>
      </c>
      <c r="D1879" s="242">
        <v>-2.2199013712982718E-2</v>
      </c>
      <c r="E1879" s="243">
        <v>-28.585945945945944</v>
      </c>
      <c r="F1879" s="243">
        <v>45.144360075363835</v>
      </c>
      <c r="G1879" s="241">
        <v>333</v>
      </c>
      <c r="H1879" s="242">
        <v>3.6707198721242174E-2</v>
      </c>
      <c r="I1879" s="243">
        <v>19.30930930930931</v>
      </c>
    </row>
    <row r="1880" spans="2:9" x14ac:dyDescent="0.2">
      <c r="B1880" s="240" t="s">
        <v>1872</v>
      </c>
      <c r="C1880" s="241">
        <v>21</v>
      </c>
      <c r="D1880" s="242">
        <v>1.2531328320801727E-3</v>
      </c>
      <c r="E1880" s="243">
        <v>1.7142857142857142</v>
      </c>
      <c r="F1880" s="243">
        <v>58.406363391311459</v>
      </c>
      <c r="G1880" s="241">
        <v>0</v>
      </c>
      <c r="H1880" s="242">
        <v>0</v>
      </c>
      <c r="I1880" s="243">
        <v>0</v>
      </c>
    </row>
    <row r="1881" spans="2:9" x14ac:dyDescent="0.2">
      <c r="B1881" s="240" t="s">
        <v>1873</v>
      </c>
      <c r="C1881" s="241">
        <v>2621</v>
      </c>
      <c r="D1881" s="242">
        <v>4.544295283957922E-2</v>
      </c>
      <c r="E1881" s="243">
        <v>112.78252575352919</v>
      </c>
      <c r="F1881" s="243">
        <v>288.21404801834757</v>
      </c>
      <c r="G1881" s="241">
        <v>57</v>
      </c>
      <c r="H1881" s="242">
        <v>9.6015180265654587E-2</v>
      </c>
      <c r="I1881" s="243">
        <v>88.771929824561397</v>
      </c>
    </row>
    <row r="1882" spans="2:9" x14ac:dyDescent="0.2">
      <c r="B1882" s="240" t="s">
        <v>1874</v>
      </c>
      <c r="C1882" s="241">
        <v>3425</v>
      </c>
      <c r="D1882" s="242">
        <v>-8.2720410629376628E-3</v>
      </c>
      <c r="E1882" s="243">
        <v>-10.748905109489051</v>
      </c>
      <c r="F1882" s="243">
        <v>1222.6572828244459</v>
      </c>
      <c r="G1882" s="241">
        <v>119</v>
      </c>
      <c r="H1882" s="242">
        <v>3.8309947974144443E-3</v>
      </c>
      <c r="I1882" s="243">
        <v>2.0420168067226889</v>
      </c>
    </row>
    <row r="1883" spans="2:9" x14ac:dyDescent="0.2">
      <c r="B1883" s="240" t="s">
        <v>1875</v>
      </c>
      <c r="C1883" s="241">
        <v>2001</v>
      </c>
      <c r="D1883" s="242">
        <v>5.7791506481969401E-2</v>
      </c>
      <c r="E1883" s="243">
        <v>69.768615692153929</v>
      </c>
      <c r="F1883" s="243">
        <v>628.2988306185681</v>
      </c>
      <c r="G1883" s="241">
        <v>312</v>
      </c>
      <c r="H1883" s="242">
        <v>8.3065363086151089E-2</v>
      </c>
      <c r="I1883" s="243">
        <v>49.179487179487182</v>
      </c>
    </row>
    <row r="1884" spans="2:9" x14ac:dyDescent="0.2">
      <c r="B1884" s="240" t="s">
        <v>1876</v>
      </c>
      <c r="C1884" s="241">
        <v>747</v>
      </c>
      <c r="D1884" s="242">
        <v>-9.5741348865373666E-2</v>
      </c>
      <c r="E1884" s="243">
        <v>-227.11244979919678</v>
      </c>
      <c r="F1884" s="243">
        <v>293.63521321311902</v>
      </c>
      <c r="G1884" s="241">
        <v>107</v>
      </c>
      <c r="H1884" s="242">
        <v>8.0490859003255588E-2</v>
      </c>
      <c r="I1884" s="243">
        <v>60.074766355140184</v>
      </c>
    </row>
    <row r="1885" spans="2:9" x14ac:dyDescent="0.2">
      <c r="B1885" s="240" t="s">
        <v>1877</v>
      </c>
      <c r="C1885" s="241">
        <v>2667</v>
      </c>
      <c r="D1885" s="242">
        <v>4.486745438175177E-3</v>
      </c>
      <c r="E1885" s="243">
        <v>5.6970378702662163</v>
      </c>
      <c r="F1885" s="243">
        <v>152.05672581300675</v>
      </c>
      <c r="G1885" s="241">
        <v>301</v>
      </c>
      <c r="H1885" s="242">
        <v>5.035612920259469E-2</v>
      </c>
      <c r="I1885" s="243">
        <v>27.880398671096344</v>
      </c>
    </row>
    <row r="1886" spans="2:9" x14ac:dyDescent="0.2">
      <c r="B1886" s="240" t="s">
        <v>1878</v>
      </c>
      <c r="C1886" s="241">
        <v>1014</v>
      </c>
      <c r="D1886" s="242">
        <v>1.4843168988566191E-2</v>
      </c>
      <c r="E1886" s="243">
        <v>16.199211045364891</v>
      </c>
      <c r="F1886" s="243">
        <v>5.2015738503463487</v>
      </c>
      <c r="G1886" s="241">
        <v>149</v>
      </c>
      <c r="H1886" s="242">
        <v>1.5083404539881773E-2</v>
      </c>
      <c r="I1886" s="243">
        <v>8.1744966442953029</v>
      </c>
    </row>
    <row r="1887" spans="2:9" x14ac:dyDescent="0.2">
      <c r="B1887" s="240" t="s">
        <v>1879</v>
      </c>
      <c r="C1887" s="241">
        <v>1290</v>
      </c>
      <c r="D1887" s="242">
        <v>1.2712338317339533E-2</v>
      </c>
      <c r="E1887" s="243">
        <v>27.931007751937983</v>
      </c>
      <c r="F1887" s="243">
        <v>161.92792067904284</v>
      </c>
      <c r="G1887" s="241">
        <v>210</v>
      </c>
      <c r="H1887" s="242">
        <v>8.1209272513620423E-2</v>
      </c>
      <c r="I1887" s="243">
        <v>54.3</v>
      </c>
    </row>
    <row r="1888" spans="2:9" x14ac:dyDescent="0.2">
      <c r="B1888" s="240" t="s">
        <v>1880</v>
      </c>
      <c r="C1888" s="241">
        <v>0</v>
      </c>
      <c r="D1888" s="242">
        <v>0</v>
      </c>
      <c r="E1888" s="243">
        <v>0</v>
      </c>
      <c r="F1888" s="243">
        <v>0</v>
      </c>
      <c r="G1888" s="241">
        <v>0</v>
      </c>
      <c r="H1888" s="242">
        <v>0</v>
      </c>
      <c r="I1888" s="243">
        <v>0</v>
      </c>
    </row>
    <row r="1889" spans="2:10" x14ac:dyDescent="0.2">
      <c r="B1889" s="244" t="s">
        <v>1881</v>
      </c>
      <c r="C1889" s="245">
        <v>3942</v>
      </c>
      <c r="D1889" s="246">
        <v>8.7839011091566332E-2</v>
      </c>
      <c r="E1889" s="247">
        <v>157.58523592085237</v>
      </c>
      <c r="F1889" s="247">
        <v>2158.143639544126</v>
      </c>
      <c r="G1889" s="245">
        <v>244</v>
      </c>
      <c r="H1889" s="246">
        <v>0.15758103313088889</v>
      </c>
      <c r="I1889" s="247">
        <v>97.192622950819668</v>
      </c>
    </row>
    <row r="1891" spans="2:10" x14ac:dyDescent="0.2">
      <c r="J1891" s="17" t="s">
        <v>331</v>
      </c>
    </row>
    <row r="1892" spans="2:10" x14ac:dyDescent="0.2">
      <c r="J1892" s="17" t="s">
        <v>355</v>
      </c>
    </row>
    <row r="1893" spans="2:10" x14ac:dyDescent="0.2">
      <c r="B1893" s="3" t="s">
        <v>0</v>
      </c>
      <c r="C1893" s="225"/>
      <c r="D1893" s="226"/>
      <c r="E1893" s="227"/>
      <c r="F1893" s="227"/>
      <c r="G1893" s="225"/>
      <c r="H1893" s="226"/>
      <c r="I1893" s="227"/>
    </row>
    <row r="1894" spans="2:10" x14ac:dyDescent="0.2">
      <c r="B1894" s="3" t="s">
        <v>396</v>
      </c>
      <c r="C1894" s="225"/>
      <c r="D1894" s="226"/>
      <c r="E1894" s="227"/>
      <c r="F1894" s="227"/>
      <c r="G1894" s="225"/>
      <c r="H1894" s="226"/>
      <c r="I1894" s="227"/>
    </row>
    <row r="1895" spans="2:10" x14ac:dyDescent="0.2">
      <c r="B1895" s="228" t="s">
        <v>326</v>
      </c>
      <c r="C1895" s="225"/>
      <c r="D1895" s="226"/>
      <c r="E1895" s="227"/>
      <c r="F1895" s="227"/>
      <c r="G1895" s="225"/>
      <c r="H1895" s="226"/>
      <c r="I1895" s="227"/>
    </row>
    <row r="1896" spans="2:10" x14ac:dyDescent="0.2">
      <c r="B1896" s="3"/>
      <c r="C1896" s="221"/>
      <c r="D1896" s="221"/>
      <c r="E1896" s="221"/>
      <c r="F1896" s="273"/>
      <c r="G1896" s="221"/>
      <c r="H1896" s="221"/>
      <c r="I1896" s="221"/>
    </row>
    <row r="1897" spans="2:10" x14ac:dyDescent="0.2">
      <c r="B1897" s="266" t="s">
        <v>2766</v>
      </c>
    </row>
    <row r="1898" spans="2:10" x14ac:dyDescent="0.2">
      <c r="B1898" s="266" t="s">
        <v>2767</v>
      </c>
    </row>
    <row r="1899" spans="2:10" x14ac:dyDescent="0.2">
      <c r="B1899" s="266" t="s">
        <v>2768</v>
      </c>
    </row>
    <row r="1900" spans="2:10" x14ac:dyDescent="0.2">
      <c r="B1900" s="266" t="s">
        <v>2769</v>
      </c>
    </row>
    <row r="1901" spans="2:10" x14ac:dyDescent="0.2">
      <c r="B1901" s="266" t="s">
        <v>2770</v>
      </c>
    </row>
    <row r="1903" spans="2:10" x14ac:dyDescent="0.2">
      <c r="B1903" s="3"/>
      <c r="C1903" s="229" t="s">
        <v>155</v>
      </c>
      <c r="D1903" s="230"/>
      <c r="E1903" s="231"/>
      <c r="F1903" s="274"/>
      <c r="G1903" s="229" t="s">
        <v>404</v>
      </c>
      <c r="H1903" s="230"/>
      <c r="I1903" s="231"/>
    </row>
    <row r="1904" spans="2:10" ht="38.25" x14ac:dyDescent="0.2">
      <c r="B1904" s="232" t="s">
        <v>332</v>
      </c>
      <c r="C1904" s="233" t="s">
        <v>49</v>
      </c>
      <c r="D1904" s="234" t="s">
        <v>333</v>
      </c>
      <c r="E1904" s="235" t="s">
        <v>334</v>
      </c>
      <c r="F1904" s="235" t="s">
        <v>2765</v>
      </c>
      <c r="G1904" s="233" t="s">
        <v>49</v>
      </c>
      <c r="H1904" s="234" t="s">
        <v>333</v>
      </c>
      <c r="I1904" s="235" t="s">
        <v>334</v>
      </c>
    </row>
    <row r="1905" spans="2:9" x14ac:dyDescent="0.2">
      <c r="B1905" s="236" t="s">
        <v>1882</v>
      </c>
      <c r="C1905" s="237">
        <v>1292</v>
      </c>
      <c r="D1905" s="238">
        <v>-6.5424240360618779E-2</v>
      </c>
      <c r="E1905" s="239">
        <v>-88.486842105263165</v>
      </c>
      <c r="F1905" s="239">
        <v>234.51510333005464</v>
      </c>
      <c r="G1905" s="237">
        <v>102</v>
      </c>
      <c r="H1905" s="238">
        <v>4.9602453250715328E-2</v>
      </c>
      <c r="I1905" s="239">
        <v>30.764705882352942</v>
      </c>
    </row>
    <row r="1906" spans="2:9" x14ac:dyDescent="0.2">
      <c r="B1906" s="240" t="s">
        <v>1883</v>
      </c>
      <c r="C1906" s="241">
        <v>1515</v>
      </c>
      <c r="D1906" s="242">
        <v>-3.4326929693413444E-2</v>
      </c>
      <c r="E1906" s="243">
        <v>-36.220462046204624</v>
      </c>
      <c r="F1906" s="243">
        <v>4.5882267557714753</v>
      </c>
      <c r="G1906" s="241">
        <v>219</v>
      </c>
      <c r="H1906" s="242">
        <v>-4.6244862936367648E-3</v>
      </c>
      <c r="I1906" s="243">
        <v>-2.3378995433789953</v>
      </c>
    </row>
    <row r="1907" spans="2:9" x14ac:dyDescent="0.2">
      <c r="B1907" s="240" t="s">
        <v>1884</v>
      </c>
      <c r="C1907" s="241">
        <v>2200</v>
      </c>
      <c r="D1907" s="242">
        <v>-2.4739617258539348E-2</v>
      </c>
      <c r="E1907" s="243">
        <v>-27.622727272727271</v>
      </c>
      <c r="F1907" s="243">
        <v>17.44080299562771</v>
      </c>
      <c r="G1907" s="241">
        <v>19</v>
      </c>
      <c r="H1907" s="242">
        <v>3.5763757713134448E-2</v>
      </c>
      <c r="I1907" s="243">
        <v>14.947368421052632</v>
      </c>
    </row>
    <row r="1908" spans="2:9" x14ac:dyDescent="0.2">
      <c r="B1908" s="240" t="s">
        <v>1885</v>
      </c>
      <c r="C1908" s="241">
        <v>3</v>
      </c>
      <c r="D1908" s="242">
        <v>0.17364980313498246</v>
      </c>
      <c r="E1908" s="243">
        <v>1558.3333333333333</v>
      </c>
      <c r="F1908" s="243">
        <v>189.92793473130476</v>
      </c>
      <c r="G1908" s="241">
        <v>0</v>
      </c>
      <c r="H1908" s="242">
        <v>0</v>
      </c>
      <c r="I1908" s="243">
        <v>0</v>
      </c>
    </row>
    <row r="1909" spans="2:9" x14ac:dyDescent="0.2">
      <c r="B1909" s="240" t="s">
        <v>1886</v>
      </c>
      <c r="C1909" s="241">
        <v>2511</v>
      </c>
      <c r="D1909" s="242">
        <v>6.7693289481580265E-2</v>
      </c>
      <c r="E1909" s="243">
        <v>184.18478693747511</v>
      </c>
      <c r="F1909" s="243">
        <v>255.91866523839653</v>
      </c>
      <c r="G1909" s="241">
        <v>28</v>
      </c>
      <c r="H1909" s="242">
        <v>0.12274506060895285</v>
      </c>
      <c r="I1909" s="243">
        <v>137.78571428571428</v>
      </c>
    </row>
    <row r="1910" spans="2:9" x14ac:dyDescent="0.2">
      <c r="B1910" s="240" t="s">
        <v>1887</v>
      </c>
      <c r="C1910" s="241">
        <v>1066</v>
      </c>
      <c r="D1910" s="242">
        <v>6.3850471634403494E-3</v>
      </c>
      <c r="E1910" s="243">
        <v>7.6275797373358349</v>
      </c>
      <c r="F1910" s="243">
        <v>42.231120718851834</v>
      </c>
      <c r="G1910" s="241">
        <v>87</v>
      </c>
      <c r="H1910" s="242">
        <v>4.7108286949666844E-2</v>
      </c>
      <c r="I1910" s="243">
        <v>22.666666666666668</v>
      </c>
    </row>
    <row r="1911" spans="2:9" x14ac:dyDescent="0.2">
      <c r="B1911" s="240" t="s">
        <v>1888</v>
      </c>
      <c r="C1911" s="241">
        <v>2887</v>
      </c>
      <c r="D1911" s="242">
        <v>-1.7459037156117185E-2</v>
      </c>
      <c r="E1911" s="243">
        <v>-19.433668167648079</v>
      </c>
      <c r="F1911" s="243">
        <v>79.086779839739862</v>
      </c>
      <c r="G1911" s="241">
        <v>115</v>
      </c>
      <c r="H1911" s="242">
        <v>6.8332826334075225E-2</v>
      </c>
      <c r="I1911" s="243">
        <v>37.11304347826087</v>
      </c>
    </row>
    <row r="1912" spans="2:9" x14ac:dyDescent="0.2">
      <c r="B1912" s="240" t="s">
        <v>1889</v>
      </c>
      <c r="C1912" s="241">
        <v>2182</v>
      </c>
      <c r="D1912" s="242">
        <v>-6.0461813115190832E-2</v>
      </c>
      <c r="E1912" s="243">
        <v>-111.70669110907424</v>
      </c>
      <c r="F1912" s="243">
        <v>105.27783376043648</v>
      </c>
      <c r="G1912" s="241">
        <v>151</v>
      </c>
      <c r="H1912" s="242">
        <v>2.1684595913939564E-2</v>
      </c>
      <c r="I1912" s="243">
        <v>12.708609271523178</v>
      </c>
    </row>
    <row r="1913" spans="2:9" x14ac:dyDescent="0.2">
      <c r="B1913" s="240" t="s">
        <v>1890</v>
      </c>
      <c r="C1913" s="241">
        <v>16</v>
      </c>
      <c r="D1913" s="242">
        <v>0.5923956012362539</v>
      </c>
      <c r="E1913" s="243">
        <v>1545.375</v>
      </c>
      <c r="F1913" s="243">
        <v>2940.2304449336411</v>
      </c>
      <c r="G1913" s="241">
        <v>0</v>
      </c>
      <c r="H1913" s="242">
        <v>0</v>
      </c>
      <c r="I1913" s="243">
        <v>0</v>
      </c>
    </row>
    <row r="1914" spans="2:9" x14ac:dyDescent="0.2">
      <c r="B1914" s="240" t="s">
        <v>1891</v>
      </c>
      <c r="C1914" s="241">
        <v>1478</v>
      </c>
      <c r="D1914" s="242">
        <v>-0.1168101140630734</v>
      </c>
      <c r="E1914" s="243">
        <v>-191.46481732070365</v>
      </c>
      <c r="F1914" s="243">
        <v>113.23784040405474</v>
      </c>
      <c r="G1914" s="241">
        <v>476</v>
      </c>
      <c r="H1914" s="242">
        <v>2.1307081450221643E-2</v>
      </c>
      <c r="I1914" s="243">
        <v>12.558823529411764</v>
      </c>
    </row>
    <row r="1915" spans="2:9" x14ac:dyDescent="0.2">
      <c r="B1915" s="240" t="s">
        <v>1892</v>
      </c>
      <c r="C1915" s="241">
        <v>14</v>
      </c>
      <c r="D1915" s="242">
        <v>-1.7100904288656071E-2</v>
      </c>
      <c r="E1915" s="243">
        <v>-27.285714285714285</v>
      </c>
      <c r="F1915" s="243">
        <v>162.11649620526796</v>
      </c>
      <c r="G1915" s="241">
        <v>0</v>
      </c>
      <c r="H1915" s="242">
        <v>0</v>
      </c>
      <c r="I1915" s="243">
        <v>0</v>
      </c>
    </row>
    <row r="1916" spans="2:9" x14ac:dyDescent="0.2">
      <c r="B1916" s="240" t="s">
        <v>1893</v>
      </c>
      <c r="C1916" s="241">
        <v>0</v>
      </c>
      <c r="D1916" s="242">
        <v>0</v>
      </c>
      <c r="E1916" s="243">
        <v>0</v>
      </c>
      <c r="F1916" s="243">
        <v>0</v>
      </c>
      <c r="G1916" s="241">
        <v>0</v>
      </c>
      <c r="H1916" s="242">
        <v>0</v>
      </c>
      <c r="I1916" s="243">
        <v>0</v>
      </c>
    </row>
    <row r="1917" spans="2:9" x14ac:dyDescent="0.2">
      <c r="B1917" s="240" t="s">
        <v>1894</v>
      </c>
      <c r="C1917" s="241">
        <v>736</v>
      </c>
      <c r="D1917" s="242">
        <v>-2.8918373131155639E-2</v>
      </c>
      <c r="E1917" s="243">
        <v>-31.052989130434781</v>
      </c>
      <c r="F1917" s="243">
        <v>34.699210094022085</v>
      </c>
      <c r="G1917" s="241">
        <v>0</v>
      </c>
      <c r="H1917" s="242">
        <v>0</v>
      </c>
      <c r="I1917" s="243">
        <v>0</v>
      </c>
    </row>
    <row r="1918" spans="2:9" x14ac:dyDescent="0.2">
      <c r="B1918" s="240" t="s">
        <v>1895</v>
      </c>
      <c r="C1918" s="241">
        <v>408</v>
      </c>
      <c r="D1918" s="242">
        <v>-1.4322508607825579E-2</v>
      </c>
      <c r="E1918" s="243">
        <v>-16.91421568627451</v>
      </c>
      <c r="F1918" s="243">
        <v>43.583324393751163</v>
      </c>
      <c r="G1918" s="241">
        <v>0</v>
      </c>
      <c r="H1918" s="242">
        <v>0</v>
      </c>
      <c r="I1918" s="243">
        <v>0</v>
      </c>
    </row>
    <row r="1919" spans="2:9" x14ac:dyDescent="0.2">
      <c r="B1919" s="240" t="s">
        <v>1896</v>
      </c>
      <c r="C1919" s="241">
        <v>9</v>
      </c>
      <c r="D1919" s="242">
        <v>-5.501379229962311E-2</v>
      </c>
      <c r="E1919" s="243">
        <v>-157.33333333333334</v>
      </c>
      <c r="F1919" s="243">
        <v>144.52201671230586</v>
      </c>
      <c r="G1919" s="241">
        <v>0</v>
      </c>
      <c r="H1919" s="242">
        <v>0</v>
      </c>
      <c r="I1919" s="243">
        <v>0</v>
      </c>
    </row>
    <row r="1920" spans="2:9" x14ac:dyDescent="0.2">
      <c r="B1920" s="240" t="s">
        <v>1897</v>
      </c>
      <c r="C1920" s="241">
        <v>396</v>
      </c>
      <c r="D1920" s="242">
        <v>7.5137858564723548E-2</v>
      </c>
      <c r="E1920" s="243">
        <v>225.61868686868686</v>
      </c>
      <c r="F1920" s="243">
        <v>1445.2774378310769</v>
      </c>
      <c r="G1920" s="241">
        <v>26</v>
      </c>
      <c r="H1920" s="242">
        <v>0.17581104677878878</v>
      </c>
      <c r="I1920" s="243">
        <v>147.15384615384616</v>
      </c>
    </row>
    <row r="1921" spans="2:9" x14ac:dyDescent="0.2">
      <c r="B1921" s="240" t="s">
        <v>1898</v>
      </c>
      <c r="C1921" s="241">
        <v>0</v>
      </c>
      <c r="D1921" s="242">
        <v>0</v>
      </c>
      <c r="E1921" s="243">
        <v>0</v>
      </c>
      <c r="F1921" s="243">
        <v>0</v>
      </c>
      <c r="G1921" s="241">
        <v>0</v>
      </c>
      <c r="H1921" s="242">
        <v>0</v>
      </c>
      <c r="I1921" s="243">
        <v>0</v>
      </c>
    </row>
    <row r="1922" spans="2:9" x14ac:dyDescent="0.2">
      <c r="B1922" s="240" t="s">
        <v>1899</v>
      </c>
      <c r="C1922" s="241">
        <v>8</v>
      </c>
      <c r="D1922" s="242">
        <v>0.19747381392483065</v>
      </c>
      <c r="E1922" s="243">
        <v>560.875</v>
      </c>
      <c r="F1922" s="243">
        <v>2460.4698579215333</v>
      </c>
      <c r="G1922" s="241">
        <v>0</v>
      </c>
      <c r="H1922" s="242">
        <v>0</v>
      </c>
      <c r="I1922" s="243">
        <v>0</v>
      </c>
    </row>
    <row r="1923" spans="2:9" x14ac:dyDescent="0.2">
      <c r="B1923" s="240" t="s">
        <v>1900</v>
      </c>
      <c r="C1923" s="241">
        <v>1823</v>
      </c>
      <c r="D1923" s="242">
        <v>1.8276471166736918E-2</v>
      </c>
      <c r="E1923" s="243">
        <v>23.54854635216676</v>
      </c>
      <c r="F1923" s="243">
        <v>15.897322436827757</v>
      </c>
      <c r="G1923" s="241">
        <v>214</v>
      </c>
      <c r="H1923" s="242">
        <v>5.298382142125746E-2</v>
      </c>
      <c r="I1923" s="243">
        <v>30.22429906542056</v>
      </c>
    </row>
    <row r="1924" spans="2:9" x14ac:dyDescent="0.2">
      <c r="B1924" s="240" t="s">
        <v>1901</v>
      </c>
      <c r="C1924" s="241">
        <v>926</v>
      </c>
      <c r="D1924" s="242">
        <v>-5.356741971577017E-2</v>
      </c>
      <c r="E1924" s="243">
        <v>-64.420086393088553</v>
      </c>
      <c r="F1924" s="243">
        <v>14.3730542069694</v>
      </c>
      <c r="G1924" s="241">
        <v>122</v>
      </c>
      <c r="H1924" s="242">
        <v>9.554359823399583E-3</v>
      </c>
      <c r="I1924" s="243">
        <v>4.5409836065573774</v>
      </c>
    </row>
    <row r="1925" spans="2:9" x14ac:dyDescent="0.2">
      <c r="B1925" s="240" t="s">
        <v>1902</v>
      </c>
      <c r="C1925" s="241">
        <v>967</v>
      </c>
      <c r="D1925" s="242">
        <v>-4.3043042107201446E-3</v>
      </c>
      <c r="E1925" s="243">
        <v>-4.7611168562564634</v>
      </c>
      <c r="F1925" s="243">
        <v>4.8544148464772752</v>
      </c>
      <c r="G1925" s="241">
        <v>29</v>
      </c>
      <c r="H1925" s="242">
        <v>2.2930016333710279E-2</v>
      </c>
      <c r="I1925" s="243">
        <v>12.586206896551724</v>
      </c>
    </row>
    <row r="1926" spans="2:9" x14ac:dyDescent="0.2">
      <c r="B1926" s="240" t="s">
        <v>1903</v>
      </c>
      <c r="C1926" s="241">
        <v>1366</v>
      </c>
      <c r="D1926" s="242">
        <v>1.4524054498258332E-2</v>
      </c>
      <c r="E1926" s="243">
        <v>15.118594436310396</v>
      </c>
      <c r="F1926" s="243">
        <v>6.3106756737512653</v>
      </c>
      <c r="G1926" s="241">
        <v>61</v>
      </c>
      <c r="H1926" s="242">
        <v>2.024403771491956E-2</v>
      </c>
      <c r="I1926" s="243">
        <v>9.5737704918032787</v>
      </c>
    </row>
    <row r="1927" spans="2:9" x14ac:dyDescent="0.2">
      <c r="B1927" s="240" t="s">
        <v>1904</v>
      </c>
      <c r="C1927" s="241">
        <v>1186</v>
      </c>
      <c r="D1927" s="242">
        <v>-7.4004788755731576E-3</v>
      </c>
      <c r="E1927" s="243">
        <v>-12.201517706576729</v>
      </c>
      <c r="F1927" s="243">
        <v>80.777196984503121</v>
      </c>
      <c r="G1927" s="241">
        <v>342</v>
      </c>
      <c r="H1927" s="242">
        <v>5.1550276729731115E-2</v>
      </c>
      <c r="I1927" s="243">
        <v>33.198830409356724</v>
      </c>
    </row>
    <row r="1928" spans="2:9" x14ac:dyDescent="0.2">
      <c r="B1928" s="240" t="s">
        <v>1905</v>
      </c>
      <c r="C1928" s="241">
        <v>1703</v>
      </c>
      <c r="D1928" s="242">
        <v>-2.5032746166140374E-2</v>
      </c>
      <c r="E1928" s="243">
        <v>-40.365825014679977</v>
      </c>
      <c r="F1928" s="243">
        <v>257.90768025638687</v>
      </c>
      <c r="G1928" s="241">
        <v>218</v>
      </c>
      <c r="H1928" s="242">
        <v>4.910859944282242E-2</v>
      </c>
      <c r="I1928" s="243">
        <v>26.926605504587155</v>
      </c>
    </row>
    <row r="1929" spans="2:9" x14ac:dyDescent="0.2">
      <c r="B1929" s="240" t="s">
        <v>1906</v>
      </c>
      <c r="C1929" s="241">
        <v>1177</v>
      </c>
      <c r="D1929" s="242">
        <v>-3.1126491242351673E-2</v>
      </c>
      <c r="E1929" s="243">
        <v>-31.836873406966866</v>
      </c>
      <c r="F1929" s="243">
        <v>29.800311236180374</v>
      </c>
      <c r="G1929" s="241">
        <v>0</v>
      </c>
      <c r="H1929" s="242">
        <v>0</v>
      </c>
      <c r="I1929" s="243">
        <v>0</v>
      </c>
    </row>
    <row r="1930" spans="2:9" x14ac:dyDescent="0.2">
      <c r="B1930" s="240" t="s">
        <v>1907</v>
      </c>
      <c r="C1930" s="241">
        <v>102</v>
      </c>
      <c r="D1930" s="242">
        <v>3.2076299220207272E-3</v>
      </c>
      <c r="E1930" s="243">
        <v>8.4607843137254903</v>
      </c>
      <c r="F1930" s="243">
        <v>371.95638256519425</v>
      </c>
      <c r="G1930" s="241">
        <v>0</v>
      </c>
      <c r="H1930" s="242">
        <v>0</v>
      </c>
      <c r="I1930" s="243">
        <v>0</v>
      </c>
    </row>
    <row r="1931" spans="2:9" x14ac:dyDescent="0.2">
      <c r="B1931" s="240" t="s">
        <v>1908</v>
      </c>
      <c r="C1931" s="241">
        <v>1943</v>
      </c>
      <c r="D1931" s="242">
        <v>-8.3142647804768099E-4</v>
      </c>
      <c r="E1931" s="243">
        <v>-0.94904786412763764</v>
      </c>
      <c r="F1931" s="243">
        <v>66.677746850475444</v>
      </c>
      <c r="G1931" s="241">
        <v>179</v>
      </c>
      <c r="H1931" s="242">
        <v>1.7607362663712989E-2</v>
      </c>
      <c r="I1931" s="243">
        <v>8.6145251396648046</v>
      </c>
    </row>
    <row r="1932" spans="2:9" x14ac:dyDescent="0.2">
      <c r="B1932" s="240" t="s">
        <v>1909</v>
      </c>
      <c r="C1932" s="241">
        <v>1206</v>
      </c>
      <c r="D1932" s="242">
        <v>-2.6220758849439307E-2</v>
      </c>
      <c r="E1932" s="243">
        <v>-44.770315091210612</v>
      </c>
      <c r="F1932" s="243">
        <v>300.02256188855648</v>
      </c>
      <c r="G1932" s="241">
        <v>208</v>
      </c>
      <c r="H1932" s="242">
        <v>1.6917933821262165E-2</v>
      </c>
      <c r="I1932" s="243">
        <v>10.024038461538462</v>
      </c>
    </row>
    <row r="1933" spans="2:9" x14ac:dyDescent="0.2">
      <c r="B1933" s="240" t="s">
        <v>1910</v>
      </c>
      <c r="C1933" s="241">
        <v>822</v>
      </c>
      <c r="D1933" s="242">
        <v>-2.1782147420406073E-2</v>
      </c>
      <c r="E1933" s="243">
        <v>-22.149635036496349</v>
      </c>
      <c r="F1933" s="243">
        <v>92.17043335356918</v>
      </c>
      <c r="G1933" s="241">
        <v>19</v>
      </c>
      <c r="H1933" s="242">
        <v>4.7846889952152249E-3</v>
      </c>
      <c r="I1933" s="243">
        <v>2.3157894736842106</v>
      </c>
    </row>
    <row r="1934" spans="2:9" x14ac:dyDescent="0.2">
      <c r="B1934" s="240" t="s">
        <v>1911</v>
      </c>
      <c r="C1934" s="241">
        <v>809</v>
      </c>
      <c r="D1934" s="242">
        <v>-4.0168459127776335E-2</v>
      </c>
      <c r="E1934" s="243">
        <v>-44.694684796044498</v>
      </c>
      <c r="F1934" s="243">
        <v>7.6272983955696096</v>
      </c>
      <c r="G1934" s="241">
        <v>63</v>
      </c>
      <c r="H1934" s="242">
        <v>7.2329571263844983E-3</v>
      </c>
      <c r="I1934" s="243">
        <v>3.2857142857142856</v>
      </c>
    </row>
    <row r="1935" spans="2:9" x14ac:dyDescent="0.2">
      <c r="B1935" s="240" t="s">
        <v>1912</v>
      </c>
      <c r="C1935" s="241">
        <v>1890</v>
      </c>
      <c r="D1935" s="242">
        <v>-3.8278615922852532E-2</v>
      </c>
      <c r="E1935" s="243">
        <v>-44.679894179894177</v>
      </c>
      <c r="F1935" s="243">
        <v>71.752041390262875</v>
      </c>
      <c r="G1935" s="241">
        <v>102</v>
      </c>
      <c r="H1935" s="242">
        <v>1.2951705504897104E-2</v>
      </c>
      <c r="I1935" s="243">
        <v>7.5196078431372548</v>
      </c>
    </row>
    <row r="1936" spans="2:9" x14ac:dyDescent="0.2">
      <c r="B1936" s="240" t="s">
        <v>1913</v>
      </c>
      <c r="C1936" s="241">
        <v>31</v>
      </c>
      <c r="D1936" s="242">
        <v>-2.6631755242610855E-2</v>
      </c>
      <c r="E1936" s="243">
        <v>-36.41935483870968</v>
      </c>
      <c r="F1936" s="243">
        <v>65.161318735851765</v>
      </c>
      <c r="G1936" s="241">
        <v>6</v>
      </c>
      <c r="H1936" s="242">
        <v>2.3448602558029386E-2</v>
      </c>
      <c r="I1936" s="243">
        <v>16.5</v>
      </c>
    </row>
    <row r="1937" spans="2:9" x14ac:dyDescent="0.2">
      <c r="B1937" s="240" t="s">
        <v>1914</v>
      </c>
      <c r="C1937" s="241">
        <v>641</v>
      </c>
      <c r="D1937" s="242">
        <v>2.2528591046620194E-2</v>
      </c>
      <c r="E1937" s="243">
        <v>37.77535101404056</v>
      </c>
      <c r="F1937" s="243">
        <v>113.29741707625277</v>
      </c>
      <c r="G1937" s="241">
        <v>1673</v>
      </c>
      <c r="H1937" s="242">
        <v>4.6430873592159916E-2</v>
      </c>
      <c r="I1937" s="243">
        <v>30.267184698147041</v>
      </c>
    </row>
    <row r="1938" spans="2:9" x14ac:dyDescent="0.2">
      <c r="B1938" s="240" t="s">
        <v>1915</v>
      </c>
      <c r="C1938" s="241">
        <v>896</v>
      </c>
      <c r="D1938" s="242">
        <v>-6.3544789167468974E-4</v>
      </c>
      <c r="E1938" s="243">
        <v>-1.109375</v>
      </c>
      <c r="F1938" s="243">
        <v>80.047776703639258</v>
      </c>
      <c r="G1938" s="241">
        <v>245</v>
      </c>
      <c r="H1938" s="242">
        <v>5.196437202237103E-2</v>
      </c>
      <c r="I1938" s="243">
        <v>30.718367346938777</v>
      </c>
    </row>
    <row r="1939" spans="2:9" x14ac:dyDescent="0.2">
      <c r="B1939" s="240" t="s">
        <v>1916</v>
      </c>
      <c r="C1939" s="241">
        <v>712</v>
      </c>
      <c r="D1939" s="242">
        <v>5.2135701414885993E-3</v>
      </c>
      <c r="E1939" s="243">
        <v>7.3918539325842696</v>
      </c>
      <c r="F1939" s="243">
        <v>72.642602202302768</v>
      </c>
      <c r="G1939" s="241">
        <v>421</v>
      </c>
      <c r="H1939" s="242">
        <v>5.7232932309030371E-2</v>
      </c>
      <c r="I1939" s="243">
        <v>37.51543942992874</v>
      </c>
    </row>
    <row r="1940" spans="2:9" x14ac:dyDescent="0.2">
      <c r="B1940" s="240" t="s">
        <v>1917</v>
      </c>
      <c r="C1940" s="241">
        <v>1450</v>
      </c>
      <c r="D1940" s="242">
        <v>5.2820573423644657E-2</v>
      </c>
      <c r="E1940" s="243">
        <v>87.851724137931029</v>
      </c>
      <c r="F1940" s="243">
        <v>650.27671449097295</v>
      </c>
      <c r="G1940" s="241">
        <v>320</v>
      </c>
      <c r="H1940" s="242">
        <v>6.8531764547426821E-2</v>
      </c>
      <c r="I1940" s="243">
        <v>44.521875000000001</v>
      </c>
    </row>
    <row r="1941" spans="2:9" x14ac:dyDescent="0.2">
      <c r="B1941" s="240" t="s">
        <v>1918</v>
      </c>
      <c r="C1941" s="241">
        <v>121</v>
      </c>
      <c r="D1941" s="242">
        <v>5.1871980676328588E-2</v>
      </c>
      <c r="E1941" s="243">
        <v>78.090909090909093</v>
      </c>
      <c r="F1941" s="243">
        <v>463.31402735030537</v>
      </c>
      <c r="G1941" s="241">
        <v>29</v>
      </c>
      <c r="H1941" s="242">
        <v>0.11108522436046786</v>
      </c>
      <c r="I1941" s="243">
        <v>82.206896551724142</v>
      </c>
    </row>
    <row r="1942" spans="2:9" x14ac:dyDescent="0.2">
      <c r="B1942" s="240" t="s">
        <v>1919</v>
      </c>
      <c r="C1942" s="241">
        <v>815</v>
      </c>
      <c r="D1942" s="242">
        <v>-8.0668867182795978E-3</v>
      </c>
      <c r="E1942" s="243">
        <v>-11.179141104294478</v>
      </c>
      <c r="F1942" s="243">
        <v>5.3431062798240747</v>
      </c>
      <c r="G1942" s="241">
        <v>67</v>
      </c>
      <c r="H1942" s="242">
        <v>2.5351770984958666E-2</v>
      </c>
      <c r="I1942" s="243">
        <v>18.71641791044776</v>
      </c>
    </row>
    <row r="1943" spans="2:9" x14ac:dyDescent="0.2">
      <c r="B1943" s="240" t="s">
        <v>1920</v>
      </c>
      <c r="C1943" s="241">
        <v>1579</v>
      </c>
      <c r="D1943" s="242">
        <v>-6.2442858186005479E-2</v>
      </c>
      <c r="E1943" s="243">
        <v>-117.52121595946802</v>
      </c>
      <c r="F1943" s="243">
        <v>50.391607877950037</v>
      </c>
      <c r="G1943" s="241">
        <v>42</v>
      </c>
      <c r="H1943" s="242">
        <v>1.0484293721521043E-2</v>
      </c>
      <c r="I1943" s="243">
        <v>6.1904761904761907</v>
      </c>
    </row>
    <row r="1944" spans="2:9" x14ac:dyDescent="0.2">
      <c r="B1944" s="240" t="s">
        <v>1921</v>
      </c>
      <c r="C1944" s="241">
        <v>839</v>
      </c>
      <c r="D1944" s="242">
        <v>-1.2879493544974419E-2</v>
      </c>
      <c r="E1944" s="243">
        <v>-14.568533969010726</v>
      </c>
      <c r="F1944" s="243">
        <v>4.3228975225259267</v>
      </c>
      <c r="G1944" s="241">
        <v>24</v>
      </c>
      <c r="H1944" s="242">
        <v>3.4951333586145772E-2</v>
      </c>
      <c r="I1944" s="243">
        <v>23.041666666666668</v>
      </c>
    </row>
    <row r="1945" spans="2:9" x14ac:dyDescent="0.2">
      <c r="B1945" s="240" t="s">
        <v>1922</v>
      </c>
      <c r="C1945" s="241">
        <v>0</v>
      </c>
      <c r="D1945" s="242">
        <v>0</v>
      </c>
      <c r="E1945" s="243">
        <v>0</v>
      </c>
      <c r="F1945" s="243">
        <v>0</v>
      </c>
      <c r="G1945" s="241">
        <v>0</v>
      </c>
      <c r="H1945" s="242">
        <v>0</v>
      </c>
      <c r="I1945" s="243">
        <v>0</v>
      </c>
    </row>
    <row r="1946" spans="2:9" x14ac:dyDescent="0.2">
      <c r="B1946" s="240" t="s">
        <v>1923</v>
      </c>
      <c r="C1946" s="241">
        <v>2101</v>
      </c>
      <c r="D1946" s="242">
        <v>-4.5432152329982767E-2</v>
      </c>
      <c r="E1946" s="243">
        <v>-80.939552594002862</v>
      </c>
      <c r="F1946" s="243">
        <v>79.83089783513006</v>
      </c>
      <c r="G1946" s="241">
        <v>191</v>
      </c>
      <c r="H1946" s="242">
        <v>3.1889724736849479E-2</v>
      </c>
      <c r="I1946" s="243">
        <v>23.57068062827225</v>
      </c>
    </row>
    <row r="1947" spans="2:9" x14ac:dyDescent="0.2">
      <c r="B1947" s="240" t="s">
        <v>1924</v>
      </c>
      <c r="C1947" s="241">
        <v>344</v>
      </c>
      <c r="D1947" s="242">
        <v>-3.4211317852478773E-2</v>
      </c>
      <c r="E1947" s="243">
        <v>-52.241279069767444</v>
      </c>
      <c r="F1947" s="243">
        <v>4.1089358329722234</v>
      </c>
      <c r="G1947" s="241">
        <v>64</v>
      </c>
      <c r="H1947" s="242">
        <v>3.4540876838886625E-3</v>
      </c>
      <c r="I1947" s="243">
        <v>2.59375</v>
      </c>
    </row>
    <row r="1948" spans="2:9" x14ac:dyDescent="0.2">
      <c r="B1948" s="240" t="s">
        <v>1925</v>
      </c>
      <c r="C1948" s="241">
        <v>220</v>
      </c>
      <c r="D1948" s="242">
        <v>-7.2487176541349285E-2</v>
      </c>
      <c r="E1948" s="243">
        <v>-97.509090909090915</v>
      </c>
      <c r="F1948" s="243">
        <v>5.0786809126395829</v>
      </c>
      <c r="G1948" s="241">
        <v>417</v>
      </c>
      <c r="H1948" s="242">
        <v>-3.2314067882845965E-2</v>
      </c>
      <c r="I1948" s="243">
        <v>-19.952038369304557</v>
      </c>
    </row>
    <row r="1949" spans="2:9" x14ac:dyDescent="0.2">
      <c r="B1949" s="240" t="s">
        <v>1926</v>
      </c>
      <c r="C1949" s="241">
        <v>541</v>
      </c>
      <c r="D1949" s="242">
        <v>-3.0209983016360575E-2</v>
      </c>
      <c r="E1949" s="243">
        <v>-43.828096118299449</v>
      </c>
      <c r="F1949" s="243">
        <v>4.7432289500047613</v>
      </c>
      <c r="G1949" s="241">
        <v>481</v>
      </c>
      <c r="H1949" s="242">
        <v>1.1505361655624657E-2</v>
      </c>
      <c r="I1949" s="243">
        <v>7.004158004158004</v>
      </c>
    </row>
    <row r="1950" spans="2:9" x14ac:dyDescent="0.2">
      <c r="B1950" s="240" t="s">
        <v>1927</v>
      </c>
      <c r="C1950" s="241">
        <v>476</v>
      </c>
      <c r="D1950" s="242">
        <v>-2.291948589631998E-2</v>
      </c>
      <c r="E1950" s="243">
        <v>-38.890756302521005</v>
      </c>
      <c r="F1950" s="243">
        <v>8.3011639072199994</v>
      </c>
      <c r="G1950" s="241">
        <v>88</v>
      </c>
      <c r="H1950" s="242">
        <v>2.0652601680269722E-2</v>
      </c>
      <c r="I1950" s="243">
        <v>13.715909090909092</v>
      </c>
    </row>
    <row r="1951" spans="2:9" x14ac:dyDescent="0.2">
      <c r="B1951" s="240" t="s">
        <v>1928</v>
      </c>
      <c r="C1951" s="241">
        <v>1064</v>
      </c>
      <c r="D1951" s="242">
        <v>-3.7044526018931823E-2</v>
      </c>
      <c r="E1951" s="243">
        <v>-81.443609022556387</v>
      </c>
      <c r="F1951" s="243">
        <v>10.739932497088889</v>
      </c>
      <c r="G1951" s="241">
        <v>262</v>
      </c>
      <c r="H1951" s="242">
        <v>-7.1818198403094113E-3</v>
      </c>
      <c r="I1951" s="243">
        <v>-4.5076335877862599</v>
      </c>
    </row>
    <row r="1952" spans="2:9" x14ac:dyDescent="0.2">
      <c r="B1952" s="244" t="s">
        <v>1929</v>
      </c>
      <c r="C1952" s="245">
        <v>2210</v>
      </c>
      <c r="D1952" s="246">
        <v>-3.0060364688961227E-2</v>
      </c>
      <c r="E1952" s="247">
        <v>-84.413122171945702</v>
      </c>
      <c r="F1952" s="247">
        <v>178.4267553319992</v>
      </c>
      <c r="G1952" s="245">
        <v>154</v>
      </c>
      <c r="H1952" s="246">
        <v>3.4476864069060476E-2</v>
      </c>
      <c r="I1952" s="247">
        <v>20.954545454545453</v>
      </c>
    </row>
    <row r="1954" spans="2:10" x14ac:dyDescent="0.2">
      <c r="J1954" s="17" t="s">
        <v>331</v>
      </c>
    </row>
    <row r="1955" spans="2:10" x14ac:dyDescent="0.2">
      <c r="J1955" s="17" t="s">
        <v>356</v>
      </c>
    </row>
    <row r="1956" spans="2:10" x14ac:dyDescent="0.2">
      <c r="B1956" s="3" t="s">
        <v>0</v>
      </c>
      <c r="C1956" s="225"/>
      <c r="D1956" s="226"/>
      <c r="E1956" s="227"/>
      <c r="F1956" s="227"/>
      <c r="G1956" s="225"/>
      <c r="H1956" s="226"/>
      <c r="I1956" s="227"/>
    </row>
    <row r="1957" spans="2:10" x14ac:dyDescent="0.2">
      <c r="B1957" s="3" t="s">
        <v>396</v>
      </c>
      <c r="C1957" s="225"/>
      <c r="D1957" s="226"/>
      <c r="E1957" s="227"/>
      <c r="F1957" s="227"/>
      <c r="G1957" s="225"/>
      <c r="H1957" s="226"/>
      <c r="I1957" s="227"/>
    </row>
    <row r="1958" spans="2:10" x14ac:dyDescent="0.2">
      <c r="B1958" s="228" t="s">
        <v>326</v>
      </c>
      <c r="C1958" s="225"/>
      <c r="D1958" s="226"/>
      <c r="E1958" s="227"/>
      <c r="F1958" s="227"/>
      <c r="G1958" s="225"/>
      <c r="H1958" s="226"/>
      <c r="I1958" s="227"/>
    </row>
    <row r="1959" spans="2:10" x14ac:dyDescent="0.2">
      <c r="B1959" s="3"/>
      <c r="C1959" s="221"/>
      <c r="D1959" s="221"/>
      <c r="E1959" s="221"/>
      <c r="F1959" s="273"/>
      <c r="G1959" s="221"/>
      <c r="H1959" s="221"/>
      <c r="I1959" s="221"/>
    </row>
    <row r="1960" spans="2:10" x14ac:dyDescent="0.2">
      <c r="B1960" s="266" t="s">
        <v>2766</v>
      </c>
    </row>
    <row r="1961" spans="2:10" x14ac:dyDescent="0.2">
      <c r="B1961" s="266" t="s">
        <v>2767</v>
      </c>
    </row>
    <row r="1962" spans="2:10" x14ac:dyDescent="0.2">
      <c r="B1962" s="266" t="s">
        <v>2768</v>
      </c>
    </row>
    <row r="1963" spans="2:10" x14ac:dyDescent="0.2">
      <c r="B1963" s="266" t="s">
        <v>2769</v>
      </c>
    </row>
    <row r="1964" spans="2:10" x14ac:dyDescent="0.2">
      <c r="B1964" s="266" t="s">
        <v>2770</v>
      </c>
    </row>
    <row r="1966" spans="2:10" x14ac:dyDescent="0.2">
      <c r="B1966" s="3"/>
      <c r="C1966" s="229" t="s">
        <v>155</v>
      </c>
      <c r="D1966" s="230"/>
      <c r="E1966" s="231"/>
      <c r="F1966" s="274"/>
      <c r="G1966" s="229" t="s">
        <v>404</v>
      </c>
      <c r="H1966" s="230"/>
      <c r="I1966" s="231"/>
    </row>
    <row r="1967" spans="2:10" ht="38.25" x14ac:dyDescent="0.2">
      <c r="B1967" s="232" t="s">
        <v>332</v>
      </c>
      <c r="C1967" s="233" t="s">
        <v>49</v>
      </c>
      <c r="D1967" s="234" t="s">
        <v>333</v>
      </c>
      <c r="E1967" s="235" t="s">
        <v>334</v>
      </c>
      <c r="F1967" s="235" t="s">
        <v>2765</v>
      </c>
      <c r="G1967" s="233" t="s">
        <v>49</v>
      </c>
      <c r="H1967" s="234" t="s">
        <v>333</v>
      </c>
      <c r="I1967" s="235" t="s">
        <v>334</v>
      </c>
    </row>
    <row r="1968" spans="2:10" x14ac:dyDescent="0.2">
      <c r="B1968" s="236" t="s">
        <v>1930</v>
      </c>
      <c r="C1968" s="237">
        <v>31</v>
      </c>
      <c r="D1968" s="238">
        <v>-4.9331985112196386E-2</v>
      </c>
      <c r="E1968" s="239">
        <v>-73.967741935483872</v>
      </c>
      <c r="F1968" s="239">
        <v>3.5282437006333329</v>
      </c>
      <c r="G1968" s="237">
        <v>133</v>
      </c>
      <c r="H1968" s="238">
        <v>-1.8746630590676494E-2</v>
      </c>
      <c r="I1968" s="239">
        <v>-13.857142857142858</v>
      </c>
    </row>
    <row r="1969" spans="2:9" x14ac:dyDescent="0.2">
      <c r="B1969" s="240" t="s">
        <v>1931</v>
      </c>
      <c r="C1969" s="241">
        <v>0</v>
      </c>
      <c r="D1969" s="242">
        <v>0</v>
      </c>
      <c r="E1969" s="243">
        <v>0</v>
      </c>
      <c r="F1969" s="243">
        <v>76.933485196709654</v>
      </c>
      <c r="G1969" s="241">
        <v>0</v>
      </c>
      <c r="H1969" s="242">
        <v>0</v>
      </c>
      <c r="I1969" s="243">
        <v>0</v>
      </c>
    </row>
    <row r="1970" spans="2:9" x14ac:dyDescent="0.2">
      <c r="B1970" s="240" t="s">
        <v>1932</v>
      </c>
      <c r="C1970" s="241">
        <v>0</v>
      </c>
      <c r="D1970" s="242">
        <v>0</v>
      </c>
      <c r="E1970" s="243">
        <v>0</v>
      </c>
      <c r="F1970" s="243">
        <v>0</v>
      </c>
      <c r="G1970" s="241">
        <v>0</v>
      </c>
      <c r="H1970" s="242">
        <v>0</v>
      </c>
      <c r="I1970" s="243">
        <v>0</v>
      </c>
    </row>
    <row r="1971" spans="2:9" x14ac:dyDescent="0.2">
      <c r="B1971" s="240" t="s">
        <v>1933</v>
      </c>
      <c r="C1971" s="241">
        <v>1056</v>
      </c>
      <c r="D1971" s="242">
        <v>-7.4594792244321195E-2</v>
      </c>
      <c r="E1971" s="243">
        <v>-197.82291666666666</v>
      </c>
      <c r="F1971" s="243">
        <v>107.51481243643305</v>
      </c>
      <c r="G1971" s="241">
        <v>121</v>
      </c>
      <c r="H1971" s="242">
        <v>2.6009334889148139E-2</v>
      </c>
      <c r="I1971" s="243">
        <v>18.421487603305785</v>
      </c>
    </row>
    <row r="1972" spans="2:9" x14ac:dyDescent="0.2">
      <c r="B1972" s="240" t="s">
        <v>1934</v>
      </c>
      <c r="C1972" s="241">
        <v>1273</v>
      </c>
      <c r="D1972" s="242">
        <v>-4.2925580871128521E-2</v>
      </c>
      <c r="E1972" s="243">
        <v>-84.66849960722702</v>
      </c>
      <c r="F1972" s="243">
        <v>161.35378725943673</v>
      </c>
      <c r="G1972" s="241">
        <v>46</v>
      </c>
      <c r="H1972" s="242">
        <v>3.8027806385170004E-2</v>
      </c>
      <c r="I1972" s="243">
        <v>32.108695652173914</v>
      </c>
    </row>
    <row r="1973" spans="2:9" x14ac:dyDescent="0.2">
      <c r="B1973" s="240" t="s">
        <v>1935</v>
      </c>
      <c r="C1973" s="241">
        <v>581</v>
      </c>
      <c r="D1973" s="242">
        <v>-2.0739382492227731E-2</v>
      </c>
      <c r="E1973" s="243">
        <v>-25.891566265060241</v>
      </c>
      <c r="F1973" s="243">
        <v>4.7633683340698401</v>
      </c>
      <c r="G1973" s="241">
        <v>3</v>
      </c>
      <c r="H1973" s="242">
        <v>3.3333333333334103E-3</v>
      </c>
      <c r="I1973" s="243">
        <v>2</v>
      </c>
    </row>
    <row r="1974" spans="2:9" x14ac:dyDescent="0.2">
      <c r="B1974" s="240" t="s">
        <v>1936</v>
      </c>
      <c r="C1974" s="241">
        <v>0</v>
      </c>
      <c r="D1974" s="242">
        <v>0</v>
      </c>
      <c r="E1974" s="243">
        <v>0</v>
      </c>
      <c r="F1974" s="243">
        <v>0</v>
      </c>
      <c r="G1974" s="241">
        <v>0</v>
      </c>
      <c r="H1974" s="242">
        <v>0</v>
      </c>
      <c r="I1974" s="243">
        <v>0</v>
      </c>
    </row>
    <row r="1975" spans="2:9" x14ac:dyDescent="0.2">
      <c r="B1975" s="240" t="s">
        <v>1937</v>
      </c>
      <c r="C1975" s="241">
        <v>0</v>
      </c>
      <c r="D1975" s="242">
        <v>0</v>
      </c>
      <c r="E1975" s="243">
        <v>0</v>
      </c>
      <c r="F1975" s="243">
        <v>0</v>
      </c>
      <c r="G1975" s="241">
        <v>0</v>
      </c>
      <c r="H1975" s="242">
        <v>0</v>
      </c>
      <c r="I1975" s="243">
        <v>0</v>
      </c>
    </row>
    <row r="1976" spans="2:9" x14ac:dyDescent="0.2">
      <c r="B1976" s="240" t="s">
        <v>1938</v>
      </c>
      <c r="C1976" s="241">
        <v>0</v>
      </c>
      <c r="D1976" s="242">
        <v>0</v>
      </c>
      <c r="E1976" s="243">
        <v>0</v>
      </c>
      <c r="F1976" s="243">
        <v>0</v>
      </c>
      <c r="G1976" s="241">
        <v>0</v>
      </c>
      <c r="H1976" s="242">
        <v>0</v>
      </c>
      <c r="I1976" s="243">
        <v>0</v>
      </c>
    </row>
    <row r="1977" spans="2:9" x14ac:dyDescent="0.2">
      <c r="B1977" s="240" t="s">
        <v>1939</v>
      </c>
      <c r="C1977" s="241">
        <v>653</v>
      </c>
      <c r="D1977" s="242">
        <v>1.5583019881784121E-3</v>
      </c>
      <c r="E1977" s="243">
        <v>2.3537519142419603</v>
      </c>
      <c r="F1977" s="243">
        <v>5.1247479013333335</v>
      </c>
      <c r="G1977" s="241">
        <v>30</v>
      </c>
      <c r="H1977" s="242">
        <v>2.1528861154446188E-2</v>
      </c>
      <c r="I1977" s="243">
        <v>13.8</v>
      </c>
    </row>
    <row r="1978" spans="2:9" x14ac:dyDescent="0.2">
      <c r="B1978" s="240" t="s">
        <v>1940</v>
      </c>
      <c r="C1978" s="241">
        <v>591</v>
      </c>
      <c r="D1978" s="242">
        <v>1.5761743854048049E-3</v>
      </c>
      <c r="E1978" s="243">
        <v>2.9526226734348562</v>
      </c>
      <c r="F1978" s="243">
        <v>6.0142050795833342</v>
      </c>
      <c r="G1978" s="241">
        <v>56</v>
      </c>
      <c r="H1978" s="242">
        <v>4.8404840484048473E-2</v>
      </c>
      <c r="I1978" s="243">
        <v>32.214285714285715</v>
      </c>
    </row>
    <row r="1979" spans="2:9" x14ac:dyDescent="0.2">
      <c r="B1979" s="240" t="s">
        <v>1941</v>
      </c>
      <c r="C1979" s="241">
        <v>140</v>
      </c>
      <c r="D1979" s="242">
        <v>-4.6721286925173522E-2</v>
      </c>
      <c r="E1979" s="243">
        <v>-122.56428571428572</v>
      </c>
      <c r="F1979" s="243">
        <v>105.76554468713594</v>
      </c>
      <c r="G1979" s="241">
        <v>38</v>
      </c>
      <c r="H1979" s="242">
        <v>5.8338586877455079E-2</v>
      </c>
      <c r="I1979" s="243">
        <v>31.657894736842106</v>
      </c>
    </row>
    <row r="1980" spans="2:9" x14ac:dyDescent="0.2">
      <c r="B1980" s="240" t="s">
        <v>1942</v>
      </c>
      <c r="C1980" s="241">
        <v>831</v>
      </c>
      <c r="D1980" s="242">
        <v>-3.0491818483734168E-2</v>
      </c>
      <c r="E1980" s="243">
        <v>-98.110709987966302</v>
      </c>
      <c r="F1980" s="243">
        <v>191.52836407662758</v>
      </c>
      <c r="G1980" s="241">
        <v>69</v>
      </c>
      <c r="H1980" s="242">
        <v>4.3789523923159601E-2</v>
      </c>
      <c r="I1980" s="243">
        <v>31.913043478260871</v>
      </c>
    </row>
    <row r="1981" spans="2:9" x14ac:dyDescent="0.2">
      <c r="B1981" s="240" t="s">
        <v>1943</v>
      </c>
      <c r="C1981" s="241">
        <v>800</v>
      </c>
      <c r="D1981" s="242">
        <v>5.05323076868327E-2</v>
      </c>
      <c r="E1981" s="243">
        <v>70.996250000000003</v>
      </c>
      <c r="F1981" s="243">
        <v>16.296956221249999</v>
      </c>
      <c r="G1981" s="241">
        <v>103</v>
      </c>
      <c r="H1981" s="242">
        <v>3.4879918613524019E-3</v>
      </c>
      <c r="I1981" s="243">
        <v>1.8640776699029127</v>
      </c>
    </row>
    <row r="1982" spans="2:9" x14ac:dyDescent="0.2">
      <c r="B1982" s="240" t="s">
        <v>1944</v>
      </c>
      <c r="C1982" s="241">
        <v>1242</v>
      </c>
      <c r="D1982" s="242">
        <v>9.7292912898644612E-2</v>
      </c>
      <c r="E1982" s="243">
        <v>194.21819645732688</v>
      </c>
      <c r="F1982" s="243">
        <v>85.666949221369904</v>
      </c>
      <c r="G1982" s="241">
        <v>2</v>
      </c>
      <c r="H1982" s="242">
        <v>4.3086172344689366E-2</v>
      </c>
      <c r="I1982" s="243">
        <v>21.5</v>
      </c>
    </row>
    <row r="1983" spans="2:9" x14ac:dyDescent="0.2">
      <c r="B1983" s="240" t="s">
        <v>1945</v>
      </c>
      <c r="C1983" s="241">
        <v>1261</v>
      </c>
      <c r="D1983" s="242">
        <v>0.12393056053776852</v>
      </c>
      <c r="E1983" s="243">
        <v>246.85011895321173</v>
      </c>
      <c r="F1983" s="243">
        <v>186.22315468763099</v>
      </c>
      <c r="G1983" s="241">
        <v>17</v>
      </c>
      <c r="H1983" s="242">
        <v>4.2201834862385379E-2</v>
      </c>
      <c r="I1983" s="243">
        <v>39.235294117647058</v>
      </c>
    </row>
    <row r="1984" spans="2:9" x14ac:dyDescent="0.2">
      <c r="B1984" s="240" t="s">
        <v>1946</v>
      </c>
      <c r="C1984" s="241">
        <v>225</v>
      </c>
      <c r="D1984" s="242">
        <v>3.874696454589599E-2</v>
      </c>
      <c r="E1984" s="243">
        <v>88.644444444444446</v>
      </c>
      <c r="F1984" s="243">
        <v>33.559823644633333</v>
      </c>
      <c r="G1984" s="241">
        <v>91</v>
      </c>
      <c r="H1984" s="242">
        <v>6.6953306949398161E-2</v>
      </c>
      <c r="I1984" s="243">
        <v>45.175824175824175</v>
      </c>
    </row>
    <row r="1985" spans="2:9" x14ac:dyDescent="0.2">
      <c r="B1985" s="240" t="s">
        <v>1947</v>
      </c>
      <c r="C1985" s="241">
        <v>206</v>
      </c>
      <c r="D1985" s="242">
        <v>-2.749001437929377E-2</v>
      </c>
      <c r="E1985" s="243">
        <v>-41.762135922330096</v>
      </c>
      <c r="F1985" s="243">
        <v>5.0455759189555565</v>
      </c>
      <c r="G1985" s="241">
        <v>37</v>
      </c>
      <c r="H1985" s="242">
        <v>-5.3931802366040671E-3</v>
      </c>
      <c r="I1985" s="243">
        <v>-3.3513513513513513</v>
      </c>
    </row>
    <row r="1986" spans="2:9" x14ac:dyDescent="0.2">
      <c r="B1986" s="240" t="s">
        <v>1948</v>
      </c>
      <c r="C1986" s="241">
        <v>0</v>
      </c>
      <c r="D1986" s="242">
        <v>0</v>
      </c>
      <c r="E1986" s="243">
        <v>0</v>
      </c>
      <c r="F1986" s="243">
        <v>0</v>
      </c>
      <c r="G1986" s="241">
        <v>0</v>
      </c>
      <c r="H1986" s="242">
        <v>0</v>
      </c>
      <c r="I1986" s="243">
        <v>0</v>
      </c>
    </row>
    <row r="1987" spans="2:9" x14ac:dyDescent="0.2">
      <c r="B1987" s="240" t="s">
        <v>1949</v>
      </c>
      <c r="C1987" s="241">
        <v>0</v>
      </c>
      <c r="D1987" s="242">
        <v>0</v>
      </c>
      <c r="E1987" s="243">
        <v>0</v>
      </c>
      <c r="F1987" s="243">
        <v>118.86478770801709</v>
      </c>
      <c r="G1987" s="241">
        <v>1</v>
      </c>
      <c r="H1987" s="242">
        <v>6.0034305317324232E-2</v>
      </c>
      <c r="I1987" s="243">
        <v>35</v>
      </c>
    </row>
    <row r="1988" spans="2:9" x14ac:dyDescent="0.2">
      <c r="B1988" s="240" t="s">
        <v>1950</v>
      </c>
      <c r="C1988" s="241">
        <v>528</v>
      </c>
      <c r="D1988" s="242">
        <v>-5.2578025830630093E-2</v>
      </c>
      <c r="E1988" s="243">
        <v>-59.30681818181818</v>
      </c>
      <c r="F1988" s="243">
        <v>3.7886192571380968</v>
      </c>
      <c r="G1988" s="241">
        <v>110</v>
      </c>
      <c r="H1988" s="242">
        <v>4.4435548438751082E-2</v>
      </c>
      <c r="I1988" s="243">
        <v>26.236363636363638</v>
      </c>
    </row>
    <row r="1989" spans="2:9" x14ac:dyDescent="0.2">
      <c r="B1989" s="240" t="s">
        <v>1951</v>
      </c>
      <c r="C1989" s="241">
        <v>0</v>
      </c>
      <c r="D1989" s="242">
        <v>0</v>
      </c>
      <c r="E1989" s="243">
        <v>0</v>
      </c>
      <c r="F1989" s="243">
        <v>0</v>
      </c>
      <c r="G1989" s="241">
        <v>0</v>
      </c>
      <c r="H1989" s="242">
        <v>0</v>
      </c>
      <c r="I1989" s="243">
        <v>0</v>
      </c>
    </row>
    <row r="1990" spans="2:9" x14ac:dyDescent="0.2">
      <c r="B1990" s="240" t="s">
        <v>1952</v>
      </c>
      <c r="C1990" s="241">
        <v>1352</v>
      </c>
      <c r="D1990" s="242">
        <v>-9.5005178992180195E-4</v>
      </c>
      <c r="E1990" s="243">
        <v>-1.3357988165680474</v>
      </c>
      <c r="F1990" s="243">
        <v>146.60659933944422</v>
      </c>
      <c r="G1990" s="241">
        <v>67</v>
      </c>
      <c r="H1990" s="242">
        <v>6.7834952041985863E-2</v>
      </c>
      <c r="I1990" s="243">
        <v>33.567164179104481</v>
      </c>
    </row>
    <row r="1991" spans="2:9" x14ac:dyDescent="0.2">
      <c r="B1991" s="240" t="s">
        <v>1953</v>
      </c>
      <c r="C1991" s="241">
        <v>1040</v>
      </c>
      <c r="D1991" s="242">
        <v>-4.2425654053103612E-2</v>
      </c>
      <c r="E1991" s="243">
        <v>-45.011538461538464</v>
      </c>
      <c r="F1991" s="243">
        <v>5.5502795397106075</v>
      </c>
      <c r="G1991" s="241">
        <v>262</v>
      </c>
      <c r="H1991" s="242">
        <v>3.5911898047335189E-2</v>
      </c>
      <c r="I1991" s="243">
        <v>19.198473282442748</v>
      </c>
    </row>
    <row r="1992" spans="2:9" x14ac:dyDescent="0.2">
      <c r="B1992" s="240" t="s">
        <v>1954</v>
      </c>
      <c r="C1992" s="241">
        <v>634</v>
      </c>
      <c r="D1992" s="242">
        <v>-2.7393093446049677E-2</v>
      </c>
      <c r="E1992" s="243">
        <v>-35.511041009463725</v>
      </c>
      <c r="F1992" s="243">
        <v>134.14000452106006</v>
      </c>
      <c r="G1992" s="241">
        <v>0</v>
      </c>
      <c r="H1992" s="242">
        <v>0</v>
      </c>
      <c r="I1992" s="243">
        <v>0</v>
      </c>
    </row>
    <row r="1993" spans="2:9" x14ac:dyDescent="0.2">
      <c r="B1993" s="240" t="s">
        <v>1955</v>
      </c>
      <c r="C1993" s="241">
        <v>1464</v>
      </c>
      <c r="D1993" s="242">
        <v>-2.9860930845800548E-2</v>
      </c>
      <c r="E1993" s="243">
        <v>-31.744535519125684</v>
      </c>
      <c r="F1993" s="243">
        <v>10.516268740910608</v>
      </c>
      <c r="G1993" s="241">
        <v>149</v>
      </c>
      <c r="H1993" s="242">
        <v>3.8292769703119012E-2</v>
      </c>
      <c r="I1993" s="243">
        <v>19.503355704697988</v>
      </c>
    </row>
    <row r="1994" spans="2:9" x14ac:dyDescent="0.2">
      <c r="B1994" s="240" t="s">
        <v>1956</v>
      </c>
      <c r="C1994" s="241">
        <v>0</v>
      </c>
      <c r="D1994" s="242">
        <v>0</v>
      </c>
      <c r="E1994" s="243">
        <v>0</v>
      </c>
      <c r="F1994" s="243">
        <v>0</v>
      </c>
      <c r="G1994" s="241">
        <v>0</v>
      </c>
      <c r="H1994" s="242">
        <v>0</v>
      </c>
      <c r="I1994" s="243">
        <v>0</v>
      </c>
    </row>
    <row r="1995" spans="2:9" x14ac:dyDescent="0.2">
      <c r="B1995" s="240" t="s">
        <v>1957</v>
      </c>
      <c r="C1995" s="241">
        <v>0</v>
      </c>
      <c r="D1995" s="242">
        <v>0</v>
      </c>
      <c r="E1995" s="243">
        <v>0</v>
      </c>
      <c r="F1995" s="243">
        <v>0</v>
      </c>
      <c r="G1995" s="241">
        <v>0</v>
      </c>
      <c r="H1995" s="242">
        <v>0</v>
      </c>
      <c r="I1995" s="243">
        <v>0</v>
      </c>
    </row>
    <row r="1996" spans="2:9" x14ac:dyDescent="0.2">
      <c r="B1996" s="240" t="s">
        <v>1958</v>
      </c>
      <c r="C1996" s="241">
        <v>0</v>
      </c>
      <c r="D1996" s="242">
        <v>0</v>
      </c>
      <c r="E1996" s="243">
        <v>0</v>
      </c>
      <c r="F1996" s="243">
        <v>0</v>
      </c>
      <c r="G1996" s="241">
        <v>0</v>
      </c>
      <c r="H1996" s="242">
        <v>0</v>
      </c>
      <c r="I1996" s="243">
        <v>0</v>
      </c>
    </row>
    <row r="1997" spans="2:9" x14ac:dyDescent="0.2">
      <c r="B1997" s="240" t="s">
        <v>1959</v>
      </c>
      <c r="C1997" s="241">
        <v>0</v>
      </c>
      <c r="D1997" s="242">
        <v>0</v>
      </c>
      <c r="E1997" s="243">
        <v>0</v>
      </c>
      <c r="F1997" s="243">
        <v>0</v>
      </c>
      <c r="G1997" s="241">
        <v>0</v>
      </c>
      <c r="H1997" s="242">
        <v>0</v>
      </c>
      <c r="I1997" s="243">
        <v>0</v>
      </c>
    </row>
    <row r="1998" spans="2:9" x14ac:dyDescent="0.2">
      <c r="B1998" s="240" t="s">
        <v>1960</v>
      </c>
      <c r="C1998" s="241">
        <v>1891</v>
      </c>
      <c r="D1998" s="242">
        <v>-6.5151251580249925E-3</v>
      </c>
      <c r="E1998" s="243">
        <v>-12.299312533051296</v>
      </c>
      <c r="F1998" s="243">
        <v>26.209471488178696</v>
      </c>
      <c r="G1998" s="241">
        <v>142</v>
      </c>
      <c r="H1998" s="242">
        <v>5.244314457163024E-2</v>
      </c>
      <c r="I1998" s="243">
        <v>36.619718309859152</v>
      </c>
    </row>
    <row r="1999" spans="2:9" x14ac:dyDescent="0.2">
      <c r="B1999" s="240" t="s">
        <v>1961</v>
      </c>
      <c r="C1999" s="241">
        <v>1591</v>
      </c>
      <c r="D1999" s="242">
        <v>-3.086695199847489E-2</v>
      </c>
      <c r="E1999" s="243">
        <v>-55.565053425518542</v>
      </c>
      <c r="F1999" s="243">
        <v>111.04056422434871</v>
      </c>
      <c r="G1999" s="241">
        <v>390</v>
      </c>
      <c r="H1999" s="242">
        <v>5.7874567331465343E-2</v>
      </c>
      <c r="I1999" s="243">
        <v>36.012820512820511</v>
      </c>
    </row>
    <row r="2000" spans="2:9" x14ac:dyDescent="0.2">
      <c r="B2000" s="240" t="s">
        <v>1962</v>
      </c>
      <c r="C2000" s="241">
        <v>795</v>
      </c>
      <c r="D2000" s="242">
        <v>2.0106892389978093E-2</v>
      </c>
      <c r="E2000" s="243">
        <v>57.481761006289311</v>
      </c>
      <c r="F2000" s="243">
        <v>96.554964028504628</v>
      </c>
      <c r="G2000" s="241">
        <v>99</v>
      </c>
      <c r="H2000" s="242">
        <v>7.1399508732801875E-2</v>
      </c>
      <c r="I2000" s="243">
        <v>47.858585858585862</v>
      </c>
    </row>
    <row r="2001" spans="2:9" x14ac:dyDescent="0.2">
      <c r="B2001" s="240" t="s">
        <v>1963</v>
      </c>
      <c r="C2001" s="241">
        <v>0</v>
      </c>
      <c r="D2001" s="242">
        <v>0</v>
      </c>
      <c r="E2001" s="243">
        <v>0</v>
      </c>
      <c r="F2001" s="243">
        <v>0</v>
      </c>
      <c r="G2001" s="241">
        <v>0</v>
      </c>
      <c r="H2001" s="242">
        <v>0</v>
      </c>
      <c r="I2001" s="243">
        <v>0</v>
      </c>
    </row>
    <row r="2002" spans="2:9" x14ac:dyDescent="0.2">
      <c r="B2002" s="240" t="s">
        <v>1964</v>
      </c>
      <c r="C2002" s="241">
        <v>0</v>
      </c>
      <c r="D2002" s="242">
        <v>0</v>
      </c>
      <c r="E2002" s="243">
        <v>0</v>
      </c>
      <c r="F2002" s="243">
        <v>0</v>
      </c>
      <c r="G2002" s="241">
        <v>0</v>
      </c>
      <c r="H2002" s="242">
        <v>0</v>
      </c>
      <c r="I2002" s="243">
        <v>0</v>
      </c>
    </row>
    <row r="2003" spans="2:9" x14ac:dyDescent="0.2">
      <c r="B2003" s="240" t="s">
        <v>1965</v>
      </c>
      <c r="C2003" s="241">
        <v>0</v>
      </c>
      <c r="D2003" s="242">
        <v>0</v>
      </c>
      <c r="E2003" s="243">
        <v>0</v>
      </c>
      <c r="F2003" s="243">
        <v>0</v>
      </c>
      <c r="G2003" s="241">
        <v>0</v>
      </c>
      <c r="H2003" s="242">
        <v>0</v>
      </c>
      <c r="I2003" s="243">
        <v>0</v>
      </c>
    </row>
    <row r="2004" spans="2:9" x14ac:dyDescent="0.2">
      <c r="B2004" s="240" t="s">
        <v>1966</v>
      </c>
      <c r="C2004" s="241">
        <v>896</v>
      </c>
      <c r="D2004" s="242">
        <v>7.4442582647056277E-3</v>
      </c>
      <c r="E2004" s="243">
        <v>21.415178571428573</v>
      </c>
      <c r="F2004" s="243">
        <v>8.7002213785426381</v>
      </c>
      <c r="G2004" s="241">
        <v>122</v>
      </c>
      <c r="H2004" s="242">
        <v>5.4546432468151052E-2</v>
      </c>
      <c r="I2004" s="243">
        <v>58.188524590163937</v>
      </c>
    </row>
    <row r="2005" spans="2:9" x14ac:dyDescent="0.2">
      <c r="B2005" s="240" t="s">
        <v>1967</v>
      </c>
      <c r="C2005" s="241">
        <v>17</v>
      </c>
      <c r="D2005" s="242">
        <v>3.5004573043984299E-2</v>
      </c>
      <c r="E2005" s="243">
        <v>99.058823529411768</v>
      </c>
      <c r="F2005" s="243">
        <v>321.53321930084957</v>
      </c>
      <c r="G2005" s="241">
        <v>0</v>
      </c>
      <c r="H2005" s="242">
        <v>0</v>
      </c>
      <c r="I2005" s="243">
        <v>0</v>
      </c>
    </row>
    <row r="2006" spans="2:9" x14ac:dyDescent="0.2">
      <c r="B2006" s="240" t="s">
        <v>1968</v>
      </c>
      <c r="C2006" s="241">
        <v>252</v>
      </c>
      <c r="D2006" s="242">
        <v>-5.4371028289619261E-3</v>
      </c>
      <c r="E2006" s="243">
        <v>-8.7936507936507944</v>
      </c>
      <c r="F2006" s="243">
        <v>50.473788095516369</v>
      </c>
      <c r="G2006" s="241">
        <v>0</v>
      </c>
      <c r="H2006" s="242">
        <v>0</v>
      </c>
      <c r="I2006" s="243">
        <v>0</v>
      </c>
    </row>
    <row r="2007" spans="2:9" x14ac:dyDescent="0.2">
      <c r="B2007" s="240" t="s">
        <v>1969</v>
      </c>
      <c r="C2007" s="241">
        <v>117</v>
      </c>
      <c r="D2007" s="242">
        <v>2.5593111316653205E-2</v>
      </c>
      <c r="E2007" s="243">
        <v>46.589743589743591</v>
      </c>
      <c r="F2007" s="243">
        <v>203.91502346015281</v>
      </c>
      <c r="G2007" s="241">
        <v>0</v>
      </c>
      <c r="H2007" s="242">
        <v>0</v>
      </c>
      <c r="I2007" s="243">
        <v>0</v>
      </c>
    </row>
    <row r="2008" spans="2:9" x14ac:dyDescent="0.2">
      <c r="B2008" s="240" t="s">
        <v>1970</v>
      </c>
      <c r="C2008" s="241">
        <v>640</v>
      </c>
      <c r="D2008" s="242">
        <v>2.0443048270234465E-2</v>
      </c>
      <c r="E2008" s="243">
        <v>35.934375000000003</v>
      </c>
      <c r="F2008" s="243">
        <v>32.638773058514658</v>
      </c>
      <c r="G2008" s="241">
        <v>86</v>
      </c>
      <c r="H2008" s="242">
        <v>6.2338255442228707E-2</v>
      </c>
      <c r="I2008" s="243">
        <v>47.616279069767444</v>
      </c>
    </row>
    <row r="2009" spans="2:9" x14ac:dyDescent="0.2">
      <c r="B2009" s="240" t="s">
        <v>1971</v>
      </c>
      <c r="C2009" s="241">
        <v>1487</v>
      </c>
      <c r="D2009" s="242">
        <v>-5.223321867543429E-2</v>
      </c>
      <c r="E2009" s="243">
        <v>-59.209145931405516</v>
      </c>
      <c r="F2009" s="243">
        <v>47.093786527073796</v>
      </c>
      <c r="G2009" s="241">
        <v>281</v>
      </c>
      <c r="H2009" s="242">
        <v>3.3374108197161689E-2</v>
      </c>
      <c r="I2009" s="243">
        <v>16.797153024911033</v>
      </c>
    </row>
    <row r="2010" spans="2:9" x14ac:dyDescent="0.2">
      <c r="B2010" s="240" t="s">
        <v>1972</v>
      </c>
      <c r="C2010" s="241">
        <v>71</v>
      </c>
      <c r="D2010" s="242">
        <v>-7.7871914002004217E-2</v>
      </c>
      <c r="E2010" s="243">
        <v>-120.3943661971831</v>
      </c>
      <c r="F2010" s="243">
        <v>28.333438258852706</v>
      </c>
      <c r="G2010" s="241">
        <v>0</v>
      </c>
      <c r="H2010" s="242">
        <v>0</v>
      </c>
      <c r="I2010" s="243">
        <v>0</v>
      </c>
    </row>
    <row r="2011" spans="2:9" x14ac:dyDescent="0.2">
      <c r="B2011" s="240" t="s">
        <v>1973</v>
      </c>
      <c r="C2011" s="241">
        <v>660</v>
      </c>
      <c r="D2011" s="242">
        <v>-4.7170816014799888E-3</v>
      </c>
      <c r="E2011" s="243">
        <v>-9.3954545454545446</v>
      </c>
      <c r="F2011" s="243">
        <v>294.77047858868877</v>
      </c>
      <c r="G2011" s="241">
        <v>41</v>
      </c>
      <c r="H2011" s="242">
        <v>0.1039260209958206</v>
      </c>
      <c r="I2011" s="243">
        <v>77.024390243902445</v>
      </c>
    </row>
    <row r="2012" spans="2:9" x14ac:dyDescent="0.2">
      <c r="B2012" s="240" t="s">
        <v>1974</v>
      </c>
      <c r="C2012" s="241">
        <v>390</v>
      </c>
      <c r="D2012" s="242">
        <v>-6.6834781807511456E-2</v>
      </c>
      <c r="E2012" s="243">
        <v>-85.558974358974353</v>
      </c>
      <c r="F2012" s="243">
        <v>33.187279779604843</v>
      </c>
      <c r="G2012" s="241">
        <v>80</v>
      </c>
      <c r="H2012" s="242">
        <v>2.2831537394644164E-2</v>
      </c>
      <c r="I2012" s="243">
        <v>10.7</v>
      </c>
    </row>
    <row r="2013" spans="2:9" x14ac:dyDescent="0.2">
      <c r="B2013" s="240" t="s">
        <v>1975</v>
      </c>
      <c r="C2013" s="241">
        <v>41</v>
      </c>
      <c r="D2013" s="242">
        <v>3.0984566258648316E-2</v>
      </c>
      <c r="E2013" s="243">
        <v>71</v>
      </c>
      <c r="F2013" s="243">
        <v>157.63003990638748</v>
      </c>
      <c r="G2013" s="241">
        <v>0</v>
      </c>
      <c r="H2013" s="242">
        <v>0</v>
      </c>
      <c r="I2013" s="243">
        <v>0</v>
      </c>
    </row>
    <row r="2014" spans="2:9" x14ac:dyDescent="0.2">
      <c r="B2014" s="240" t="s">
        <v>1976</v>
      </c>
      <c r="C2014" s="241">
        <v>112</v>
      </c>
      <c r="D2014" s="242">
        <v>0.15435980673410832</v>
      </c>
      <c r="E2014" s="243">
        <v>365.11607142857144</v>
      </c>
      <c r="F2014" s="243">
        <v>139.12438966548078</v>
      </c>
      <c r="G2014" s="241">
        <v>0</v>
      </c>
      <c r="H2014" s="242">
        <v>0</v>
      </c>
      <c r="I2014" s="243">
        <v>0</v>
      </c>
    </row>
    <row r="2015" spans="2:9" x14ac:dyDescent="0.2">
      <c r="B2015" s="244" t="s">
        <v>1977</v>
      </c>
      <c r="C2015" s="245">
        <v>36</v>
      </c>
      <c r="D2015" s="246">
        <v>9.8342948033141031E-2</v>
      </c>
      <c r="E2015" s="247">
        <v>230.13888888888889</v>
      </c>
      <c r="F2015" s="247">
        <v>385.52309713010965</v>
      </c>
      <c r="G2015" s="245">
        <v>0</v>
      </c>
      <c r="H2015" s="246">
        <v>0</v>
      </c>
      <c r="I2015" s="247">
        <v>0</v>
      </c>
    </row>
    <row r="2017" spans="2:10" x14ac:dyDescent="0.2">
      <c r="J2017" s="17" t="s">
        <v>331</v>
      </c>
    </row>
    <row r="2018" spans="2:10" x14ac:dyDescent="0.2">
      <c r="J2018" s="17" t="s">
        <v>357</v>
      </c>
    </row>
    <row r="2019" spans="2:10" x14ac:dyDescent="0.2">
      <c r="B2019" s="3" t="s">
        <v>0</v>
      </c>
      <c r="C2019" s="225"/>
      <c r="D2019" s="226"/>
      <c r="E2019" s="227"/>
      <c r="F2019" s="227"/>
      <c r="G2019" s="225"/>
      <c r="H2019" s="226"/>
      <c r="I2019" s="227"/>
    </row>
    <row r="2020" spans="2:10" x14ac:dyDescent="0.2">
      <c r="B2020" s="3" t="s">
        <v>396</v>
      </c>
      <c r="C2020" s="225"/>
      <c r="D2020" s="226"/>
      <c r="E2020" s="227"/>
      <c r="F2020" s="227"/>
      <c r="G2020" s="225"/>
      <c r="H2020" s="226"/>
      <c r="I2020" s="227"/>
    </row>
    <row r="2021" spans="2:10" x14ac:dyDescent="0.2">
      <c r="B2021" s="228" t="s">
        <v>326</v>
      </c>
      <c r="C2021" s="225"/>
      <c r="D2021" s="226"/>
      <c r="E2021" s="227"/>
      <c r="F2021" s="227"/>
      <c r="G2021" s="225"/>
      <c r="H2021" s="226"/>
      <c r="I2021" s="227"/>
    </row>
    <row r="2022" spans="2:10" x14ac:dyDescent="0.2">
      <c r="B2022" s="3"/>
      <c r="C2022" s="221"/>
      <c r="D2022" s="221"/>
      <c r="E2022" s="221"/>
      <c r="F2022" s="273"/>
      <c r="G2022" s="221"/>
      <c r="H2022" s="221"/>
      <c r="I2022" s="221"/>
    </row>
    <row r="2023" spans="2:10" x14ac:dyDescent="0.2">
      <c r="B2023" s="266" t="s">
        <v>2766</v>
      </c>
    </row>
    <row r="2024" spans="2:10" x14ac:dyDescent="0.2">
      <c r="B2024" s="266" t="s">
        <v>2767</v>
      </c>
    </row>
    <row r="2025" spans="2:10" x14ac:dyDescent="0.2">
      <c r="B2025" s="266" t="s">
        <v>2768</v>
      </c>
    </row>
    <row r="2026" spans="2:10" x14ac:dyDescent="0.2">
      <c r="B2026" s="266" t="s">
        <v>2769</v>
      </c>
    </row>
    <row r="2027" spans="2:10" x14ac:dyDescent="0.2">
      <c r="B2027" s="266" t="s">
        <v>2770</v>
      </c>
    </row>
    <row r="2029" spans="2:10" x14ac:dyDescent="0.2">
      <c r="B2029" s="3"/>
      <c r="C2029" s="229" t="s">
        <v>155</v>
      </c>
      <c r="D2029" s="230"/>
      <c r="E2029" s="231"/>
      <c r="F2029" s="274"/>
      <c r="G2029" s="229" t="s">
        <v>404</v>
      </c>
      <c r="H2029" s="230"/>
      <c r="I2029" s="231"/>
    </row>
    <row r="2030" spans="2:10" ht="38.25" x14ac:dyDescent="0.2">
      <c r="B2030" s="232" t="s">
        <v>332</v>
      </c>
      <c r="C2030" s="233" t="s">
        <v>49</v>
      </c>
      <c r="D2030" s="234" t="s">
        <v>333</v>
      </c>
      <c r="E2030" s="235" t="s">
        <v>334</v>
      </c>
      <c r="F2030" s="235" t="s">
        <v>2765</v>
      </c>
      <c r="G2030" s="233" t="s">
        <v>49</v>
      </c>
      <c r="H2030" s="234" t="s">
        <v>333</v>
      </c>
      <c r="I2030" s="235" t="s">
        <v>334</v>
      </c>
    </row>
    <row r="2031" spans="2:10" x14ac:dyDescent="0.2">
      <c r="B2031" s="236" t="s">
        <v>1978</v>
      </c>
      <c r="C2031" s="237">
        <v>489</v>
      </c>
      <c r="D2031" s="238">
        <v>1.1418400876232138E-2</v>
      </c>
      <c r="E2031" s="239">
        <v>25.582822085889571</v>
      </c>
      <c r="F2031" s="239">
        <v>59.004558388013862</v>
      </c>
      <c r="G2031" s="237">
        <v>56</v>
      </c>
      <c r="H2031" s="238">
        <v>6.1085972850678738E-2</v>
      </c>
      <c r="I2031" s="239">
        <v>37.125</v>
      </c>
    </row>
    <row r="2032" spans="2:10" x14ac:dyDescent="0.2">
      <c r="B2032" s="240" t="s">
        <v>1979</v>
      </c>
      <c r="C2032" s="241">
        <v>15</v>
      </c>
      <c r="D2032" s="242">
        <v>-6.3281722229971638E-2</v>
      </c>
      <c r="E2032" s="243">
        <v>-90.733333333333334</v>
      </c>
      <c r="F2032" s="243">
        <v>171.57396907136931</v>
      </c>
      <c r="G2032" s="241">
        <v>0</v>
      </c>
      <c r="H2032" s="242">
        <v>0</v>
      </c>
      <c r="I2032" s="243">
        <v>0</v>
      </c>
    </row>
    <row r="2033" spans="2:9" x14ac:dyDescent="0.2">
      <c r="B2033" s="240" t="s">
        <v>1980</v>
      </c>
      <c r="C2033" s="241">
        <v>2482</v>
      </c>
      <c r="D2033" s="242">
        <v>7.9416624506853939E-3</v>
      </c>
      <c r="E2033" s="243">
        <v>19.258259468170831</v>
      </c>
      <c r="F2033" s="243">
        <v>176.63782617811015</v>
      </c>
      <c r="G2033" s="241">
        <v>166</v>
      </c>
      <c r="H2033" s="242">
        <v>6.8523308932797677E-2</v>
      </c>
      <c r="I2033" s="243">
        <v>52.5</v>
      </c>
    </row>
    <row r="2034" spans="2:9" x14ac:dyDescent="0.2">
      <c r="B2034" s="240" t="s">
        <v>1981</v>
      </c>
      <c r="C2034" s="241">
        <v>0</v>
      </c>
      <c r="D2034" s="242">
        <v>0</v>
      </c>
      <c r="E2034" s="243">
        <v>0</v>
      </c>
      <c r="F2034" s="243">
        <v>0</v>
      </c>
      <c r="G2034" s="241">
        <v>0</v>
      </c>
      <c r="H2034" s="242">
        <v>0</v>
      </c>
      <c r="I2034" s="243">
        <v>0</v>
      </c>
    </row>
    <row r="2035" spans="2:9" x14ac:dyDescent="0.2">
      <c r="B2035" s="240" t="s">
        <v>1982</v>
      </c>
      <c r="C2035" s="241">
        <v>1145</v>
      </c>
      <c r="D2035" s="242">
        <v>-2.9716463032321117E-2</v>
      </c>
      <c r="E2035" s="243">
        <v>-51.534497816593884</v>
      </c>
      <c r="F2035" s="243">
        <v>116.21628011616637</v>
      </c>
      <c r="G2035" s="241">
        <v>104</v>
      </c>
      <c r="H2035" s="242">
        <v>4.3100625302125328E-2</v>
      </c>
      <c r="I2035" s="243">
        <v>26.576923076923077</v>
      </c>
    </row>
    <row r="2036" spans="2:9" x14ac:dyDescent="0.2">
      <c r="B2036" s="240" t="s">
        <v>1983</v>
      </c>
      <c r="C2036" s="241">
        <v>68</v>
      </c>
      <c r="D2036" s="242">
        <v>7.3323280099912402E-2</v>
      </c>
      <c r="E2036" s="243">
        <v>324.63235294117646</v>
      </c>
      <c r="F2036" s="243">
        <v>239.9291488402832</v>
      </c>
      <c r="G2036" s="241">
        <v>0</v>
      </c>
      <c r="H2036" s="242">
        <v>0</v>
      </c>
      <c r="I2036" s="243">
        <v>0</v>
      </c>
    </row>
    <row r="2037" spans="2:9" x14ac:dyDescent="0.2">
      <c r="B2037" s="240" t="s">
        <v>1984</v>
      </c>
      <c r="C2037" s="241">
        <v>1497</v>
      </c>
      <c r="D2037" s="242">
        <v>-3.6958133880630073E-2</v>
      </c>
      <c r="E2037" s="243">
        <v>-66.448897795591179</v>
      </c>
      <c r="F2037" s="243">
        <v>181.65345933184281</v>
      </c>
      <c r="G2037" s="241">
        <v>245</v>
      </c>
      <c r="H2037" s="242">
        <v>4.6798048421810456E-2</v>
      </c>
      <c r="I2037" s="243">
        <v>24.938775510204081</v>
      </c>
    </row>
    <row r="2038" spans="2:9" x14ac:dyDescent="0.2">
      <c r="B2038" s="240" t="s">
        <v>1985</v>
      </c>
      <c r="C2038" s="241">
        <v>827</v>
      </c>
      <c r="D2038" s="242">
        <v>3.7927675215564838E-2</v>
      </c>
      <c r="E2038" s="243">
        <v>66.378476420798066</v>
      </c>
      <c r="F2038" s="243">
        <v>88.050329925154585</v>
      </c>
      <c r="G2038" s="241">
        <v>264</v>
      </c>
      <c r="H2038" s="242">
        <v>6.610590802180627E-2</v>
      </c>
      <c r="I2038" s="243">
        <v>41.200757575757578</v>
      </c>
    </row>
    <row r="2039" spans="2:9" x14ac:dyDescent="0.2">
      <c r="B2039" s="240" t="s">
        <v>1986</v>
      </c>
      <c r="C2039" s="241">
        <v>6</v>
      </c>
      <c r="D2039" s="242">
        <v>-4.4366765259478358E-2</v>
      </c>
      <c r="E2039" s="243">
        <v>-110</v>
      </c>
      <c r="F2039" s="243">
        <v>195.95527478295944</v>
      </c>
      <c r="G2039" s="241">
        <v>0</v>
      </c>
      <c r="H2039" s="242">
        <v>0</v>
      </c>
      <c r="I2039" s="243">
        <v>0</v>
      </c>
    </row>
    <row r="2040" spans="2:9" x14ac:dyDescent="0.2">
      <c r="B2040" s="240" t="s">
        <v>1987</v>
      </c>
      <c r="C2040" s="241">
        <v>238</v>
      </c>
      <c r="D2040" s="242">
        <v>-9.3341179190265522E-2</v>
      </c>
      <c r="E2040" s="243">
        <v>-223.94117647058823</v>
      </c>
      <c r="F2040" s="243">
        <v>186.88495031844442</v>
      </c>
      <c r="G2040" s="241">
        <v>0</v>
      </c>
      <c r="H2040" s="242">
        <v>0</v>
      </c>
      <c r="I2040" s="243">
        <v>0</v>
      </c>
    </row>
    <row r="2041" spans="2:9" x14ac:dyDescent="0.2">
      <c r="B2041" s="240" t="s">
        <v>1988</v>
      </c>
      <c r="C2041" s="241">
        <v>1661</v>
      </c>
      <c r="D2041" s="242">
        <v>-8.9197560494974959E-2</v>
      </c>
      <c r="E2041" s="243">
        <v>-148.79108970499698</v>
      </c>
      <c r="F2041" s="243">
        <v>152.5771092803204</v>
      </c>
      <c r="G2041" s="241">
        <v>92</v>
      </c>
      <c r="H2041" s="242">
        <v>3.817111188084521E-2</v>
      </c>
      <c r="I2041" s="243">
        <v>23.956521739130434</v>
      </c>
    </row>
    <row r="2042" spans="2:9" x14ac:dyDescent="0.2">
      <c r="B2042" s="240" t="s">
        <v>1989</v>
      </c>
      <c r="C2042" s="241">
        <v>1849</v>
      </c>
      <c r="D2042" s="242">
        <v>-6.8627383817018717E-2</v>
      </c>
      <c r="E2042" s="243">
        <v>-86.685776095186583</v>
      </c>
      <c r="F2042" s="243">
        <v>147.72012702603237</v>
      </c>
      <c r="G2042" s="241">
        <v>128</v>
      </c>
      <c r="H2042" s="242">
        <v>2.8174700445546597E-2</v>
      </c>
      <c r="I2042" s="243">
        <v>15.265625</v>
      </c>
    </row>
    <row r="2043" spans="2:9" x14ac:dyDescent="0.2">
      <c r="B2043" s="240" t="s">
        <v>1990</v>
      </c>
      <c r="C2043" s="241">
        <v>0</v>
      </c>
      <c r="D2043" s="242">
        <v>0</v>
      </c>
      <c r="E2043" s="243">
        <v>0</v>
      </c>
      <c r="F2043" s="243">
        <v>0</v>
      </c>
      <c r="G2043" s="241">
        <v>0</v>
      </c>
      <c r="H2043" s="242">
        <v>0</v>
      </c>
      <c r="I2043" s="243">
        <v>0</v>
      </c>
    </row>
    <row r="2044" spans="2:9" x14ac:dyDescent="0.2">
      <c r="B2044" s="240" t="s">
        <v>1991</v>
      </c>
      <c r="C2044" s="241">
        <v>96</v>
      </c>
      <c r="D2044" s="242">
        <v>-3.7833972567119512E-2</v>
      </c>
      <c r="E2044" s="243">
        <v>-84.875</v>
      </c>
      <c r="F2044" s="243">
        <v>406.55742449068288</v>
      </c>
      <c r="G2044" s="241">
        <v>0</v>
      </c>
      <c r="H2044" s="242">
        <v>0</v>
      </c>
      <c r="I2044" s="243">
        <v>0</v>
      </c>
    </row>
    <row r="2045" spans="2:9" x14ac:dyDescent="0.2">
      <c r="B2045" s="240" t="s">
        <v>1992</v>
      </c>
      <c r="C2045" s="241">
        <v>197</v>
      </c>
      <c r="D2045" s="242">
        <v>7.6881984015393368E-3</v>
      </c>
      <c r="E2045" s="243">
        <v>33.751269035532992</v>
      </c>
      <c r="F2045" s="243">
        <v>130.25406331077104</v>
      </c>
      <c r="G2045" s="241">
        <v>0</v>
      </c>
      <c r="H2045" s="242">
        <v>0</v>
      </c>
      <c r="I2045" s="243">
        <v>0</v>
      </c>
    </row>
    <row r="2046" spans="2:9" x14ac:dyDescent="0.2">
      <c r="B2046" s="240" t="s">
        <v>1993</v>
      </c>
      <c r="C2046" s="241">
        <v>1267</v>
      </c>
      <c r="D2046" s="242">
        <v>-1.5670559289391428E-2</v>
      </c>
      <c r="E2046" s="243">
        <v>-32.835832675611684</v>
      </c>
      <c r="F2046" s="243">
        <v>68.077315975592413</v>
      </c>
      <c r="G2046" s="241">
        <v>16</v>
      </c>
      <c r="H2046" s="242">
        <v>6.9876688197298975E-2</v>
      </c>
      <c r="I2046" s="243">
        <v>52.0625</v>
      </c>
    </row>
    <row r="2047" spans="2:9" x14ac:dyDescent="0.2">
      <c r="B2047" s="240" t="s">
        <v>1994</v>
      </c>
      <c r="C2047" s="241">
        <v>39</v>
      </c>
      <c r="D2047" s="242">
        <v>-5.3274009893744534E-3</v>
      </c>
      <c r="E2047" s="243">
        <v>-14</v>
      </c>
      <c r="F2047" s="243">
        <v>239.05819177128788</v>
      </c>
      <c r="G2047" s="241">
        <v>0</v>
      </c>
      <c r="H2047" s="242">
        <v>0</v>
      </c>
      <c r="I2047" s="243">
        <v>0</v>
      </c>
    </row>
    <row r="2048" spans="2:9" x14ac:dyDescent="0.2">
      <c r="B2048" s="240" t="s">
        <v>1995</v>
      </c>
      <c r="C2048" s="241">
        <v>4</v>
      </c>
      <c r="D2048" s="242">
        <v>-6.4209274673008299E-3</v>
      </c>
      <c r="E2048" s="243">
        <v>-6.75</v>
      </c>
      <c r="F2048" s="243">
        <v>3.3523314793666668</v>
      </c>
      <c r="G2048" s="241">
        <v>4</v>
      </c>
      <c r="H2048" s="242">
        <v>3.9302518682535315E-2</v>
      </c>
      <c r="I2048" s="243">
        <v>35.5</v>
      </c>
    </row>
    <row r="2049" spans="2:9" x14ac:dyDescent="0.2">
      <c r="B2049" s="240" t="s">
        <v>1996</v>
      </c>
      <c r="C2049" s="241">
        <v>516</v>
      </c>
      <c r="D2049" s="242">
        <v>8.0555377355655544E-3</v>
      </c>
      <c r="E2049" s="243">
        <v>19.224806201550386</v>
      </c>
      <c r="F2049" s="243">
        <v>86.835804628756719</v>
      </c>
      <c r="G2049" s="241">
        <v>165</v>
      </c>
      <c r="H2049" s="242">
        <v>7.255148426200142E-2</v>
      </c>
      <c r="I2049" s="243">
        <v>51.072727272727271</v>
      </c>
    </row>
    <row r="2050" spans="2:9" x14ac:dyDescent="0.2">
      <c r="B2050" s="240" t="s">
        <v>1997</v>
      </c>
      <c r="C2050" s="241">
        <v>0</v>
      </c>
      <c r="D2050" s="242">
        <v>0</v>
      </c>
      <c r="E2050" s="243">
        <v>0</v>
      </c>
      <c r="F2050" s="243">
        <v>0</v>
      </c>
      <c r="G2050" s="241">
        <v>0</v>
      </c>
      <c r="H2050" s="242">
        <v>0</v>
      </c>
      <c r="I2050" s="243">
        <v>0</v>
      </c>
    </row>
    <row r="2051" spans="2:9" x14ac:dyDescent="0.2">
      <c r="B2051" s="240" t="s">
        <v>1998</v>
      </c>
      <c r="C2051" s="241">
        <v>100</v>
      </c>
      <c r="D2051" s="242">
        <v>4.696509756635403E-2</v>
      </c>
      <c r="E2051" s="243">
        <v>100.1</v>
      </c>
      <c r="F2051" s="243">
        <v>272.76311261583379</v>
      </c>
      <c r="G2051" s="241">
        <v>0</v>
      </c>
      <c r="H2051" s="242">
        <v>0</v>
      </c>
      <c r="I2051" s="243">
        <v>0</v>
      </c>
    </row>
    <row r="2052" spans="2:9" x14ac:dyDescent="0.2">
      <c r="B2052" s="240" t="s">
        <v>1999</v>
      </c>
      <c r="C2052" s="241">
        <v>28</v>
      </c>
      <c r="D2052" s="242">
        <v>-0.1279873832342594</v>
      </c>
      <c r="E2052" s="243">
        <v>-226.07142857142858</v>
      </c>
      <c r="F2052" s="243">
        <v>97.197995963850346</v>
      </c>
      <c r="G2052" s="241">
        <v>0</v>
      </c>
      <c r="H2052" s="242">
        <v>0</v>
      </c>
      <c r="I2052" s="243">
        <v>0</v>
      </c>
    </row>
    <row r="2053" spans="2:9" x14ac:dyDescent="0.2">
      <c r="B2053" s="240" t="s">
        <v>2000</v>
      </c>
      <c r="C2053" s="241">
        <v>11</v>
      </c>
      <c r="D2053" s="242">
        <v>-4.6559979838709631E-2</v>
      </c>
      <c r="E2053" s="243">
        <v>-134.36363636363637</v>
      </c>
      <c r="F2053" s="243">
        <v>52.56836433433957</v>
      </c>
      <c r="G2053" s="241">
        <v>0</v>
      </c>
      <c r="H2053" s="242">
        <v>0</v>
      </c>
      <c r="I2053" s="243">
        <v>0</v>
      </c>
    </row>
    <row r="2054" spans="2:9" x14ac:dyDescent="0.2">
      <c r="B2054" s="240" t="s">
        <v>2001</v>
      </c>
      <c r="C2054" s="241">
        <v>108</v>
      </c>
      <c r="D2054" s="242">
        <v>1.7004142888042084E-2</v>
      </c>
      <c r="E2054" s="243">
        <v>37.851851851851855</v>
      </c>
      <c r="F2054" s="243">
        <v>240.88104765921244</v>
      </c>
      <c r="G2054" s="241">
        <v>0</v>
      </c>
      <c r="H2054" s="242">
        <v>0</v>
      </c>
      <c r="I2054" s="243">
        <v>0</v>
      </c>
    </row>
    <row r="2055" spans="2:9" x14ac:dyDescent="0.2">
      <c r="B2055" s="240" t="s">
        <v>2002</v>
      </c>
      <c r="C2055" s="241">
        <v>0</v>
      </c>
      <c r="D2055" s="242">
        <v>0</v>
      </c>
      <c r="E2055" s="243">
        <v>0</v>
      </c>
      <c r="F2055" s="243">
        <v>0</v>
      </c>
      <c r="G2055" s="241">
        <v>0</v>
      </c>
      <c r="H2055" s="242">
        <v>0</v>
      </c>
      <c r="I2055" s="243">
        <v>0</v>
      </c>
    </row>
    <row r="2056" spans="2:9" x14ac:dyDescent="0.2">
      <c r="B2056" s="240" t="s">
        <v>2003</v>
      </c>
      <c r="C2056" s="241">
        <v>0</v>
      </c>
      <c r="D2056" s="242">
        <v>0</v>
      </c>
      <c r="E2056" s="243">
        <v>0</v>
      </c>
      <c r="F2056" s="243">
        <v>0</v>
      </c>
      <c r="G2056" s="241">
        <v>0</v>
      </c>
      <c r="H2056" s="242">
        <v>0</v>
      </c>
      <c r="I2056" s="243">
        <v>0</v>
      </c>
    </row>
    <row r="2057" spans="2:9" x14ac:dyDescent="0.2">
      <c r="B2057" s="240" t="s">
        <v>2004</v>
      </c>
      <c r="C2057" s="241">
        <v>0</v>
      </c>
      <c r="D2057" s="242">
        <v>0</v>
      </c>
      <c r="E2057" s="243">
        <v>0</v>
      </c>
      <c r="F2057" s="243">
        <v>0</v>
      </c>
      <c r="G2057" s="241">
        <v>0</v>
      </c>
      <c r="H2057" s="242">
        <v>0</v>
      </c>
      <c r="I2057" s="243">
        <v>0</v>
      </c>
    </row>
    <row r="2058" spans="2:9" x14ac:dyDescent="0.2">
      <c r="B2058" s="240" t="s">
        <v>2005</v>
      </c>
      <c r="C2058" s="241">
        <v>0</v>
      </c>
      <c r="D2058" s="242">
        <v>0</v>
      </c>
      <c r="E2058" s="243">
        <v>0</v>
      </c>
      <c r="F2058" s="243">
        <v>0</v>
      </c>
      <c r="G2058" s="241">
        <v>0</v>
      </c>
      <c r="H2058" s="242">
        <v>0</v>
      </c>
      <c r="I2058" s="243">
        <v>0</v>
      </c>
    </row>
    <row r="2059" spans="2:9" x14ac:dyDescent="0.2">
      <c r="B2059" s="240" t="s">
        <v>2006</v>
      </c>
      <c r="C2059" s="241">
        <v>0</v>
      </c>
      <c r="D2059" s="242">
        <v>0</v>
      </c>
      <c r="E2059" s="243">
        <v>0</v>
      </c>
      <c r="F2059" s="243">
        <v>0</v>
      </c>
      <c r="G2059" s="241">
        <v>0</v>
      </c>
      <c r="H2059" s="242">
        <v>0</v>
      </c>
      <c r="I2059" s="243">
        <v>0</v>
      </c>
    </row>
    <row r="2060" spans="2:9" x14ac:dyDescent="0.2">
      <c r="B2060" s="240" t="s">
        <v>2007</v>
      </c>
      <c r="C2060" s="241">
        <v>56</v>
      </c>
      <c r="D2060" s="242">
        <v>5.8137318440014685E-3</v>
      </c>
      <c r="E2060" s="243">
        <v>5.4464285714285712</v>
      </c>
      <c r="F2060" s="243">
        <v>5.0285881375650261</v>
      </c>
      <c r="G2060" s="241">
        <v>0</v>
      </c>
      <c r="H2060" s="242">
        <v>0</v>
      </c>
      <c r="I2060" s="243">
        <v>0</v>
      </c>
    </row>
    <row r="2061" spans="2:9" x14ac:dyDescent="0.2">
      <c r="B2061" s="240" t="s">
        <v>2008</v>
      </c>
      <c r="C2061" s="241">
        <v>2287</v>
      </c>
      <c r="D2061" s="242">
        <v>0.10211112136270195</v>
      </c>
      <c r="E2061" s="243">
        <v>180.50196764320069</v>
      </c>
      <c r="F2061" s="243">
        <v>380.93000680128694</v>
      </c>
      <c r="G2061" s="241">
        <v>248</v>
      </c>
      <c r="H2061" s="242">
        <v>0.1323855367737603</v>
      </c>
      <c r="I2061" s="243">
        <v>71.528225806451616</v>
      </c>
    </row>
    <row r="2062" spans="2:9" x14ac:dyDescent="0.2">
      <c r="B2062" s="240" t="s">
        <v>2009</v>
      </c>
      <c r="C2062" s="241">
        <v>268</v>
      </c>
      <c r="D2062" s="242">
        <v>7.3354667168639365E-2</v>
      </c>
      <c r="E2062" s="243">
        <v>116.32462686567165</v>
      </c>
      <c r="F2062" s="243">
        <v>278.62051431850301</v>
      </c>
      <c r="G2062" s="241">
        <v>0</v>
      </c>
      <c r="H2062" s="242">
        <v>0</v>
      </c>
      <c r="I2062" s="243">
        <v>0</v>
      </c>
    </row>
    <row r="2063" spans="2:9" x14ac:dyDescent="0.2">
      <c r="B2063" s="240" t="s">
        <v>2010</v>
      </c>
      <c r="C2063" s="241">
        <v>831</v>
      </c>
      <c r="D2063" s="242">
        <v>0.12357960402585588</v>
      </c>
      <c r="E2063" s="243">
        <v>212.78459687123947</v>
      </c>
      <c r="F2063" s="243">
        <v>533.78659977512518</v>
      </c>
      <c r="G2063" s="241">
        <v>0</v>
      </c>
      <c r="H2063" s="242">
        <v>0</v>
      </c>
      <c r="I2063" s="243">
        <v>0</v>
      </c>
    </row>
    <row r="2064" spans="2:9" x14ac:dyDescent="0.2">
      <c r="B2064" s="240" t="s">
        <v>2011</v>
      </c>
      <c r="C2064" s="241">
        <v>1169</v>
      </c>
      <c r="D2064" s="242">
        <v>0.15075863784911459</v>
      </c>
      <c r="E2064" s="243">
        <v>269.52523524379814</v>
      </c>
      <c r="F2064" s="243">
        <v>407.38244751873725</v>
      </c>
      <c r="G2064" s="241">
        <v>29</v>
      </c>
      <c r="H2064" s="242">
        <v>0.21627329192546574</v>
      </c>
      <c r="I2064" s="243">
        <v>120.06896551724138</v>
      </c>
    </row>
    <row r="2065" spans="2:10" x14ac:dyDescent="0.2">
      <c r="B2065" s="240" t="s">
        <v>2012</v>
      </c>
      <c r="C2065" s="241">
        <v>73</v>
      </c>
      <c r="D2065" s="242">
        <v>0.1412580760236235</v>
      </c>
      <c r="E2065" s="243">
        <v>244.0958904109589</v>
      </c>
      <c r="F2065" s="243">
        <v>502.18556171102819</v>
      </c>
      <c r="G2065" s="241">
        <v>0</v>
      </c>
      <c r="H2065" s="242">
        <v>0</v>
      </c>
      <c r="I2065" s="243">
        <v>0</v>
      </c>
    </row>
    <row r="2066" spans="2:10" x14ac:dyDescent="0.2">
      <c r="B2066" s="240" t="s">
        <v>2013</v>
      </c>
      <c r="C2066" s="241">
        <v>1777</v>
      </c>
      <c r="D2066" s="242">
        <v>-1.9331491262046807E-2</v>
      </c>
      <c r="E2066" s="243">
        <v>-22.272369161508159</v>
      </c>
      <c r="F2066" s="243">
        <v>4.7213195398966477</v>
      </c>
      <c r="G2066" s="241">
        <v>410</v>
      </c>
      <c r="H2066" s="242">
        <v>6.2123441770175925E-2</v>
      </c>
      <c r="I2066" s="243">
        <v>33.87560975609756</v>
      </c>
    </row>
    <row r="2067" spans="2:10" x14ac:dyDescent="0.2">
      <c r="B2067" s="240" t="s">
        <v>2014</v>
      </c>
      <c r="C2067" s="241">
        <v>358</v>
      </c>
      <c r="D2067" s="242">
        <v>-2.3914005812498695E-3</v>
      </c>
      <c r="E2067" s="243">
        <v>-2.7765363128491618</v>
      </c>
      <c r="F2067" s="243">
        <v>7.4299356839629906</v>
      </c>
      <c r="G2067" s="241">
        <v>132</v>
      </c>
      <c r="H2067" s="242">
        <v>4.01103898140307E-2</v>
      </c>
      <c r="I2067" s="243">
        <v>19.378787878787879</v>
      </c>
    </row>
    <row r="2068" spans="2:10" x14ac:dyDescent="0.2">
      <c r="B2068" s="240" t="s">
        <v>2015</v>
      </c>
      <c r="C2068" s="241">
        <v>0</v>
      </c>
      <c r="D2068" s="242">
        <v>0</v>
      </c>
      <c r="E2068" s="243">
        <v>0</v>
      </c>
      <c r="F2068" s="243">
        <v>0</v>
      </c>
      <c r="G2068" s="241">
        <v>0</v>
      </c>
      <c r="H2068" s="242">
        <v>0</v>
      </c>
      <c r="I2068" s="243">
        <v>0</v>
      </c>
    </row>
    <row r="2069" spans="2:10" x14ac:dyDescent="0.2">
      <c r="B2069" s="240" t="s">
        <v>2016</v>
      </c>
      <c r="C2069" s="241">
        <v>235</v>
      </c>
      <c r="D2069" s="242">
        <v>-4.4848608544139967E-2</v>
      </c>
      <c r="E2069" s="243">
        <v>-50.493617021276599</v>
      </c>
      <c r="F2069" s="243">
        <v>48.070145581880361</v>
      </c>
      <c r="G2069" s="241">
        <v>13</v>
      </c>
      <c r="H2069" s="242">
        <v>5.5121349238996364E-2</v>
      </c>
      <c r="I2069" s="243">
        <v>30.923076923076923</v>
      </c>
    </row>
    <row r="2070" spans="2:10" x14ac:dyDescent="0.2">
      <c r="B2070" s="240" t="s">
        <v>2017</v>
      </c>
      <c r="C2070" s="241">
        <v>0</v>
      </c>
      <c r="D2070" s="242">
        <v>0</v>
      </c>
      <c r="E2070" s="243">
        <v>0</v>
      </c>
      <c r="F2070" s="243">
        <v>0</v>
      </c>
      <c r="G2070" s="241">
        <v>0</v>
      </c>
      <c r="H2070" s="242">
        <v>0</v>
      </c>
      <c r="I2070" s="243">
        <v>0</v>
      </c>
    </row>
    <row r="2071" spans="2:10" x14ac:dyDescent="0.2">
      <c r="B2071" s="240" t="s">
        <v>2018</v>
      </c>
      <c r="C2071" s="241">
        <v>2147</v>
      </c>
      <c r="D2071" s="242">
        <v>-8.1405902855195333E-2</v>
      </c>
      <c r="E2071" s="243">
        <v>-124.82114578481603</v>
      </c>
      <c r="F2071" s="243">
        <v>165.77896724670339</v>
      </c>
      <c r="G2071" s="241">
        <v>303</v>
      </c>
      <c r="H2071" s="242">
        <v>7.1546949880536337E-2</v>
      </c>
      <c r="I2071" s="243">
        <v>34.194719471947195</v>
      </c>
    </row>
    <row r="2072" spans="2:10" x14ac:dyDescent="0.2">
      <c r="B2072" s="240" t="s">
        <v>2019</v>
      </c>
      <c r="C2072" s="241">
        <v>33</v>
      </c>
      <c r="D2072" s="242">
        <v>0.14935495186498815</v>
      </c>
      <c r="E2072" s="243">
        <v>232.24242424242425</v>
      </c>
      <c r="F2072" s="243">
        <v>217.29588600259319</v>
      </c>
      <c r="G2072" s="241">
        <v>0</v>
      </c>
      <c r="H2072" s="242">
        <v>0</v>
      </c>
      <c r="I2072" s="243">
        <v>0</v>
      </c>
    </row>
    <row r="2073" spans="2:10" x14ac:dyDescent="0.2">
      <c r="B2073" s="240" t="s">
        <v>2020</v>
      </c>
      <c r="C2073" s="241">
        <v>968</v>
      </c>
      <c r="D2073" s="242">
        <v>0.24826126819779759</v>
      </c>
      <c r="E2073" s="243">
        <v>405.04338842975204</v>
      </c>
      <c r="F2073" s="243">
        <v>537.25470619208238</v>
      </c>
      <c r="G2073" s="241">
        <v>0</v>
      </c>
      <c r="H2073" s="242">
        <v>0</v>
      </c>
      <c r="I2073" s="243">
        <v>0</v>
      </c>
    </row>
    <row r="2074" spans="2:10" x14ac:dyDescent="0.2">
      <c r="B2074" s="240" t="s">
        <v>2021</v>
      </c>
      <c r="C2074" s="241">
        <v>128</v>
      </c>
      <c r="D2074" s="242">
        <v>-4.3329039620308984E-2</v>
      </c>
      <c r="E2074" s="243">
        <v>-39.15625</v>
      </c>
      <c r="F2074" s="243">
        <v>28.766576540886447</v>
      </c>
      <c r="G2074" s="241">
        <v>9</v>
      </c>
      <c r="H2074" s="242">
        <v>2.460602709427695E-2</v>
      </c>
      <c r="I2074" s="243">
        <v>9.8888888888888893</v>
      </c>
    </row>
    <row r="2075" spans="2:10" x14ac:dyDescent="0.2">
      <c r="B2075" s="240" t="s">
        <v>2022</v>
      </c>
      <c r="C2075" s="241">
        <v>2536</v>
      </c>
      <c r="D2075" s="242">
        <v>4.6018042800242132E-3</v>
      </c>
      <c r="E2075" s="243">
        <v>6.9712145110410093</v>
      </c>
      <c r="F2075" s="243">
        <v>609.7680227174651</v>
      </c>
      <c r="G2075" s="241">
        <v>48</v>
      </c>
      <c r="H2075" s="242">
        <v>0.14751214608812191</v>
      </c>
      <c r="I2075" s="243">
        <v>73.375</v>
      </c>
    </row>
    <row r="2076" spans="2:10" x14ac:dyDescent="0.2">
      <c r="B2076" s="240" t="s">
        <v>2023</v>
      </c>
      <c r="C2076" s="241">
        <v>0</v>
      </c>
      <c r="D2076" s="242">
        <v>0</v>
      </c>
      <c r="E2076" s="243">
        <v>0</v>
      </c>
      <c r="F2076" s="243">
        <v>0</v>
      </c>
      <c r="G2076" s="241">
        <v>0</v>
      </c>
      <c r="H2076" s="242">
        <v>0</v>
      </c>
      <c r="I2076" s="243">
        <v>0</v>
      </c>
    </row>
    <row r="2077" spans="2:10" x14ac:dyDescent="0.2">
      <c r="B2077" s="240" t="s">
        <v>2024</v>
      </c>
      <c r="C2077" s="241">
        <v>2008</v>
      </c>
      <c r="D2077" s="242">
        <v>2.128295968498084E-2</v>
      </c>
      <c r="E2077" s="243">
        <v>25.761952191235061</v>
      </c>
      <c r="F2077" s="243">
        <v>783.25028378362231</v>
      </c>
      <c r="G2077" s="241">
        <v>57</v>
      </c>
      <c r="H2077" s="242">
        <v>0.10600272851296033</v>
      </c>
      <c r="I2077" s="243">
        <v>54.526315789473685</v>
      </c>
    </row>
    <row r="2078" spans="2:10" x14ac:dyDescent="0.2">
      <c r="B2078" s="244" t="s">
        <v>2025</v>
      </c>
      <c r="C2078" s="245">
        <v>0</v>
      </c>
      <c r="D2078" s="246">
        <v>0</v>
      </c>
      <c r="E2078" s="247">
        <v>0</v>
      </c>
      <c r="F2078" s="247">
        <v>0</v>
      </c>
      <c r="G2078" s="245">
        <v>0</v>
      </c>
      <c r="H2078" s="246">
        <v>0</v>
      </c>
      <c r="I2078" s="247">
        <v>0</v>
      </c>
    </row>
    <row r="2080" spans="2:10" x14ac:dyDescent="0.2">
      <c r="J2080" s="17" t="s">
        <v>331</v>
      </c>
    </row>
    <row r="2081" spans="2:10" x14ac:dyDescent="0.2">
      <c r="J2081" s="17" t="s">
        <v>358</v>
      </c>
    </row>
    <row r="2082" spans="2:10" x14ac:dyDescent="0.2">
      <c r="B2082" s="3" t="s">
        <v>0</v>
      </c>
      <c r="C2082" s="225"/>
      <c r="D2082" s="226"/>
      <c r="E2082" s="227"/>
      <c r="F2082" s="227"/>
      <c r="G2082" s="225"/>
      <c r="H2082" s="226"/>
      <c r="I2082" s="227"/>
    </row>
    <row r="2083" spans="2:10" x14ac:dyDescent="0.2">
      <c r="B2083" s="3" t="s">
        <v>396</v>
      </c>
      <c r="C2083" s="225"/>
      <c r="D2083" s="226"/>
      <c r="E2083" s="227"/>
      <c r="F2083" s="227"/>
      <c r="G2083" s="225"/>
      <c r="H2083" s="226"/>
      <c r="I2083" s="227"/>
    </row>
    <row r="2084" spans="2:10" x14ac:dyDescent="0.2">
      <c r="B2084" s="228" t="s">
        <v>326</v>
      </c>
      <c r="C2084" s="225"/>
      <c r="D2084" s="226"/>
      <c r="E2084" s="227"/>
      <c r="F2084" s="227"/>
      <c r="G2084" s="225"/>
      <c r="H2084" s="226"/>
      <c r="I2084" s="227"/>
    </row>
    <row r="2085" spans="2:10" x14ac:dyDescent="0.2">
      <c r="B2085" s="3"/>
      <c r="C2085" s="221"/>
      <c r="D2085" s="221"/>
      <c r="E2085" s="221"/>
      <c r="F2085" s="273"/>
      <c r="G2085" s="221"/>
      <c r="H2085" s="221"/>
      <c r="I2085" s="221"/>
    </row>
    <row r="2086" spans="2:10" x14ac:dyDescent="0.2">
      <c r="B2086" s="266" t="s">
        <v>2766</v>
      </c>
    </row>
    <row r="2087" spans="2:10" x14ac:dyDescent="0.2">
      <c r="B2087" s="266" t="s">
        <v>2767</v>
      </c>
    </row>
    <row r="2088" spans="2:10" x14ac:dyDescent="0.2">
      <c r="B2088" s="266" t="s">
        <v>2768</v>
      </c>
    </row>
    <row r="2089" spans="2:10" x14ac:dyDescent="0.2">
      <c r="B2089" s="266" t="s">
        <v>2769</v>
      </c>
    </row>
    <row r="2090" spans="2:10" x14ac:dyDescent="0.2">
      <c r="B2090" s="266" t="s">
        <v>2770</v>
      </c>
    </row>
    <row r="2092" spans="2:10" x14ac:dyDescent="0.2">
      <c r="B2092" s="3"/>
      <c r="C2092" s="229" t="s">
        <v>155</v>
      </c>
      <c r="D2092" s="230"/>
      <c r="E2092" s="231"/>
      <c r="F2092" s="274"/>
      <c r="G2092" s="229" t="s">
        <v>404</v>
      </c>
      <c r="H2092" s="230"/>
      <c r="I2092" s="231"/>
    </row>
    <row r="2093" spans="2:10" ht="38.25" x14ac:dyDescent="0.2">
      <c r="B2093" s="232" t="s">
        <v>332</v>
      </c>
      <c r="C2093" s="233" t="s">
        <v>49</v>
      </c>
      <c r="D2093" s="234" t="s">
        <v>333</v>
      </c>
      <c r="E2093" s="235" t="s">
        <v>334</v>
      </c>
      <c r="F2093" s="235" t="s">
        <v>2765</v>
      </c>
      <c r="G2093" s="233" t="s">
        <v>49</v>
      </c>
      <c r="H2093" s="234" t="s">
        <v>333</v>
      </c>
      <c r="I2093" s="235" t="s">
        <v>334</v>
      </c>
    </row>
    <row r="2094" spans="2:10" x14ac:dyDescent="0.2">
      <c r="B2094" s="236" t="s">
        <v>2026</v>
      </c>
      <c r="C2094" s="237">
        <v>0</v>
      </c>
      <c r="D2094" s="238">
        <v>0</v>
      </c>
      <c r="E2094" s="239">
        <v>0</v>
      </c>
      <c r="F2094" s="239">
        <v>0</v>
      </c>
      <c r="G2094" s="237">
        <v>0</v>
      </c>
      <c r="H2094" s="238">
        <v>0</v>
      </c>
      <c r="I2094" s="239">
        <v>0</v>
      </c>
    </row>
    <row r="2095" spans="2:10" x14ac:dyDescent="0.2">
      <c r="B2095" s="240" t="s">
        <v>2027</v>
      </c>
      <c r="C2095" s="241">
        <v>1108</v>
      </c>
      <c r="D2095" s="242">
        <v>-4.1788236289060809E-2</v>
      </c>
      <c r="E2095" s="243">
        <v>-139.13989169675091</v>
      </c>
      <c r="F2095" s="243">
        <v>293.24413135132727</v>
      </c>
      <c r="G2095" s="241">
        <v>54</v>
      </c>
      <c r="H2095" s="242">
        <v>0.11325332524587317</v>
      </c>
      <c r="I2095" s="243">
        <v>96.81481481481481</v>
      </c>
    </row>
    <row r="2096" spans="2:10" x14ac:dyDescent="0.2">
      <c r="B2096" s="240" t="s">
        <v>2028</v>
      </c>
      <c r="C2096" s="241">
        <v>1456</v>
      </c>
      <c r="D2096" s="242">
        <v>-5.4973868605431075E-2</v>
      </c>
      <c r="E2096" s="243">
        <v>-120.85714285714286</v>
      </c>
      <c r="F2096" s="243">
        <v>347.07365267089534</v>
      </c>
      <c r="G2096" s="241">
        <v>196</v>
      </c>
      <c r="H2096" s="242">
        <v>8.6489436218214921E-2</v>
      </c>
      <c r="I2096" s="243">
        <v>54.178571428571431</v>
      </c>
    </row>
    <row r="2097" spans="2:9" x14ac:dyDescent="0.2">
      <c r="B2097" s="240" t="s">
        <v>2029</v>
      </c>
      <c r="C2097" s="241">
        <v>1144</v>
      </c>
      <c r="D2097" s="242">
        <v>0.19308266943320196</v>
      </c>
      <c r="E2097" s="243">
        <v>600.96153846153845</v>
      </c>
      <c r="F2097" s="243">
        <v>989.54432379975367</v>
      </c>
      <c r="G2097" s="241">
        <v>0</v>
      </c>
      <c r="H2097" s="242">
        <v>0</v>
      </c>
      <c r="I2097" s="243">
        <v>0</v>
      </c>
    </row>
    <row r="2098" spans="2:9" x14ac:dyDescent="0.2">
      <c r="B2098" s="240" t="s">
        <v>2030</v>
      </c>
      <c r="C2098" s="241">
        <v>1525</v>
      </c>
      <c r="D2098" s="242">
        <v>8.2828992677339563E-3</v>
      </c>
      <c r="E2098" s="243">
        <v>9.6609836065573766</v>
      </c>
      <c r="F2098" s="243">
        <v>175.48826284219129</v>
      </c>
      <c r="G2098" s="241">
        <v>386</v>
      </c>
      <c r="H2098" s="242">
        <v>0.1209376756564533</v>
      </c>
      <c r="I2098" s="243">
        <v>54.624352331606218</v>
      </c>
    </row>
    <row r="2099" spans="2:9" x14ac:dyDescent="0.2">
      <c r="B2099" s="240" t="s">
        <v>2031</v>
      </c>
      <c r="C2099" s="241">
        <v>0</v>
      </c>
      <c r="D2099" s="242">
        <v>0</v>
      </c>
      <c r="E2099" s="243">
        <v>0</v>
      </c>
      <c r="F2099" s="243">
        <v>0</v>
      </c>
      <c r="G2099" s="241">
        <v>0</v>
      </c>
      <c r="H2099" s="242">
        <v>0</v>
      </c>
      <c r="I2099" s="243">
        <v>0</v>
      </c>
    </row>
    <row r="2100" spans="2:9" x14ac:dyDescent="0.2">
      <c r="B2100" s="240" t="s">
        <v>2032</v>
      </c>
      <c r="C2100" s="241">
        <v>2687</v>
      </c>
      <c r="D2100" s="242">
        <v>7.9268309565334594E-3</v>
      </c>
      <c r="E2100" s="243">
        <v>13.851507257164123</v>
      </c>
      <c r="F2100" s="243">
        <v>666.03513616301962</v>
      </c>
      <c r="G2100" s="241">
        <v>282</v>
      </c>
      <c r="H2100" s="242">
        <v>0.1672493861428419</v>
      </c>
      <c r="I2100" s="243">
        <v>88.886524822695037</v>
      </c>
    </row>
    <row r="2101" spans="2:9" x14ac:dyDescent="0.2">
      <c r="B2101" s="240" t="s">
        <v>2033</v>
      </c>
      <c r="C2101" s="241">
        <v>0</v>
      </c>
      <c r="D2101" s="242">
        <v>0</v>
      </c>
      <c r="E2101" s="243">
        <v>0</v>
      </c>
      <c r="F2101" s="243">
        <v>0</v>
      </c>
      <c r="G2101" s="241">
        <v>0</v>
      </c>
      <c r="H2101" s="242">
        <v>0</v>
      </c>
      <c r="I2101" s="243">
        <v>0</v>
      </c>
    </row>
    <row r="2102" spans="2:9" x14ac:dyDescent="0.2">
      <c r="B2102" s="240" t="s">
        <v>2034</v>
      </c>
      <c r="C2102" s="241">
        <v>19</v>
      </c>
      <c r="D2102" s="242">
        <v>-2.9176361098185222E-2</v>
      </c>
      <c r="E2102" s="243">
        <v>-33</v>
      </c>
      <c r="F2102" s="243">
        <v>9.8587059699246549</v>
      </c>
      <c r="G2102" s="241">
        <v>8</v>
      </c>
      <c r="H2102" s="242">
        <v>5.269638020192069E-2</v>
      </c>
      <c r="I2102" s="243">
        <v>26.75</v>
      </c>
    </row>
    <row r="2103" spans="2:9" x14ac:dyDescent="0.2">
      <c r="B2103" s="240" t="s">
        <v>2035</v>
      </c>
      <c r="C2103" s="241">
        <v>65</v>
      </c>
      <c r="D2103" s="242">
        <v>0.31279129984464005</v>
      </c>
      <c r="E2103" s="243">
        <v>464.61538461538464</v>
      </c>
      <c r="F2103" s="243">
        <v>537.25470619208238</v>
      </c>
      <c r="G2103" s="241">
        <v>0</v>
      </c>
      <c r="H2103" s="242">
        <v>0</v>
      </c>
      <c r="I2103" s="243">
        <v>0</v>
      </c>
    </row>
    <row r="2104" spans="2:9" x14ac:dyDescent="0.2">
      <c r="B2104" s="240" t="s">
        <v>2036</v>
      </c>
      <c r="C2104" s="241">
        <v>0</v>
      </c>
      <c r="D2104" s="242">
        <v>0</v>
      </c>
      <c r="E2104" s="243">
        <v>0</v>
      </c>
      <c r="F2104" s="243">
        <v>0</v>
      </c>
      <c r="G2104" s="241">
        <v>0</v>
      </c>
      <c r="H2104" s="242">
        <v>0</v>
      </c>
      <c r="I2104" s="243">
        <v>0</v>
      </c>
    </row>
    <row r="2105" spans="2:9" x14ac:dyDescent="0.2">
      <c r="B2105" s="240" t="s">
        <v>2037</v>
      </c>
      <c r="C2105" s="241">
        <v>21</v>
      </c>
      <c r="D2105" s="242">
        <v>0.12313545363862022</v>
      </c>
      <c r="E2105" s="243">
        <v>252.76190476190476</v>
      </c>
      <c r="F2105" s="243">
        <v>1112.0725480997246</v>
      </c>
      <c r="G2105" s="241">
        <v>0</v>
      </c>
      <c r="H2105" s="242">
        <v>0</v>
      </c>
      <c r="I2105" s="243">
        <v>0</v>
      </c>
    </row>
    <row r="2106" spans="2:9" x14ac:dyDescent="0.2">
      <c r="B2106" s="240" t="s">
        <v>2038</v>
      </c>
      <c r="C2106" s="241">
        <v>0</v>
      </c>
      <c r="D2106" s="242">
        <v>0</v>
      </c>
      <c r="E2106" s="243">
        <v>0</v>
      </c>
      <c r="F2106" s="243">
        <v>0</v>
      </c>
      <c r="G2106" s="241">
        <v>0</v>
      </c>
      <c r="H2106" s="242">
        <v>0</v>
      </c>
      <c r="I2106" s="243">
        <v>0</v>
      </c>
    </row>
    <row r="2107" spans="2:9" x14ac:dyDescent="0.2">
      <c r="B2107" s="240" t="s">
        <v>2039</v>
      </c>
      <c r="C2107" s="241">
        <v>206</v>
      </c>
      <c r="D2107" s="242">
        <v>0.10504392306896349</v>
      </c>
      <c r="E2107" s="243">
        <v>192.19417475728156</v>
      </c>
      <c r="F2107" s="243">
        <v>457.6403361514046</v>
      </c>
      <c r="G2107" s="241">
        <v>2</v>
      </c>
      <c r="H2107" s="242">
        <v>0.17303005686433792</v>
      </c>
      <c r="I2107" s="243">
        <v>106.5</v>
      </c>
    </row>
    <row r="2108" spans="2:9" x14ac:dyDescent="0.2">
      <c r="B2108" s="240" t="s">
        <v>2040</v>
      </c>
      <c r="C2108" s="241">
        <v>302</v>
      </c>
      <c r="D2108" s="242">
        <v>-1.9073546824900589E-2</v>
      </c>
      <c r="E2108" s="243">
        <v>-37.976821192052981</v>
      </c>
      <c r="F2108" s="243">
        <v>344.45254100825537</v>
      </c>
      <c r="G2108" s="241">
        <v>0</v>
      </c>
      <c r="H2108" s="242">
        <v>0</v>
      </c>
      <c r="I2108" s="243">
        <v>0</v>
      </c>
    </row>
    <row r="2109" spans="2:9" x14ac:dyDescent="0.2">
      <c r="B2109" s="240" t="s">
        <v>2041</v>
      </c>
      <c r="C2109" s="241">
        <v>1084</v>
      </c>
      <c r="D2109" s="242">
        <v>-2.2860785649908788E-2</v>
      </c>
      <c r="E2109" s="243">
        <v>-23.98431734317343</v>
      </c>
      <c r="F2109" s="243">
        <v>4.5203455024111099</v>
      </c>
      <c r="G2109" s="241">
        <v>208</v>
      </c>
      <c r="H2109" s="242">
        <v>7.5271781582260555E-2</v>
      </c>
      <c r="I2109" s="243">
        <v>39.379807692307693</v>
      </c>
    </row>
    <row r="2110" spans="2:9" x14ac:dyDescent="0.2">
      <c r="B2110" s="240" t="s">
        <v>2042</v>
      </c>
      <c r="C2110" s="241">
        <v>1731</v>
      </c>
      <c r="D2110" s="242">
        <v>-3.6468433707057546E-2</v>
      </c>
      <c r="E2110" s="243">
        <v>-37.871172732524549</v>
      </c>
      <c r="F2110" s="243">
        <v>4.5279033324156872</v>
      </c>
      <c r="G2110" s="241">
        <v>292</v>
      </c>
      <c r="H2110" s="242">
        <v>7.0867097419055503E-2</v>
      </c>
      <c r="I2110" s="243">
        <v>33.993150684931507</v>
      </c>
    </row>
    <row r="2111" spans="2:9" x14ac:dyDescent="0.2">
      <c r="B2111" s="240" t="s">
        <v>2043</v>
      </c>
      <c r="C2111" s="241">
        <v>0</v>
      </c>
      <c r="D2111" s="242">
        <v>0</v>
      </c>
      <c r="E2111" s="243">
        <v>0</v>
      </c>
      <c r="F2111" s="243">
        <v>0</v>
      </c>
      <c r="G2111" s="241">
        <v>0</v>
      </c>
      <c r="H2111" s="242">
        <v>0</v>
      </c>
      <c r="I2111" s="243">
        <v>0</v>
      </c>
    </row>
    <row r="2112" spans="2:9" x14ac:dyDescent="0.2">
      <c r="B2112" s="240" t="s">
        <v>2044</v>
      </c>
      <c r="C2112" s="241">
        <v>372</v>
      </c>
      <c r="D2112" s="242">
        <v>-2.0034507512310618E-2</v>
      </c>
      <c r="E2112" s="243">
        <v>-21.381720430107528</v>
      </c>
      <c r="F2112" s="243">
        <v>4.6903302375506035</v>
      </c>
      <c r="G2112" s="241">
        <v>179</v>
      </c>
      <c r="H2112" s="242">
        <v>8.1321954038316324E-2</v>
      </c>
      <c r="I2112" s="243">
        <v>40.882681564245807</v>
      </c>
    </row>
    <row r="2113" spans="2:9" x14ac:dyDescent="0.2">
      <c r="B2113" s="240" t="s">
        <v>2045</v>
      </c>
      <c r="C2113" s="241">
        <v>0</v>
      </c>
      <c r="D2113" s="242">
        <v>0</v>
      </c>
      <c r="E2113" s="243">
        <v>0</v>
      </c>
      <c r="F2113" s="243">
        <v>0</v>
      </c>
      <c r="G2113" s="241">
        <v>0</v>
      </c>
      <c r="H2113" s="242">
        <v>0</v>
      </c>
      <c r="I2113" s="243">
        <v>0</v>
      </c>
    </row>
    <row r="2114" spans="2:9" x14ac:dyDescent="0.2">
      <c r="B2114" s="240" t="s">
        <v>2046</v>
      </c>
      <c r="C2114" s="241">
        <v>0</v>
      </c>
      <c r="D2114" s="242">
        <v>0</v>
      </c>
      <c r="E2114" s="243">
        <v>0</v>
      </c>
      <c r="F2114" s="243">
        <v>0</v>
      </c>
      <c r="G2114" s="241">
        <v>0</v>
      </c>
      <c r="H2114" s="242">
        <v>0</v>
      </c>
      <c r="I2114" s="243">
        <v>0</v>
      </c>
    </row>
    <row r="2115" spans="2:9" x14ac:dyDescent="0.2">
      <c r="B2115" s="240" t="s">
        <v>2047</v>
      </c>
      <c r="C2115" s="241">
        <v>2368</v>
      </c>
      <c r="D2115" s="242">
        <v>6.9537483002957812E-2</v>
      </c>
      <c r="E2115" s="243">
        <v>111.54349662162163</v>
      </c>
      <c r="F2115" s="243">
        <v>266.57351170225905</v>
      </c>
      <c r="G2115" s="241">
        <v>214</v>
      </c>
      <c r="H2115" s="242">
        <v>0.15395725542534322</v>
      </c>
      <c r="I2115" s="243">
        <v>78.700934579439249</v>
      </c>
    </row>
    <row r="2116" spans="2:9" x14ac:dyDescent="0.2">
      <c r="B2116" s="240" t="s">
        <v>2048</v>
      </c>
      <c r="C2116" s="241">
        <v>1558</v>
      </c>
      <c r="D2116" s="242">
        <v>-2.3249271609467548E-2</v>
      </c>
      <c r="E2116" s="243">
        <v>-27.21181001283697</v>
      </c>
      <c r="F2116" s="243">
        <v>5.3138700429976744</v>
      </c>
      <c r="G2116" s="241">
        <v>259</v>
      </c>
      <c r="H2116" s="242">
        <v>4.2871889481891357E-2</v>
      </c>
      <c r="I2116" s="243">
        <v>22.610038610038611</v>
      </c>
    </row>
    <row r="2117" spans="2:9" x14ac:dyDescent="0.2">
      <c r="B2117" s="240" t="s">
        <v>2049</v>
      </c>
      <c r="C2117" s="241">
        <v>0</v>
      </c>
      <c r="D2117" s="242">
        <v>0</v>
      </c>
      <c r="E2117" s="243">
        <v>0</v>
      </c>
      <c r="F2117" s="243">
        <v>0</v>
      </c>
      <c r="G2117" s="241">
        <v>0</v>
      </c>
      <c r="H2117" s="242">
        <v>0</v>
      </c>
      <c r="I2117" s="243">
        <v>0</v>
      </c>
    </row>
    <row r="2118" spans="2:9" x14ac:dyDescent="0.2">
      <c r="B2118" s="240" t="s">
        <v>2050</v>
      </c>
      <c r="C2118" s="241">
        <v>14</v>
      </c>
      <c r="D2118" s="242">
        <v>-0.10151037805782059</v>
      </c>
      <c r="E2118" s="243">
        <v>-156.5</v>
      </c>
      <c r="F2118" s="243">
        <v>281.6333095871168</v>
      </c>
      <c r="G2118" s="241">
        <v>6</v>
      </c>
      <c r="H2118" s="242">
        <v>0.14648526077097501</v>
      </c>
      <c r="I2118" s="243">
        <v>53.833333333333336</v>
      </c>
    </row>
    <row r="2119" spans="2:9" x14ac:dyDescent="0.2">
      <c r="B2119" s="240" t="s">
        <v>2051</v>
      </c>
      <c r="C2119" s="241">
        <v>578</v>
      </c>
      <c r="D2119" s="242">
        <v>0.12080870109118913</v>
      </c>
      <c r="E2119" s="243">
        <v>223.55190311418684</v>
      </c>
      <c r="F2119" s="243">
        <v>395.02958512084803</v>
      </c>
      <c r="G2119" s="241">
        <v>38</v>
      </c>
      <c r="H2119" s="242">
        <v>0.20274790305151025</v>
      </c>
      <c r="I2119" s="243">
        <v>103.68421052631579</v>
      </c>
    </row>
    <row r="2120" spans="2:9" x14ac:dyDescent="0.2">
      <c r="B2120" s="240" t="s">
        <v>2052</v>
      </c>
      <c r="C2120" s="241">
        <v>1120</v>
      </c>
      <c r="D2120" s="242">
        <v>0.19547688625822635</v>
      </c>
      <c r="E2120" s="243">
        <v>386.95714285714286</v>
      </c>
      <c r="F2120" s="243">
        <v>479.96748929385723</v>
      </c>
      <c r="G2120" s="241">
        <v>116</v>
      </c>
      <c r="H2120" s="242">
        <v>0.16877980543015192</v>
      </c>
      <c r="I2120" s="243">
        <v>114.41379310344827</v>
      </c>
    </row>
    <row r="2121" spans="2:9" x14ac:dyDescent="0.2">
      <c r="B2121" s="240" t="s">
        <v>2053</v>
      </c>
      <c r="C2121" s="241">
        <v>0</v>
      </c>
      <c r="D2121" s="242">
        <v>0</v>
      </c>
      <c r="E2121" s="243">
        <v>0</v>
      </c>
      <c r="F2121" s="243">
        <v>0</v>
      </c>
      <c r="G2121" s="241">
        <v>0</v>
      </c>
      <c r="H2121" s="242">
        <v>0</v>
      </c>
      <c r="I2121" s="243">
        <v>0</v>
      </c>
    </row>
    <row r="2122" spans="2:9" x14ac:dyDescent="0.2">
      <c r="B2122" s="240" t="s">
        <v>2054</v>
      </c>
      <c r="C2122" s="241">
        <v>2387</v>
      </c>
      <c r="D2122" s="242">
        <v>-3.909245329694333E-2</v>
      </c>
      <c r="E2122" s="243">
        <v>-89.241307080016753</v>
      </c>
      <c r="F2122" s="243">
        <v>283.03042891519794</v>
      </c>
      <c r="G2122" s="241">
        <v>116</v>
      </c>
      <c r="H2122" s="242">
        <v>8.9172609135032888E-2</v>
      </c>
      <c r="I2122" s="243">
        <v>54.008620689655174</v>
      </c>
    </row>
    <row r="2123" spans="2:9" x14ac:dyDescent="0.2">
      <c r="B2123" s="240" t="s">
        <v>2055</v>
      </c>
      <c r="C2123" s="241">
        <v>0</v>
      </c>
      <c r="D2123" s="242">
        <v>0</v>
      </c>
      <c r="E2123" s="243">
        <v>0</v>
      </c>
      <c r="F2123" s="243">
        <v>0</v>
      </c>
      <c r="G2123" s="241">
        <v>0</v>
      </c>
      <c r="H2123" s="242">
        <v>0</v>
      </c>
      <c r="I2123" s="243">
        <v>0</v>
      </c>
    </row>
    <row r="2124" spans="2:9" x14ac:dyDescent="0.2">
      <c r="B2124" s="240" t="s">
        <v>2056</v>
      </c>
      <c r="C2124" s="241">
        <v>872</v>
      </c>
      <c r="D2124" s="242">
        <v>0.1239988511804806</v>
      </c>
      <c r="E2124" s="243">
        <v>249.0447247706422</v>
      </c>
      <c r="F2124" s="243">
        <v>421.35373229236785</v>
      </c>
      <c r="G2124" s="241">
        <v>32</v>
      </c>
      <c r="H2124" s="242">
        <v>0.21029797922137239</v>
      </c>
      <c r="I2124" s="243">
        <v>115.125</v>
      </c>
    </row>
    <row r="2125" spans="2:9" x14ac:dyDescent="0.2">
      <c r="B2125" s="240" t="s">
        <v>2057</v>
      </c>
      <c r="C2125" s="241">
        <v>24</v>
      </c>
      <c r="D2125" s="242">
        <v>-8.62152008477024E-3</v>
      </c>
      <c r="E2125" s="243">
        <v>-14.916666666666666</v>
      </c>
      <c r="F2125" s="243">
        <v>843.83236730490717</v>
      </c>
      <c r="G2125" s="241">
        <v>0</v>
      </c>
      <c r="H2125" s="242">
        <v>0</v>
      </c>
      <c r="I2125" s="243">
        <v>0</v>
      </c>
    </row>
    <row r="2126" spans="2:9" x14ac:dyDescent="0.2">
      <c r="B2126" s="240" t="s">
        <v>2058</v>
      </c>
      <c r="C2126" s="241">
        <v>2295</v>
      </c>
      <c r="D2126" s="242">
        <v>3.7215774569282489E-2</v>
      </c>
      <c r="E2126" s="243">
        <v>52.533333333333331</v>
      </c>
      <c r="F2126" s="243">
        <v>243.78333525914823</v>
      </c>
      <c r="G2126" s="241">
        <v>149</v>
      </c>
      <c r="H2126" s="242">
        <v>9.1259397312714929E-2</v>
      </c>
      <c r="I2126" s="243">
        <v>48.63758389261745</v>
      </c>
    </row>
    <row r="2127" spans="2:9" x14ac:dyDescent="0.2">
      <c r="B2127" s="240" t="s">
        <v>2059</v>
      </c>
      <c r="C2127" s="241">
        <v>0</v>
      </c>
      <c r="D2127" s="242">
        <v>0</v>
      </c>
      <c r="E2127" s="243">
        <v>0</v>
      </c>
      <c r="F2127" s="243">
        <v>0</v>
      </c>
      <c r="G2127" s="241">
        <v>0</v>
      </c>
      <c r="H2127" s="242">
        <v>0</v>
      </c>
      <c r="I2127" s="243">
        <v>0</v>
      </c>
    </row>
    <row r="2128" spans="2:9" x14ac:dyDescent="0.2">
      <c r="B2128" s="240" t="s">
        <v>2060</v>
      </c>
      <c r="C2128" s="241">
        <v>0</v>
      </c>
      <c r="D2128" s="242">
        <v>0</v>
      </c>
      <c r="E2128" s="243">
        <v>0</v>
      </c>
      <c r="F2128" s="243">
        <v>0</v>
      </c>
      <c r="G2128" s="241">
        <v>0</v>
      </c>
      <c r="H2128" s="242">
        <v>0</v>
      </c>
      <c r="I2128" s="243">
        <v>0</v>
      </c>
    </row>
    <row r="2129" spans="2:10" x14ac:dyDescent="0.2">
      <c r="B2129" s="240" t="s">
        <v>2061</v>
      </c>
      <c r="C2129" s="241">
        <v>0</v>
      </c>
      <c r="D2129" s="242">
        <v>0</v>
      </c>
      <c r="E2129" s="243">
        <v>0</v>
      </c>
      <c r="F2129" s="243">
        <v>0</v>
      </c>
      <c r="G2129" s="241">
        <v>0</v>
      </c>
      <c r="H2129" s="242">
        <v>0</v>
      </c>
      <c r="I2129" s="243">
        <v>0</v>
      </c>
    </row>
    <row r="2130" spans="2:10" x14ac:dyDescent="0.2">
      <c r="B2130" s="240" t="s">
        <v>2062</v>
      </c>
      <c r="C2130" s="241">
        <v>0</v>
      </c>
      <c r="D2130" s="242">
        <v>0</v>
      </c>
      <c r="E2130" s="243">
        <v>0</v>
      </c>
      <c r="F2130" s="243">
        <v>0</v>
      </c>
      <c r="G2130" s="241">
        <v>0</v>
      </c>
      <c r="H2130" s="242">
        <v>0</v>
      </c>
      <c r="I2130" s="243">
        <v>0</v>
      </c>
    </row>
    <row r="2131" spans="2:10" x14ac:dyDescent="0.2">
      <c r="B2131" s="240" t="s">
        <v>2063</v>
      </c>
      <c r="C2131" s="241">
        <v>0</v>
      </c>
      <c r="D2131" s="242">
        <v>0</v>
      </c>
      <c r="E2131" s="243">
        <v>0</v>
      </c>
      <c r="F2131" s="243">
        <v>0</v>
      </c>
      <c r="G2131" s="241">
        <v>0</v>
      </c>
      <c r="H2131" s="242">
        <v>0</v>
      </c>
      <c r="I2131" s="243">
        <v>0</v>
      </c>
    </row>
    <row r="2132" spans="2:10" x14ac:dyDescent="0.2">
      <c r="B2132" s="240" t="s">
        <v>2064</v>
      </c>
      <c r="C2132" s="241">
        <v>228</v>
      </c>
      <c r="D2132" s="242">
        <v>-6.6448151161314639E-3</v>
      </c>
      <c r="E2132" s="243">
        <v>-6.1973684210526319</v>
      </c>
      <c r="F2132" s="243">
        <v>5.0387937227738098</v>
      </c>
      <c r="G2132" s="241">
        <v>198</v>
      </c>
      <c r="H2132" s="242">
        <v>-1.7723354547651837E-3</v>
      </c>
      <c r="I2132" s="243">
        <v>-1</v>
      </c>
    </row>
    <row r="2133" spans="2:10" x14ac:dyDescent="0.2">
      <c r="B2133" s="240" t="s">
        <v>2065</v>
      </c>
      <c r="C2133" s="241">
        <v>929</v>
      </c>
      <c r="D2133" s="242">
        <v>3.8532079719260981E-2</v>
      </c>
      <c r="E2133" s="243">
        <v>37.585575888051672</v>
      </c>
      <c r="F2133" s="243">
        <v>5.304833823080001</v>
      </c>
      <c r="G2133" s="241">
        <v>154</v>
      </c>
      <c r="H2133" s="242">
        <v>2.4672200168410985E-2</v>
      </c>
      <c r="I2133" s="243">
        <v>13.318181818181818</v>
      </c>
    </row>
    <row r="2134" spans="2:10" x14ac:dyDescent="0.2">
      <c r="B2134" s="240" t="s">
        <v>2066</v>
      </c>
      <c r="C2134" s="241">
        <v>915</v>
      </c>
      <c r="D2134" s="242">
        <v>3.5097796123750413E-2</v>
      </c>
      <c r="E2134" s="243">
        <v>37.93224043715847</v>
      </c>
      <c r="F2134" s="243">
        <v>5.1103005055851867</v>
      </c>
      <c r="G2134" s="241">
        <v>196</v>
      </c>
      <c r="H2134" s="242">
        <v>9.1413239530146573E-2</v>
      </c>
      <c r="I2134" s="243">
        <v>51.974489795918366</v>
      </c>
    </row>
    <row r="2135" spans="2:10" x14ac:dyDescent="0.2">
      <c r="B2135" s="240" t="s">
        <v>2067</v>
      </c>
      <c r="C2135" s="241">
        <v>0</v>
      </c>
      <c r="D2135" s="242">
        <v>0</v>
      </c>
      <c r="E2135" s="243">
        <v>0</v>
      </c>
      <c r="F2135" s="243">
        <v>5.1294263203666661</v>
      </c>
      <c r="G2135" s="241">
        <v>33</v>
      </c>
      <c r="H2135" s="242">
        <v>8.2890244584989059E-2</v>
      </c>
      <c r="I2135" s="243">
        <v>44.878787878787875</v>
      </c>
    </row>
    <row r="2136" spans="2:10" x14ac:dyDescent="0.2">
      <c r="B2136" s="240" t="s">
        <v>2068</v>
      </c>
      <c r="C2136" s="241">
        <v>0</v>
      </c>
      <c r="D2136" s="242">
        <v>0</v>
      </c>
      <c r="E2136" s="243">
        <v>0</v>
      </c>
      <c r="F2136" s="243">
        <v>0</v>
      </c>
      <c r="G2136" s="241">
        <v>0</v>
      </c>
      <c r="H2136" s="242">
        <v>0</v>
      </c>
      <c r="I2136" s="243">
        <v>0</v>
      </c>
    </row>
    <row r="2137" spans="2:10" x14ac:dyDescent="0.2">
      <c r="B2137" s="240" t="s">
        <v>2069</v>
      </c>
      <c r="C2137" s="241">
        <v>504</v>
      </c>
      <c r="D2137" s="242">
        <v>2.1614535764556742E-2</v>
      </c>
      <c r="E2137" s="243">
        <v>19.956349206349206</v>
      </c>
      <c r="F2137" s="243">
        <v>5.2285079249444433</v>
      </c>
      <c r="G2137" s="241">
        <v>101</v>
      </c>
      <c r="H2137" s="242">
        <v>2.3579330788754849E-2</v>
      </c>
      <c r="I2137" s="243">
        <v>12.049504950495049</v>
      </c>
    </row>
    <row r="2138" spans="2:10" x14ac:dyDescent="0.2">
      <c r="B2138" s="240" t="s">
        <v>2070</v>
      </c>
      <c r="C2138" s="241">
        <v>578</v>
      </c>
      <c r="D2138" s="242">
        <v>-3.0951109873190497E-2</v>
      </c>
      <c r="E2138" s="243">
        <v>-34.605536332179931</v>
      </c>
      <c r="F2138" s="243">
        <v>4.5555552906333334</v>
      </c>
      <c r="G2138" s="241">
        <v>159</v>
      </c>
      <c r="H2138" s="242">
        <v>5.4614289933678783E-2</v>
      </c>
      <c r="I2138" s="243">
        <v>25.584905660377359</v>
      </c>
    </row>
    <row r="2139" spans="2:10" x14ac:dyDescent="0.2">
      <c r="B2139" s="240" t="s">
        <v>2071</v>
      </c>
      <c r="C2139" s="241">
        <v>1549</v>
      </c>
      <c r="D2139" s="242">
        <v>7.5412927771680849E-3</v>
      </c>
      <c r="E2139" s="243">
        <v>7.883795997417689</v>
      </c>
      <c r="F2139" s="243">
        <v>5.8817482299524144</v>
      </c>
      <c r="G2139" s="241">
        <v>170</v>
      </c>
      <c r="H2139" s="242">
        <v>8.3365256330660609E-2</v>
      </c>
      <c r="I2139" s="243">
        <v>37.123529411764707</v>
      </c>
    </row>
    <row r="2140" spans="2:10" x14ac:dyDescent="0.2">
      <c r="B2140" s="240" t="s">
        <v>2072</v>
      </c>
      <c r="C2140" s="241">
        <v>510</v>
      </c>
      <c r="D2140" s="242">
        <v>-1.9500872813545844E-2</v>
      </c>
      <c r="E2140" s="243">
        <v>-23.788235294117648</v>
      </c>
      <c r="F2140" s="243">
        <v>25.779796236013564</v>
      </c>
      <c r="G2140" s="241">
        <v>33</v>
      </c>
      <c r="H2140" s="242">
        <v>0.11462205700123906</v>
      </c>
      <c r="I2140" s="243">
        <v>67.272727272727266</v>
      </c>
    </row>
    <row r="2141" spans="2:10" x14ac:dyDescent="0.2">
      <c r="B2141" s="244" t="s">
        <v>2073</v>
      </c>
      <c r="C2141" s="245">
        <v>2445</v>
      </c>
      <c r="D2141" s="246">
        <v>-7.8761650210468215E-4</v>
      </c>
      <c r="E2141" s="247">
        <v>-1.3501022494887525</v>
      </c>
      <c r="F2141" s="247">
        <v>313.22889001811285</v>
      </c>
      <c r="G2141" s="245">
        <v>134</v>
      </c>
      <c r="H2141" s="246">
        <v>0.13719882831042818</v>
      </c>
      <c r="I2141" s="247">
        <v>88.432835820895519</v>
      </c>
    </row>
    <row r="2143" spans="2:10" x14ac:dyDescent="0.2">
      <c r="J2143" s="17" t="s">
        <v>331</v>
      </c>
    </row>
    <row r="2144" spans="2:10" x14ac:dyDescent="0.2">
      <c r="J2144" s="17" t="s">
        <v>359</v>
      </c>
    </row>
    <row r="2145" spans="2:9" x14ac:dyDescent="0.2">
      <c r="B2145" s="3" t="s">
        <v>0</v>
      </c>
      <c r="C2145" s="225"/>
      <c r="D2145" s="226"/>
      <c r="E2145" s="227"/>
      <c r="F2145" s="227"/>
      <c r="G2145" s="225"/>
      <c r="H2145" s="226"/>
      <c r="I2145" s="227"/>
    </row>
    <row r="2146" spans="2:9" x14ac:dyDescent="0.2">
      <c r="B2146" s="3" t="s">
        <v>396</v>
      </c>
      <c r="C2146" s="225"/>
      <c r="D2146" s="226"/>
      <c r="E2146" s="227"/>
      <c r="F2146" s="227"/>
      <c r="G2146" s="225"/>
      <c r="H2146" s="226"/>
      <c r="I2146" s="227"/>
    </row>
    <row r="2147" spans="2:9" x14ac:dyDescent="0.2">
      <c r="B2147" s="228" t="s">
        <v>326</v>
      </c>
      <c r="C2147" s="225"/>
      <c r="D2147" s="226"/>
      <c r="E2147" s="227"/>
      <c r="F2147" s="227"/>
      <c r="G2147" s="225"/>
      <c r="H2147" s="226"/>
      <c r="I2147" s="227"/>
    </row>
    <row r="2148" spans="2:9" x14ac:dyDescent="0.2">
      <c r="B2148" s="3"/>
      <c r="C2148" s="221"/>
      <c r="D2148" s="221"/>
      <c r="E2148" s="221"/>
      <c r="F2148" s="273"/>
      <c r="G2148" s="221"/>
      <c r="H2148" s="221"/>
      <c r="I2148" s="221"/>
    </row>
    <row r="2149" spans="2:9" x14ac:dyDescent="0.2">
      <c r="B2149" s="266" t="s">
        <v>2766</v>
      </c>
    </row>
    <row r="2150" spans="2:9" x14ac:dyDescent="0.2">
      <c r="B2150" s="266" t="s">
        <v>2767</v>
      </c>
    </row>
    <row r="2151" spans="2:9" x14ac:dyDescent="0.2">
      <c r="B2151" s="266" t="s">
        <v>2768</v>
      </c>
    </row>
    <row r="2152" spans="2:9" x14ac:dyDescent="0.2">
      <c r="B2152" s="266" t="s">
        <v>2769</v>
      </c>
    </row>
    <row r="2153" spans="2:9" x14ac:dyDescent="0.2">
      <c r="B2153" s="266" t="s">
        <v>2770</v>
      </c>
    </row>
    <row r="2155" spans="2:9" x14ac:dyDescent="0.2">
      <c r="B2155" s="3"/>
      <c r="C2155" s="229" t="s">
        <v>155</v>
      </c>
      <c r="D2155" s="230"/>
      <c r="E2155" s="231"/>
      <c r="F2155" s="274"/>
      <c r="G2155" s="229" t="s">
        <v>404</v>
      </c>
      <c r="H2155" s="230"/>
      <c r="I2155" s="231"/>
    </row>
    <row r="2156" spans="2:9" ht="38.25" x14ac:dyDescent="0.2">
      <c r="B2156" s="232" t="s">
        <v>332</v>
      </c>
      <c r="C2156" s="233" t="s">
        <v>49</v>
      </c>
      <c r="D2156" s="234" t="s">
        <v>333</v>
      </c>
      <c r="E2156" s="235" t="s">
        <v>334</v>
      </c>
      <c r="F2156" s="235" t="s">
        <v>2765</v>
      </c>
      <c r="G2156" s="233" t="s">
        <v>49</v>
      </c>
      <c r="H2156" s="234" t="s">
        <v>333</v>
      </c>
      <c r="I2156" s="235" t="s">
        <v>334</v>
      </c>
    </row>
    <row r="2157" spans="2:9" x14ac:dyDescent="0.2">
      <c r="B2157" s="236" t="s">
        <v>2074</v>
      </c>
      <c r="C2157" s="237">
        <v>899</v>
      </c>
      <c r="D2157" s="238">
        <v>6.1216004099027277E-2</v>
      </c>
      <c r="E2157" s="239">
        <v>66.979977753058961</v>
      </c>
      <c r="F2157" s="239">
        <v>5.3763634250190471</v>
      </c>
      <c r="G2157" s="237">
        <v>85</v>
      </c>
      <c r="H2157" s="238">
        <v>0.15183215979307363</v>
      </c>
      <c r="I2157" s="239">
        <v>62.152941176470591</v>
      </c>
    </row>
    <row r="2158" spans="2:9" x14ac:dyDescent="0.2">
      <c r="B2158" s="240" t="s">
        <v>2075</v>
      </c>
      <c r="C2158" s="241">
        <v>798</v>
      </c>
      <c r="D2158" s="242">
        <v>4.2235432934333517E-2</v>
      </c>
      <c r="E2158" s="243">
        <v>37.543859649122808</v>
      </c>
      <c r="F2158" s="243">
        <v>5.185900785966667</v>
      </c>
      <c r="G2158" s="241">
        <v>59</v>
      </c>
      <c r="H2158" s="242">
        <v>1.9321413267889831E-2</v>
      </c>
      <c r="I2158" s="243">
        <v>8.4067796610169498</v>
      </c>
    </row>
    <row r="2159" spans="2:9" x14ac:dyDescent="0.2">
      <c r="B2159" s="240" t="s">
        <v>2076</v>
      </c>
      <c r="C2159" s="241">
        <v>2536</v>
      </c>
      <c r="D2159" s="242">
        <v>2.3467209864080463E-2</v>
      </c>
      <c r="E2159" s="243">
        <v>25.66679810725552</v>
      </c>
      <c r="F2159" s="243">
        <v>6.5612455193309644</v>
      </c>
      <c r="G2159" s="241">
        <v>509</v>
      </c>
      <c r="H2159" s="242">
        <v>0.11500818973102489</v>
      </c>
      <c r="I2159" s="243">
        <v>50.074656188605111</v>
      </c>
    </row>
    <row r="2160" spans="2:9" x14ac:dyDescent="0.2">
      <c r="B2160" s="240" t="s">
        <v>2077</v>
      </c>
      <c r="C2160" s="241">
        <v>2607</v>
      </c>
      <c r="D2160" s="242">
        <v>-2.3372220324842319E-2</v>
      </c>
      <c r="E2160" s="243">
        <v>-27.326428845416189</v>
      </c>
      <c r="F2160" s="243">
        <v>7.7210538595241784</v>
      </c>
      <c r="G2160" s="241">
        <v>144</v>
      </c>
      <c r="H2160" s="242">
        <v>7.2035884046327991E-2</v>
      </c>
      <c r="I2160" s="243">
        <v>37.361111111111114</v>
      </c>
    </row>
    <row r="2161" spans="2:9" x14ac:dyDescent="0.2">
      <c r="B2161" s="240" t="s">
        <v>2078</v>
      </c>
      <c r="C2161" s="241">
        <v>2844</v>
      </c>
      <c r="D2161" s="242">
        <v>-1.304998275894842E-2</v>
      </c>
      <c r="E2161" s="243">
        <v>-16.900140646976091</v>
      </c>
      <c r="F2161" s="243">
        <v>4.9850024064200005</v>
      </c>
      <c r="G2161" s="241">
        <v>316</v>
      </c>
      <c r="H2161" s="242">
        <v>7.7016038533915809E-2</v>
      </c>
      <c r="I2161" s="243">
        <v>42.351265822784811</v>
      </c>
    </row>
    <row r="2162" spans="2:9" x14ac:dyDescent="0.2">
      <c r="B2162" s="240" t="s">
        <v>2079</v>
      </c>
      <c r="C2162" s="241">
        <v>898</v>
      </c>
      <c r="D2162" s="242">
        <v>-1.0643168436181516E-2</v>
      </c>
      <c r="E2162" s="243">
        <v>-12.270601336302896</v>
      </c>
      <c r="F2162" s="243">
        <v>5.0118309656592599</v>
      </c>
      <c r="G2162" s="241">
        <v>303</v>
      </c>
      <c r="H2162" s="242">
        <v>6.1888896704758389E-2</v>
      </c>
      <c r="I2162" s="243">
        <v>31.940594059405942</v>
      </c>
    </row>
    <row r="2163" spans="2:9" x14ac:dyDescent="0.2">
      <c r="B2163" s="240" t="s">
        <v>2080</v>
      </c>
      <c r="C2163" s="241">
        <v>1478</v>
      </c>
      <c r="D2163" s="242">
        <v>3.0450496552840489E-2</v>
      </c>
      <c r="E2163" s="243">
        <v>37.924898511502029</v>
      </c>
      <c r="F2163" s="243">
        <v>159.42304729692282</v>
      </c>
      <c r="G2163" s="241">
        <v>86</v>
      </c>
      <c r="H2163" s="242">
        <v>4.1245791245791308E-2</v>
      </c>
      <c r="I2163" s="243">
        <v>21.651162790697676</v>
      </c>
    </row>
    <row r="2164" spans="2:9" x14ac:dyDescent="0.2">
      <c r="B2164" s="240" t="s">
        <v>2081</v>
      </c>
      <c r="C2164" s="241">
        <v>1146</v>
      </c>
      <c r="D2164" s="242">
        <v>-7.4551598286366483E-3</v>
      </c>
      <c r="E2164" s="243">
        <v>-7.4755671902268759</v>
      </c>
      <c r="F2164" s="243">
        <v>4.6042348543638898</v>
      </c>
      <c r="G2164" s="241">
        <v>116</v>
      </c>
      <c r="H2164" s="242">
        <v>6.1930121205417077E-2</v>
      </c>
      <c r="I2164" s="243">
        <v>33.78448275862069</v>
      </c>
    </row>
    <row r="2165" spans="2:9" x14ac:dyDescent="0.2">
      <c r="B2165" s="240" t="s">
        <v>2082</v>
      </c>
      <c r="C2165" s="241">
        <v>1274</v>
      </c>
      <c r="D2165" s="242">
        <v>-2.2264017115880996E-2</v>
      </c>
      <c r="E2165" s="243">
        <v>-24.047095761381474</v>
      </c>
      <c r="F2165" s="243">
        <v>4.6171838008818167</v>
      </c>
      <c r="G2165" s="241">
        <v>113</v>
      </c>
      <c r="H2165" s="242">
        <v>6.8483134176143379E-2</v>
      </c>
      <c r="I2165" s="243">
        <v>31.495575221238937</v>
      </c>
    </row>
    <row r="2166" spans="2:9" x14ac:dyDescent="0.2">
      <c r="B2166" s="240" t="s">
        <v>2083</v>
      </c>
      <c r="C2166" s="241">
        <v>643</v>
      </c>
      <c r="D2166" s="242">
        <v>-2.9875087529082189E-2</v>
      </c>
      <c r="E2166" s="243">
        <v>-30.853810264385693</v>
      </c>
      <c r="F2166" s="243">
        <v>4.5591209199555562</v>
      </c>
      <c r="G2166" s="241">
        <v>3</v>
      </c>
      <c r="H2166" s="242">
        <v>6.7580340264650207E-2</v>
      </c>
      <c r="I2166" s="243">
        <v>47.666666666666664</v>
      </c>
    </row>
    <row r="2167" spans="2:9" x14ac:dyDescent="0.2">
      <c r="B2167" s="240" t="s">
        <v>2084</v>
      </c>
      <c r="C2167" s="241">
        <v>548</v>
      </c>
      <c r="D2167" s="242">
        <v>5.7482168159658009E-2</v>
      </c>
      <c r="E2167" s="243">
        <v>61.147810218978101</v>
      </c>
      <c r="F2167" s="243">
        <v>5.108375231403703</v>
      </c>
      <c r="G2167" s="241">
        <v>177</v>
      </c>
      <c r="H2167" s="242">
        <v>0.14649524653957924</v>
      </c>
      <c r="I2167" s="243">
        <v>67.209039548022602</v>
      </c>
    </row>
    <row r="2168" spans="2:9" x14ac:dyDescent="0.2">
      <c r="B2168" s="240" t="s">
        <v>2085</v>
      </c>
      <c r="C2168" s="241">
        <v>1246</v>
      </c>
      <c r="D2168" s="242">
        <v>4.5729082460879145E-2</v>
      </c>
      <c r="E2168" s="243">
        <v>55.842696629213485</v>
      </c>
      <c r="F2168" s="243">
        <v>204.6419482036894</v>
      </c>
      <c r="G2168" s="241">
        <v>55</v>
      </c>
      <c r="H2168" s="242">
        <v>0.15318330448163109</v>
      </c>
      <c r="I2168" s="243">
        <v>72.400000000000006</v>
      </c>
    </row>
    <row r="2169" spans="2:9" x14ac:dyDescent="0.2">
      <c r="B2169" s="240" t="s">
        <v>2086</v>
      </c>
      <c r="C2169" s="241">
        <v>571</v>
      </c>
      <c r="D2169" s="242">
        <v>6.8912919446620702E-2</v>
      </c>
      <c r="E2169" s="243">
        <v>72.555166374781081</v>
      </c>
      <c r="F2169" s="243">
        <v>6.2312692557583338</v>
      </c>
      <c r="G2169" s="241">
        <v>173</v>
      </c>
      <c r="H2169" s="242">
        <v>0.14261906472236197</v>
      </c>
      <c r="I2169" s="243">
        <v>57.381502890173408</v>
      </c>
    </row>
    <row r="2170" spans="2:9" x14ac:dyDescent="0.2">
      <c r="B2170" s="240" t="s">
        <v>2087</v>
      </c>
      <c r="C2170" s="241">
        <v>10</v>
      </c>
      <c r="D2170" s="242">
        <v>2.9335836658062053E-3</v>
      </c>
      <c r="E2170" s="243">
        <v>2.5</v>
      </c>
      <c r="F2170" s="243">
        <v>8.0075295652235354</v>
      </c>
      <c r="G2170" s="241">
        <v>70</v>
      </c>
      <c r="H2170" s="242">
        <v>9.4009105436126283E-2</v>
      </c>
      <c r="I2170" s="243">
        <v>44.542857142857144</v>
      </c>
    </row>
    <row r="2171" spans="2:9" x14ac:dyDescent="0.2">
      <c r="B2171" s="240" t="s">
        <v>2088</v>
      </c>
      <c r="C2171" s="241">
        <v>605</v>
      </c>
      <c r="D2171" s="242">
        <v>5.2192976144218806E-2</v>
      </c>
      <c r="E2171" s="243">
        <v>89.919008264462803</v>
      </c>
      <c r="F2171" s="243">
        <v>432.03452456926698</v>
      </c>
      <c r="G2171" s="241">
        <v>627</v>
      </c>
      <c r="H2171" s="242">
        <v>0.25322052951515794</v>
      </c>
      <c r="I2171" s="243">
        <v>124.30462519936204</v>
      </c>
    </row>
    <row r="2172" spans="2:9" x14ac:dyDescent="0.2">
      <c r="B2172" s="240" t="s">
        <v>2089</v>
      </c>
      <c r="C2172" s="241">
        <v>1277</v>
      </c>
      <c r="D2172" s="242">
        <v>1.3239747990322126E-2</v>
      </c>
      <c r="E2172" s="243">
        <v>15.148003132341426</v>
      </c>
      <c r="F2172" s="243">
        <v>5.1308358703095251</v>
      </c>
      <c r="G2172" s="241">
        <v>421</v>
      </c>
      <c r="H2172" s="242">
        <v>9.4246756328009829E-2</v>
      </c>
      <c r="I2172" s="243">
        <v>48.121140142517817</v>
      </c>
    </row>
    <row r="2173" spans="2:9" x14ac:dyDescent="0.2">
      <c r="B2173" s="240" t="s">
        <v>2090</v>
      </c>
      <c r="C2173" s="241">
        <v>755</v>
      </c>
      <c r="D2173" s="242">
        <v>-1.1675350450083943E-2</v>
      </c>
      <c r="E2173" s="243">
        <v>-21.209271523178806</v>
      </c>
      <c r="F2173" s="243">
        <v>66.824725987194711</v>
      </c>
      <c r="G2173" s="241">
        <v>129</v>
      </c>
      <c r="H2173" s="242">
        <v>0.11589747738273393</v>
      </c>
      <c r="I2173" s="243">
        <v>66.63565891472868</v>
      </c>
    </row>
    <row r="2174" spans="2:9" x14ac:dyDescent="0.2">
      <c r="B2174" s="240" t="s">
        <v>2091</v>
      </c>
      <c r="C2174" s="241">
        <v>327</v>
      </c>
      <c r="D2174" s="242">
        <v>-1.0916935245701698E-2</v>
      </c>
      <c r="E2174" s="243">
        <v>-13</v>
      </c>
      <c r="F2174" s="243">
        <v>24.519587654108818</v>
      </c>
      <c r="G2174" s="241">
        <v>41</v>
      </c>
      <c r="H2174" s="242">
        <v>0.13735757575757579</v>
      </c>
      <c r="I2174" s="243">
        <v>69.097560975609753</v>
      </c>
    </row>
    <row r="2175" spans="2:9" x14ac:dyDescent="0.2">
      <c r="B2175" s="240" t="s">
        <v>2092</v>
      </c>
      <c r="C2175" s="241">
        <v>31</v>
      </c>
      <c r="D2175" s="242">
        <v>-5.6136237183053828E-2</v>
      </c>
      <c r="E2175" s="243">
        <v>-182.25806451612902</v>
      </c>
      <c r="F2175" s="243">
        <v>786.51969880399974</v>
      </c>
      <c r="G2175" s="241">
        <v>0</v>
      </c>
      <c r="H2175" s="242">
        <v>0</v>
      </c>
      <c r="I2175" s="243">
        <v>0</v>
      </c>
    </row>
    <row r="2176" spans="2:9" x14ac:dyDescent="0.2">
      <c r="B2176" s="240" t="s">
        <v>2093</v>
      </c>
      <c r="C2176" s="241">
        <v>6</v>
      </c>
      <c r="D2176" s="242">
        <v>-1.6359244620114177E-2</v>
      </c>
      <c r="E2176" s="243">
        <v>-49.666666666666664</v>
      </c>
      <c r="F2176" s="243">
        <v>169.71989951471022</v>
      </c>
      <c r="G2176" s="241">
        <v>0</v>
      </c>
      <c r="H2176" s="242">
        <v>0</v>
      </c>
      <c r="I2176" s="243">
        <v>0</v>
      </c>
    </row>
    <row r="2177" spans="2:9" x14ac:dyDescent="0.2">
      <c r="B2177" s="240" t="s">
        <v>2094</v>
      </c>
      <c r="C2177" s="241">
        <v>1187</v>
      </c>
      <c r="D2177" s="242">
        <v>7.8195611306949075E-2</v>
      </c>
      <c r="E2177" s="243">
        <v>133.33866891322663</v>
      </c>
      <c r="F2177" s="243">
        <v>211.13666266305924</v>
      </c>
      <c r="G2177" s="241">
        <v>41</v>
      </c>
      <c r="H2177" s="242">
        <v>0.28105669503744002</v>
      </c>
      <c r="I2177" s="243">
        <v>147.39024390243901</v>
      </c>
    </row>
    <row r="2178" spans="2:9" x14ac:dyDescent="0.2">
      <c r="B2178" s="240" t="s">
        <v>2095</v>
      </c>
      <c r="C2178" s="241">
        <v>0</v>
      </c>
      <c r="D2178" s="242">
        <v>0</v>
      </c>
      <c r="E2178" s="243">
        <v>0</v>
      </c>
      <c r="F2178" s="243">
        <v>0</v>
      </c>
      <c r="G2178" s="241">
        <v>0</v>
      </c>
      <c r="H2178" s="242">
        <v>0</v>
      </c>
      <c r="I2178" s="243">
        <v>0</v>
      </c>
    </row>
    <row r="2179" spans="2:9" x14ac:dyDescent="0.2">
      <c r="B2179" s="240" t="s">
        <v>2096</v>
      </c>
      <c r="C2179" s="241">
        <v>0</v>
      </c>
      <c r="D2179" s="242">
        <v>0</v>
      </c>
      <c r="E2179" s="243">
        <v>0</v>
      </c>
      <c r="F2179" s="243">
        <v>0</v>
      </c>
      <c r="G2179" s="241">
        <v>0</v>
      </c>
      <c r="H2179" s="242">
        <v>0</v>
      </c>
      <c r="I2179" s="243">
        <v>0</v>
      </c>
    </row>
    <row r="2180" spans="2:9" x14ac:dyDescent="0.2">
      <c r="B2180" s="240" t="s">
        <v>2097</v>
      </c>
      <c r="C2180" s="241">
        <v>0</v>
      </c>
      <c r="D2180" s="242">
        <v>0</v>
      </c>
      <c r="E2180" s="243">
        <v>0</v>
      </c>
      <c r="F2180" s="243">
        <v>0</v>
      </c>
      <c r="G2180" s="241">
        <v>0</v>
      </c>
      <c r="H2180" s="242">
        <v>0</v>
      </c>
      <c r="I2180" s="243">
        <v>0</v>
      </c>
    </row>
    <row r="2181" spans="2:9" x14ac:dyDescent="0.2">
      <c r="B2181" s="240" t="s">
        <v>2098</v>
      </c>
      <c r="C2181" s="241">
        <v>0</v>
      </c>
      <c r="D2181" s="242">
        <v>0</v>
      </c>
      <c r="E2181" s="243">
        <v>0</v>
      </c>
      <c r="F2181" s="243">
        <v>0</v>
      </c>
      <c r="G2181" s="241">
        <v>0</v>
      </c>
      <c r="H2181" s="242">
        <v>0</v>
      </c>
      <c r="I2181" s="243">
        <v>0</v>
      </c>
    </row>
    <row r="2182" spans="2:9" x14ac:dyDescent="0.2">
      <c r="B2182" s="240" t="s">
        <v>2099</v>
      </c>
      <c r="C2182" s="241">
        <v>0</v>
      </c>
      <c r="D2182" s="242">
        <v>0</v>
      </c>
      <c r="E2182" s="243">
        <v>0</v>
      </c>
      <c r="F2182" s="243">
        <v>0</v>
      </c>
      <c r="G2182" s="241">
        <v>0</v>
      </c>
      <c r="H2182" s="242">
        <v>0</v>
      </c>
      <c r="I2182" s="243">
        <v>0</v>
      </c>
    </row>
    <row r="2183" spans="2:9" x14ac:dyDescent="0.2">
      <c r="B2183" s="240" t="s">
        <v>2100</v>
      </c>
      <c r="C2183" s="241">
        <v>0</v>
      </c>
      <c r="D2183" s="242">
        <v>0</v>
      </c>
      <c r="E2183" s="243">
        <v>0</v>
      </c>
      <c r="F2183" s="243">
        <v>0</v>
      </c>
      <c r="G2183" s="241">
        <v>0</v>
      </c>
      <c r="H2183" s="242">
        <v>0</v>
      </c>
      <c r="I2183" s="243">
        <v>0</v>
      </c>
    </row>
    <row r="2184" spans="2:9" x14ac:dyDescent="0.2">
      <c r="B2184" s="240" t="s">
        <v>2101</v>
      </c>
      <c r="C2184" s="241">
        <v>0</v>
      </c>
      <c r="D2184" s="242">
        <v>0</v>
      </c>
      <c r="E2184" s="243">
        <v>0</v>
      </c>
      <c r="F2184" s="243">
        <v>0</v>
      </c>
      <c r="G2184" s="241">
        <v>0</v>
      </c>
      <c r="H2184" s="242">
        <v>0</v>
      </c>
      <c r="I2184" s="243">
        <v>0</v>
      </c>
    </row>
    <row r="2185" spans="2:9" x14ac:dyDescent="0.2">
      <c r="B2185" s="240" t="s">
        <v>2102</v>
      </c>
      <c r="C2185" s="241">
        <v>0</v>
      </c>
      <c r="D2185" s="242">
        <v>0</v>
      </c>
      <c r="E2185" s="243">
        <v>0</v>
      </c>
      <c r="F2185" s="243">
        <v>0</v>
      </c>
      <c r="G2185" s="241">
        <v>0</v>
      </c>
      <c r="H2185" s="242">
        <v>0</v>
      </c>
      <c r="I2185" s="243">
        <v>0</v>
      </c>
    </row>
    <row r="2186" spans="2:9" x14ac:dyDescent="0.2">
      <c r="B2186" s="240" t="s">
        <v>2103</v>
      </c>
      <c r="C2186" s="241">
        <v>0</v>
      </c>
      <c r="D2186" s="242">
        <v>0</v>
      </c>
      <c r="E2186" s="243">
        <v>0</v>
      </c>
      <c r="F2186" s="243">
        <v>0</v>
      </c>
      <c r="G2186" s="241">
        <v>0</v>
      </c>
      <c r="H2186" s="242">
        <v>0</v>
      </c>
      <c r="I2186" s="243">
        <v>0</v>
      </c>
    </row>
    <row r="2187" spans="2:9" x14ac:dyDescent="0.2">
      <c r="B2187" s="240" t="s">
        <v>2104</v>
      </c>
      <c r="C2187" s="241">
        <v>0</v>
      </c>
      <c r="D2187" s="242">
        <v>0</v>
      </c>
      <c r="E2187" s="243">
        <v>0</v>
      </c>
      <c r="F2187" s="243">
        <v>0</v>
      </c>
      <c r="G2187" s="241">
        <v>0</v>
      </c>
      <c r="H2187" s="242">
        <v>0</v>
      </c>
      <c r="I2187" s="243">
        <v>0</v>
      </c>
    </row>
    <row r="2188" spans="2:9" x14ac:dyDescent="0.2">
      <c r="B2188" s="240" t="s">
        <v>2105</v>
      </c>
      <c r="C2188" s="241">
        <v>0</v>
      </c>
      <c r="D2188" s="242">
        <v>0</v>
      </c>
      <c r="E2188" s="243">
        <v>0</v>
      </c>
      <c r="F2188" s="243">
        <v>0</v>
      </c>
      <c r="G2188" s="241">
        <v>0</v>
      </c>
      <c r="H2188" s="242">
        <v>0</v>
      </c>
      <c r="I2188" s="243">
        <v>0</v>
      </c>
    </row>
    <row r="2189" spans="2:9" x14ac:dyDescent="0.2">
      <c r="B2189" s="240" t="s">
        <v>2106</v>
      </c>
      <c r="C2189" s="241">
        <v>0</v>
      </c>
      <c r="D2189" s="242">
        <v>0</v>
      </c>
      <c r="E2189" s="243">
        <v>0</v>
      </c>
      <c r="F2189" s="243">
        <v>0</v>
      </c>
      <c r="G2189" s="241">
        <v>0</v>
      </c>
      <c r="H2189" s="242">
        <v>0</v>
      </c>
      <c r="I2189" s="243">
        <v>0</v>
      </c>
    </row>
    <row r="2190" spans="2:9" x14ac:dyDescent="0.2">
      <c r="B2190" s="240" t="s">
        <v>2107</v>
      </c>
      <c r="C2190" s="241">
        <v>0</v>
      </c>
      <c r="D2190" s="242">
        <v>0</v>
      </c>
      <c r="E2190" s="243">
        <v>0</v>
      </c>
      <c r="F2190" s="243">
        <v>0</v>
      </c>
      <c r="G2190" s="241">
        <v>0</v>
      </c>
      <c r="H2190" s="242">
        <v>0</v>
      </c>
      <c r="I2190" s="243">
        <v>0</v>
      </c>
    </row>
    <row r="2191" spans="2:9" x14ac:dyDescent="0.2">
      <c r="B2191" s="240" t="s">
        <v>2108</v>
      </c>
      <c r="C2191" s="241">
        <v>0</v>
      </c>
      <c r="D2191" s="242">
        <v>0</v>
      </c>
      <c r="E2191" s="243">
        <v>0</v>
      </c>
      <c r="F2191" s="243">
        <v>0</v>
      </c>
      <c r="G2191" s="241">
        <v>0</v>
      </c>
      <c r="H2191" s="242">
        <v>0</v>
      </c>
      <c r="I2191" s="243">
        <v>0</v>
      </c>
    </row>
    <row r="2192" spans="2:9" x14ac:dyDescent="0.2">
      <c r="B2192" s="240" t="s">
        <v>2109</v>
      </c>
      <c r="C2192" s="241">
        <v>0</v>
      </c>
      <c r="D2192" s="242">
        <v>0</v>
      </c>
      <c r="E2192" s="243">
        <v>0</v>
      </c>
      <c r="F2192" s="243">
        <v>0</v>
      </c>
      <c r="G2192" s="241">
        <v>0</v>
      </c>
      <c r="H2192" s="242">
        <v>0</v>
      </c>
      <c r="I2192" s="243">
        <v>0</v>
      </c>
    </row>
    <row r="2193" spans="2:10" x14ac:dyDescent="0.2">
      <c r="B2193" s="240" t="s">
        <v>2110</v>
      </c>
      <c r="C2193" s="241">
        <v>30</v>
      </c>
      <c r="D2193" s="242">
        <v>-8.9817337773741013E-3</v>
      </c>
      <c r="E2193" s="243">
        <v>-11.866666666666667</v>
      </c>
      <c r="F2193" s="243">
        <v>4.6498354276000002</v>
      </c>
      <c r="G2193" s="241">
        <v>0</v>
      </c>
      <c r="H2193" s="242">
        <v>0</v>
      </c>
      <c r="I2193" s="243">
        <v>0</v>
      </c>
    </row>
    <row r="2194" spans="2:10" x14ac:dyDescent="0.2">
      <c r="B2194" s="240" t="s">
        <v>2111</v>
      </c>
      <c r="C2194" s="241">
        <v>426</v>
      </c>
      <c r="D2194" s="242">
        <v>-2.8123055516087181E-3</v>
      </c>
      <c r="E2194" s="243">
        <v>-2.6948356807511735</v>
      </c>
      <c r="F2194" s="243">
        <v>5.0468274837006142</v>
      </c>
      <c r="G2194" s="241">
        <v>5</v>
      </c>
      <c r="H2194" s="242">
        <v>9.5519864750633898E-2</v>
      </c>
      <c r="I2194" s="243">
        <v>22.6</v>
      </c>
    </row>
    <row r="2195" spans="2:10" x14ac:dyDescent="0.2">
      <c r="B2195" s="240" t="s">
        <v>2112</v>
      </c>
      <c r="C2195" s="241">
        <v>1068</v>
      </c>
      <c r="D2195" s="242">
        <v>2.8016002508375326E-3</v>
      </c>
      <c r="E2195" s="243">
        <v>2.7106741573033708</v>
      </c>
      <c r="F2195" s="243">
        <v>4.7995956539958335</v>
      </c>
      <c r="G2195" s="241">
        <v>9</v>
      </c>
      <c r="H2195" s="242">
        <v>0.11163398692810467</v>
      </c>
      <c r="I2195" s="243">
        <v>47.444444444444443</v>
      </c>
    </row>
    <row r="2196" spans="2:10" x14ac:dyDescent="0.2">
      <c r="B2196" s="240" t="s">
        <v>2113</v>
      </c>
      <c r="C2196" s="241">
        <v>619</v>
      </c>
      <c r="D2196" s="242">
        <v>-3.7124118302190867E-3</v>
      </c>
      <c r="E2196" s="243">
        <v>-3.150242326332795</v>
      </c>
      <c r="F2196" s="243">
        <v>4.6514412561869571</v>
      </c>
      <c r="G2196" s="241">
        <v>0</v>
      </c>
      <c r="H2196" s="242">
        <v>0</v>
      </c>
      <c r="I2196" s="243">
        <v>0</v>
      </c>
    </row>
    <row r="2197" spans="2:10" x14ac:dyDescent="0.2">
      <c r="B2197" s="240" t="s">
        <v>2114</v>
      </c>
      <c r="C2197" s="241">
        <v>1311</v>
      </c>
      <c r="D2197" s="242">
        <v>-8.7789037661891722E-3</v>
      </c>
      <c r="E2197" s="243">
        <v>-7.9763539282990088</v>
      </c>
      <c r="F2197" s="243">
        <v>8.7750074632850925</v>
      </c>
      <c r="G2197" s="241">
        <v>0</v>
      </c>
      <c r="H2197" s="242">
        <v>0</v>
      </c>
      <c r="I2197" s="243">
        <v>0</v>
      </c>
    </row>
    <row r="2198" spans="2:10" x14ac:dyDescent="0.2">
      <c r="B2198" s="240" t="s">
        <v>2115</v>
      </c>
      <c r="C2198" s="241">
        <v>1083</v>
      </c>
      <c r="D2198" s="242">
        <v>-9.6690593727216667E-3</v>
      </c>
      <c r="E2198" s="243">
        <v>-9.8457987072945521</v>
      </c>
      <c r="F2198" s="243">
        <v>4.8607790356428566</v>
      </c>
      <c r="G2198" s="241">
        <v>118</v>
      </c>
      <c r="H2198" s="242">
        <v>9.9247588184899538E-2</v>
      </c>
      <c r="I2198" s="243">
        <v>45.16101694915254</v>
      </c>
    </row>
    <row r="2199" spans="2:10" x14ac:dyDescent="0.2">
      <c r="B2199" s="240" t="s">
        <v>2116</v>
      </c>
      <c r="C2199" s="241">
        <v>1542</v>
      </c>
      <c r="D2199" s="242">
        <v>-1.6392961510602655E-2</v>
      </c>
      <c r="E2199" s="243">
        <v>-17.025291828793776</v>
      </c>
      <c r="F2199" s="243">
        <v>4.9224460389688902</v>
      </c>
      <c r="G2199" s="241">
        <v>2</v>
      </c>
      <c r="H2199" s="242">
        <v>9.3877551020408179E-2</v>
      </c>
      <c r="I2199" s="243">
        <v>57.5</v>
      </c>
    </row>
    <row r="2200" spans="2:10" x14ac:dyDescent="0.2">
      <c r="B2200" s="240" t="s">
        <v>2117</v>
      </c>
      <c r="C2200" s="241">
        <v>714</v>
      </c>
      <c r="D2200" s="242">
        <v>-1.274322272176065E-2</v>
      </c>
      <c r="E2200" s="243">
        <v>-11.317927170868348</v>
      </c>
      <c r="F2200" s="243">
        <v>4.7716480184314838</v>
      </c>
      <c r="G2200" s="241">
        <v>13</v>
      </c>
      <c r="H2200" s="242">
        <v>9.9100899100899031E-2</v>
      </c>
      <c r="I2200" s="243">
        <v>38.153846153846153</v>
      </c>
    </row>
    <row r="2201" spans="2:10" x14ac:dyDescent="0.2">
      <c r="B2201" s="240" t="s">
        <v>2118</v>
      </c>
      <c r="C2201" s="241">
        <v>0</v>
      </c>
      <c r="D2201" s="242">
        <v>0</v>
      </c>
      <c r="E2201" s="243">
        <v>0</v>
      </c>
      <c r="F2201" s="243">
        <v>0</v>
      </c>
      <c r="G2201" s="241">
        <v>0</v>
      </c>
      <c r="H2201" s="242">
        <v>0</v>
      </c>
      <c r="I2201" s="243">
        <v>0</v>
      </c>
    </row>
    <row r="2202" spans="2:10" x14ac:dyDescent="0.2">
      <c r="B2202" s="240" t="s">
        <v>2119</v>
      </c>
      <c r="C2202" s="241">
        <v>683</v>
      </c>
      <c r="D2202" s="242">
        <v>-3.1455675716052234E-3</v>
      </c>
      <c r="E2202" s="243">
        <v>-3.884333821376281</v>
      </c>
      <c r="F2202" s="243">
        <v>15.476937587565901</v>
      </c>
      <c r="G2202" s="241">
        <v>0</v>
      </c>
      <c r="H2202" s="242">
        <v>0</v>
      </c>
      <c r="I2202" s="243">
        <v>0</v>
      </c>
    </row>
    <row r="2203" spans="2:10" x14ac:dyDescent="0.2">
      <c r="B2203" s="240" t="s">
        <v>2120</v>
      </c>
      <c r="C2203" s="241">
        <v>0</v>
      </c>
      <c r="D2203" s="242">
        <v>0</v>
      </c>
      <c r="E2203" s="243">
        <v>0</v>
      </c>
      <c r="F2203" s="243">
        <v>0</v>
      </c>
      <c r="G2203" s="241">
        <v>0</v>
      </c>
      <c r="H2203" s="242">
        <v>0</v>
      </c>
      <c r="I2203" s="243">
        <v>0</v>
      </c>
    </row>
    <row r="2204" spans="2:10" x14ac:dyDescent="0.2">
      <c r="B2204" s="244" t="s">
        <v>2121</v>
      </c>
      <c r="C2204" s="245">
        <v>509</v>
      </c>
      <c r="D2204" s="246">
        <v>-2.7857620031304098E-3</v>
      </c>
      <c r="E2204" s="247">
        <v>-2.8428290766208253</v>
      </c>
      <c r="F2204" s="247">
        <v>13.850978499150365</v>
      </c>
      <c r="G2204" s="245">
        <v>0</v>
      </c>
      <c r="H2204" s="246">
        <v>0</v>
      </c>
      <c r="I2204" s="247">
        <v>0</v>
      </c>
    </row>
    <row r="2206" spans="2:10" x14ac:dyDescent="0.2">
      <c r="J2206" s="17" t="s">
        <v>331</v>
      </c>
    </row>
    <row r="2207" spans="2:10" x14ac:dyDescent="0.2">
      <c r="J2207" s="17" t="s">
        <v>360</v>
      </c>
    </row>
    <row r="2208" spans="2:10" x14ac:dyDescent="0.2">
      <c r="B2208" s="3" t="s">
        <v>0</v>
      </c>
      <c r="C2208" s="225"/>
      <c r="D2208" s="226"/>
      <c r="E2208" s="227"/>
      <c r="F2208" s="227"/>
      <c r="G2208" s="225"/>
      <c r="H2208" s="226"/>
      <c r="I2208" s="227"/>
    </row>
    <row r="2209" spans="2:9" x14ac:dyDescent="0.2">
      <c r="B2209" s="3" t="s">
        <v>396</v>
      </c>
      <c r="C2209" s="225"/>
      <c r="D2209" s="226"/>
      <c r="E2209" s="227"/>
      <c r="F2209" s="227"/>
      <c r="G2209" s="225"/>
      <c r="H2209" s="226"/>
      <c r="I2209" s="227"/>
    </row>
    <row r="2210" spans="2:9" x14ac:dyDescent="0.2">
      <c r="B2210" s="228" t="s">
        <v>326</v>
      </c>
      <c r="C2210" s="225"/>
      <c r="D2210" s="226"/>
      <c r="E2210" s="227"/>
      <c r="F2210" s="227"/>
      <c r="G2210" s="225"/>
      <c r="H2210" s="226"/>
      <c r="I2210" s="227"/>
    </row>
    <row r="2211" spans="2:9" x14ac:dyDescent="0.2">
      <c r="B2211" s="3"/>
      <c r="C2211" s="221"/>
      <c r="D2211" s="221"/>
      <c r="E2211" s="221"/>
      <c r="F2211" s="273"/>
      <c r="G2211" s="221"/>
      <c r="H2211" s="221"/>
      <c r="I2211" s="221"/>
    </row>
    <row r="2212" spans="2:9" x14ac:dyDescent="0.2">
      <c r="B2212" s="266" t="s">
        <v>2766</v>
      </c>
    </row>
    <row r="2213" spans="2:9" x14ac:dyDescent="0.2">
      <c r="B2213" s="266" t="s">
        <v>2767</v>
      </c>
    </row>
    <row r="2214" spans="2:9" x14ac:dyDescent="0.2">
      <c r="B2214" s="266" t="s">
        <v>2768</v>
      </c>
    </row>
    <row r="2215" spans="2:9" x14ac:dyDescent="0.2">
      <c r="B2215" s="266" t="s">
        <v>2769</v>
      </c>
    </row>
    <row r="2216" spans="2:9" x14ac:dyDescent="0.2">
      <c r="B2216" s="266" t="s">
        <v>2770</v>
      </c>
    </row>
    <row r="2218" spans="2:9" x14ac:dyDescent="0.2">
      <c r="B2218" s="3"/>
      <c r="C2218" s="229" t="s">
        <v>155</v>
      </c>
      <c r="D2218" s="230"/>
      <c r="E2218" s="231"/>
      <c r="F2218" s="274"/>
      <c r="G2218" s="229" t="s">
        <v>404</v>
      </c>
      <c r="H2218" s="230"/>
      <c r="I2218" s="231"/>
    </row>
    <row r="2219" spans="2:9" ht="38.25" x14ac:dyDescent="0.2">
      <c r="B2219" s="232" t="s">
        <v>332</v>
      </c>
      <c r="C2219" s="233" t="s">
        <v>49</v>
      </c>
      <c r="D2219" s="234" t="s">
        <v>333</v>
      </c>
      <c r="E2219" s="235" t="s">
        <v>334</v>
      </c>
      <c r="F2219" s="235" t="s">
        <v>2765</v>
      </c>
      <c r="G2219" s="233" t="s">
        <v>49</v>
      </c>
      <c r="H2219" s="234" t="s">
        <v>333</v>
      </c>
      <c r="I2219" s="235" t="s">
        <v>334</v>
      </c>
    </row>
    <row r="2220" spans="2:9" x14ac:dyDescent="0.2">
      <c r="B2220" s="236" t="s">
        <v>2122</v>
      </c>
      <c r="C2220" s="237">
        <v>888</v>
      </c>
      <c r="D2220" s="238">
        <v>-1.5118399169985253E-2</v>
      </c>
      <c r="E2220" s="239">
        <v>-17.853603603603602</v>
      </c>
      <c r="F2220" s="239">
        <v>21.351899950024144</v>
      </c>
      <c r="G2220" s="237">
        <v>78</v>
      </c>
      <c r="H2220" s="238">
        <v>9.6779548472775589E-2</v>
      </c>
      <c r="I2220" s="239">
        <v>44.846153846153847</v>
      </c>
    </row>
    <row r="2221" spans="2:9" x14ac:dyDescent="0.2">
      <c r="B2221" s="240" t="s">
        <v>2123</v>
      </c>
      <c r="C2221" s="241">
        <v>338</v>
      </c>
      <c r="D2221" s="242">
        <v>-2.9396814639105373E-2</v>
      </c>
      <c r="E2221" s="243">
        <v>-36.958579881656803</v>
      </c>
      <c r="F2221" s="243">
        <v>52.761329159615734</v>
      </c>
      <c r="G2221" s="241">
        <v>0</v>
      </c>
      <c r="H2221" s="242">
        <v>0</v>
      </c>
      <c r="I2221" s="243">
        <v>0</v>
      </c>
    </row>
    <row r="2222" spans="2:9" x14ac:dyDescent="0.2">
      <c r="B2222" s="240" t="s">
        <v>2124</v>
      </c>
      <c r="C2222" s="241">
        <v>2</v>
      </c>
      <c r="D2222" s="242">
        <v>0.18011996572407885</v>
      </c>
      <c r="E2222" s="243">
        <v>525.5</v>
      </c>
      <c r="F2222" s="243">
        <v>0</v>
      </c>
      <c r="G2222" s="241">
        <v>0</v>
      </c>
      <c r="H2222" s="242">
        <v>0</v>
      </c>
      <c r="I2222" s="243">
        <v>0</v>
      </c>
    </row>
    <row r="2223" spans="2:9" x14ac:dyDescent="0.2">
      <c r="B2223" s="240" t="s">
        <v>2125</v>
      </c>
      <c r="C2223" s="241">
        <v>360</v>
      </c>
      <c r="D2223" s="242">
        <v>0.39882317179086324</v>
      </c>
      <c r="E2223" s="243">
        <v>1020.4555555555555</v>
      </c>
      <c r="F2223" s="243">
        <v>1906.2347576511838</v>
      </c>
      <c r="G2223" s="241">
        <v>2</v>
      </c>
      <c r="H2223" s="242">
        <v>0.50286806883365198</v>
      </c>
      <c r="I2223" s="243">
        <v>131.5</v>
      </c>
    </row>
    <row r="2224" spans="2:9" x14ac:dyDescent="0.2">
      <c r="B2224" s="240" t="s">
        <v>2126</v>
      </c>
      <c r="C2224" s="241">
        <v>1470</v>
      </c>
      <c r="D2224" s="242">
        <v>0.43787235272539915</v>
      </c>
      <c r="E2224" s="243">
        <v>999.61700680272111</v>
      </c>
      <c r="F2224" s="243">
        <v>1399.4256788958767</v>
      </c>
      <c r="G2224" s="241">
        <v>43</v>
      </c>
      <c r="H2224" s="242">
        <v>0.349756249351727</v>
      </c>
      <c r="I2224" s="243">
        <v>156.83720930232559</v>
      </c>
    </row>
    <row r="2225" spans="2:9" x14ac:dyDescent="0.2">
      <c r="B2225" s="240" t="s">
        <v>2127</v>
      </c>
      <c r="C2225" s="241">
        <v>44</v>
      </c>
      <c r="D2225" s="242">
        <v>0.56820519473298914</v>
      </c>
      <c r="E2225" s="243">
        <v>1393.6136363636363</v>
      </c>
      <c r="F2225" s="243">
        <v>2488.0059212768983</v>
      </c>
      <c r="G2225" s="241">
        <v>0</v>
      </c>
      <c r="H2225" s="242">
        <v>0</v>
      </c>
      <c r="I2225" s="243">
        <v>0</v>
      </c>
    </row>
    <row r="2226" spans="2:9" x14ac:dyDescent="0.2">
      <c r="B2226" s="240" t="s">
        <v>2128</v>
      </c>
      <c r="C2226" s="241">
        <v>39</v>
      </c>
      <c r="D2226" s="242">
        <v>6.8130045065121658E-2</v>
      </c>
      <c r="E2226" s="243">
        <v>141.10256410256412</v>
      </c>
      <c r="F2226" s="243">
        <v>996.42813252177973</v>
      </c>
      <c r="G2226" s="241">
        <v>0</v>
      </c>
      <c r="H2226" s="242">
        <v>0</v>
      </c>
      <c r="I2226" s="243">
        <v>0</v>
      </c>
    </row>
    <row r="2227" spans="2:9" x14ac:dyDescent="0.2">
      <c r="B2227" s="240" t="s">
        <v>2129</v>
      </c>
      <c r="C2227" s="241">
        <v>2</v>
      </c>
      <c r="D2227" s="242">
        <v>0.36858120958539375</v>
      </c>
      <c r="E2227" s="243">
        <v>969</v>
      </c>
      <c r="F2227" s="243">
        <v>0</v>
      </c>
      <c r="G2227" s="241">
        <v>0</v>
      </c>
      <c r="H2227" s="242">
        <v>0</v>
      </c>
      <c r="I2227" s="243">
        <v>0</v>
      </c>
    </row>
    <row r="2228" spans="2:9" x14ac:dyDescent="0.2">
      <c r="B2228" s="240" t="s">
        <v>2130</v>
      </c>
      <c r="C2228" s="241">
        <v>37</v>
      </c>
      <c r="D2228" s="242">
        <v>-9.8247694334650859E-2</v>
      </c>
      <c r="E2228" s="243">
        <v>-201.54054054054055</v>
      </c>
      <c r="F2228" s="243">
        <v>128.65291032923204</v>
      </c>
      <c r="G2228" s="241">
        <v>0</v>
      </c>
      <c r="H2228" s="242">
        <v>0</v>
      </c>
      <c r="I2228" s="243">
        <v>0</v>
      </c>
    </row>
    <row r="2229" spans="2:9" x14ac:dyDescent="0.2">
      <c r="B2229" s="240" t="s">
        <v>2131</v>
      </c>
      <c r="C2229" s="241">
        <v>434</v>
      </c>
      <c r="D2229" s="242">
        <v>0.33000876751825525</v>
      </c>
      <c r="E2229" s="243">
        <v>736.32027649769589</v>
      </c>
      <c r="F2229" s="243">
        <v>1393.8168801919448</v>
      </c>
      <c r="G2229" s="241">
        <v>9</v>
      </c>
      <c r="H2229" s="242">
        <v>0.3373299515794328</v>
      </c>
      <c r="I2229" s="243">
        <v>162.55555555555554</v>
      </c>
    </row>
    <row r="2230" spans="2:9" x14ac:dyDescent="0.2">
      <c r="B2230" s="240" t="s">
        <v>2132</v>
      </c>
      <c r="C2230" s="241">
        <v>8</v>
      </c>
      <c r="D2230" s="242">
        <v>0.46355574781010067</v>
      </c>
      <c r="E2230" s="243">
        <v>1071.625</v>
      </c>
      <c r="F2230" s="243">
        <v>1556.0185052124552</v>
      </c>
      <c r="G2230" s="241">
        <v>0</v>
      </c>
      <c r="H2230" s="242">
        <v>0</v>
      </c>
      <c r="I2230" s="243">
        <v>0</v>
      </c>
    </row>
    <row r="2231" spans="2:9" x14ac:dyDescent="0.2">
      <c r="B2231" s="240" t="s">
        <v>2133</v>
      </c>
      <c r="C2231" s="241">
        <v>11</v>
      </c>
      <c r="D2231" s="242">
        <v>-5.0910125142207052E-2</v>
      </c>
      <c r="E2231" s="243">
        <v>-65.090909090909093</v>
      </c>
      <c r="F2231" s="243">
        <v>368.77435131074822</v>
      </c>
      <c r="G2231" s="241">
        <v>0</v>
      </c>
      <c r="H2231" s="242">
        <v>0</v>
      </c>
      <c r="I2231" s="243">
        <v>0</v>
      </c>
    </row>
    <row r="2232" spans="2:9" x14ac:dyDescent="0.2">
      <c r="B2232" s="240" t="s">
        <v>2134</v>
      </c>
      <c r="C2232" s="241">
        <v>68</v>
      </c>
      <c r="D2232" s="242">
        <v>-8.0317068689467197E-3</v>
      </c>
      <c r="E2232" s="243">
        <v>-9</v>
      </c>
      <c r="F2232" s="243">
        <v>6.94441696632384</v>
      </c>
      <c r="G2232" s="241">
        <v>0</v>
      </c>
      <c r="H2232" s="242">
        <v>0</v>
      </c>
      <c r="I2232" s="243">
        <v>0</v>
      </c>
    </row>
    <row r="2233" spans="2:9" x14ac:dyDescent="0.2">
      <c r="B2233" s="240" t="s">
        <v>2135</v>
      </c>
      <c r="C2233" s="241">
        <v>34</v>
      </c>
      <c r="D2233" s="242">
        <v>0.6053030613499446</v>
      </c>
      <c r="E2233" s="243">
        <v>1303.2352941176471</v>
      </c>
      <c r="F2233" s="243">
        <v>1983.4083099025022</v>
      </c>
      <c r="G2233" s="241">
        <v>0</v>
      </c>
      <c r="H2233" s="242">
        <v>0</v>
      </c>
      <c r="I2233" s="243">
        <v>0</v>
      </c>
    </row>
    <row r="2234" spans="2:9" x14ac:dyDescent="0.2">
      <c r="B2234" s="240" t="s">
        <v>2136</v>
      </c>
      <c r="C2234" s="241">
        <v>50</v>
      </c>
      <c r="D2234" s="242">
        <v>0.70411100173440211</v>
      </c>
      <c r="E2234" s="243">
        <v>1502.08</v>
      </c>
      <c r="F2234" s="243">
        <v>2147.3656885690521</v>
      </c>
      <c r="G2234" s="241">
        <v>0</v>
      </c>
      <c r="H2234" s="242">
        <v>0</v>
      </c>
      <c r="I2234" s="243">
        <v>0</v>
      </c>
    </row>
    <row r="2235" spans="2:9" x14ac:dyDescent="0.2">
      <c r="B2235" s="240" t="s">
        <v>2137</v>
      </c>
      <c r="C2235" s="241">
        <v>0</v>
      </c>
      <c r="D2235" s="242">
        <v>0</v>
      </c>
      <c r="E2235" s="243">
        <v>0</v>
      </c>
      <c r="F2235" s="243">
        <v>0</v>
      </c>
      <c r="G2235" s="241">
        <v>0</v>
      </c>
      <c r="H2235" s="242">
        <v>0</v>
      </c>
      <c r="I2235" s="243">
        <v>0</v>
      </c>
    </row>
    <row r="2236" spans="2:9" x14ac:dyDescent="0.2">
      <c r="B2236" s="240" t="s">
        <v>2138</v>
      </c>
      <c r="C2236" s="241">
        <v>150</v>
      </c>
      <c r="D2236" s="242">
        <v>-2.2364832962352699E-2</v>
      </c>
      <c r="E2236" s="243">
        <v>-30.946666666666665</v>
      </c>
      <c r="F2236" s="243">
        <v>93.049137086111315</v>
      </c>
      <c r="G2236" s="241">
        <v>0</v>
      </c>
      <c r="H2236" s="242">
        <v>0</v>
      </c>
      <c r="I2236" s="243">
        <v>0</v>
      </c>
    </row>
    <row r="2237" spans="2:9" x14ac:dyDescent="0.2">
      <c r="B2237" s="240" t="s">
        <v>2139</v>
      </c>
      <c r="C2237" s="241">
        <v>171</v>
      </c>
      <c r="D2237" s="242">
        <v>-1.7912803538275512E-2</v>
      </c>
      <c r="E2237" s="243">
        <v>-18.450292397660817</v>
      </c>
      <c r="F2237" s="243">
        <v>35.728124764611252</v>
      </c>
      <c r="G2237" s="241">
        <v>0</v>
      </c>
      <c r="H2237" s="242">
        <v>0</v>
      </c>
      <c r="I2237" s="243">
        <v>0</v>
      </c>
    </row>
    <row r="2238" spans="2:9" x14ac:dyDescent="0.2">
      <c r="B2238" s="240" t="s">
        <v>2140</v>
      </c>
      <c r="C2238" s="241">
        <v>1565</v>
      </c>
      <c r="D2238" s="242">
        <v>-1.5423137687423649E-2</v>
      </c>
      <c r="E2238" s="243">
        <v>-14.877316293929713</v>
      </c>
      <c r="F2238" s="243">
        <v>47.188104275749062</v>
      </c>
      <c r="G2238" s="241">
        <v>44</v>
      </c>
      <c r="H2238" s="242">
        <v>8.7948490645266553E-2</v>
      </c>
      <c r="I2238" s="243">
        <v>42.840909090909093</v>
      </c>
    </row>
    <row r="2239" spans="2:9" x14ac:dyDescent="0.2">
      <c r="B2239" s="240" t="s">
        <v>2141</v>
      </c>
      <c r="C2239" s="241">
        <v>1572</v>
      </c>
      <c r="D2239" s="242">
        <v>-1.5147834558208118E-2</v>
      </c>
      <c r="E2239" s="243">
        <v>-15.311704834605598</v>
      </c>
      <c r="F2239" s="243">
        <v>6.3771726200437335</v>
      </c>
      <c r="G2239" s="241">
        <v>44</v>
      </c>
      <c r="H2239" s="242">
        <v>8.5709742393724087E-2</v>
      </c>
      <c r="I2239" s="243">
        <v>36.75</v>
      </c>
    </row>
    <row r="2240" spans="2:9" x14ac:dyDescent="0.2">
      <c r="B2240" s="240" t="s">
        <v>2142</v>
      </c>
      <c r="C2240" s="241">
        <v>198</v>
      </c>
      <c r="D2240" s="242">
        <v>0.39826320761572553</v>
      </c>
      <c r="E2240" s="243">
        <v>996.4545454545455</v>
      </c>
      <c r="F2240" s="243">
        <v>2372.3929082401378</v>
      </c>
      <c r="G2240" s="241">
        <v>0</v>
      </c>
      <c r="H2240" s="242">
        <v>0</v>
      </c>
      <c r="I2240" s="243">
        <v>0</v>
      </c>
    </row>
    <row r="2241" spans="2:9" x14ac:dyDescent="0.2">
      <c r="B2241" s="240" t="s">
        <v>2143</v>
      </c>
      <c r="C2241" s="241">
        <v>124</v>
      </c>
      <c r="D2241" s="242">
        <v>0.70275192162622924</v>
      </c>
      <c r="E2241" s="243">
        <v>1705.4032258064517</v>
      </c>
      <c r="F2241" s="243">
        <v>3025.0351219830059</v>
      </c>
      <c r="G2241" s="241">
        <v>1</v>
      </c>
      <c r="H2241" s="242">
        <v>0.37142857142857144</v>
      </c>
      <c r="I2241" s="243">
        <v>156</v>
      </c>
    </row>
    <row r="2242" spans="2:9" x14ac:dyDescent="0.2">
      <c r="B2242" s="240" t="s">
        <v>2144</v>
      </c>
      <c r="C2242" s="241">
        <v>421</v>
      </c>
      <c r="D2242" s="242">
        <v>0.64068788597608561</v>
      </c>
      <c r="E2242" s="243">
        <v>1795.6959619952495</v>
      </c>
      <c r="F2242" s="243">
        <v>3191.7642216827276</v>
      </c>
      <c r="G2242" s="241">
        <v>17</v>
      </c>
      <c r="H2242" s="242">
        <v>0.3915783944673028</v>
      </c>
      <c r="I2242" s="243">
        <v>263.11764705882354</v>
      </c>
    </row>
    <row r="2243" spans="2:9" x14ac:dyDescent="0.2">
      <c r="B2243" s="240" t="s">
        <v>2145</v>
      </c>
      <c r="C2243" s="241">
        <v>25</v>
      </c>
      <c r="D2243" s="242">
        <v>0.5571990797954256</v>
      </c>
      <c r="E2243" s="243">
        <v>1172.28</v>
      </c>
      <c r="F2243" s="243">
        <v>3281.0962763534912</v>
      </c>
      <c r="G2243" s="241">
        <v>0</v>
      </c>
      <c r="H2243" s="242">
        <v>0</v>
      </c>
      <c r="I2243" s="243">
        <v>0</v>
      </c>
    </row>
    <row r="2244" spans="2:9" x14ac:dyDescent="0.2">
      <c r="B2244" s="240" t="s">
        <v>2146</v>
      </c>
      <c r="C2244" s="241">
        <v>168</v>
      </c>
      <c r="D2244" s="242">
        <v>0.44801483637004957</v>
      </c>
      <c r="E2244" s="243">
        <v>967.74404761904759</v>
      </c>
      <c r="F2244" s="243">
        <v>2234.9761353166546</v>
      </c>
      <c r="G2244" s="241">
        <v>2</v>
      </c>
      <c r="H2244" s="242">
        <v>0.40676416819012795</v>
      </c>
      <c r="I2244" s="243">
        <v>222.5</v>
      </c>
    </row>
    <row r="2245" spans="2:9" x14ac:dyDescent="0.2">
      <c r="B2245" s="240" t="s">
        <v>2147</v>
      </c>
      <c r="C2245" s="241">
        <v>0</v>
      </c>
      <c r="D2245" s="242">
        <v>0</v>
      </c>
      <c r="E2245" s="243">
        <v>0</v>
      </c>
      <c r="F2245" s="243">
        <v>0</v>
      </c>
      <c r="G2245" s="241">
        <v>0</v>
      </c>
      <c r="H2245" s="242">
        <v>0</v>
      </c>
      <c r="I2245" s="243">
        <v>0</v>
      </c>
    </row>
    <row r="2246" spans="2:9" x14ac:dyDescent="0.2">
      <c r="B2246" s="240" t="s">
        <v>2148</v>
      </c>
      <c r="C2246" s="241">
        <v>41</v>
      </c>
      <c r="D2246" s="242">
        <v>0.682246513381078</v>
      </c>
      <c r="E2246" s="243">
        <v>1854.1463414634147</v>
      </c>
      <c r="F2246" s="243">
        <v>2302.8418094864378</v>
      </c>
      <c r="G2246" s="241">
        <v>0</v>
      </c>
      <c r="H2246" s="242">
        <v>0</v>
      </c>
      <c r="I2246" s="243">
        <v>0</v>
      </c>
    </row>
    <row r="2247" spans="2:9" x14ac:dyDescent="0.2">
      <c r="B2247" s="240" t="s">
        <v>2149</v>
      </c>
      <c r="C2247" s="241">
        <v>880</v>
      </c>
      <c r="D2247" s="242">
        <v>0.10614028560333177</v>
      </c>
      <c r="E2247" s="243">
        <v>207.47386363636363</v>
      </c>
      <c r="F2247" s="243">
        <v>996.42813252177973</v>
      </c>
      <c r="G2247" s="241">
        <v>1</v>
      </c>
      <c r="H2247" s="242">
        <v>0.34401114206128125</v>
      </c>
      <c r="I2247" s="243">
        <v>247</v>
      </c>
    </row>
    <row r="2248" spans="2:9" x14ac:dyDescent="0.2">
      <c r="B2248" s="240" t="s">
        <v>2150</v>
      </c>
      <c r="C2248" s="241">
        <v>6</v>
      </c>
      <c r="D2248" s="242">
        <v>-2.823818293431557E-2</v>
      </c>
      <c r="E2248" s="243">
        <v>-23</v>
      </c>
      <c r="F2248" s="243">
        <v>0</v>
      </c>
      <c r="G2248" s="241">
        <v>0</v>
      </c>
      <c r="H2248" s="242">
        <v>0</v>
      </c>
      <c r="I2248" s="243">
        <v>0</v>
      </c>
    </row>
    <row r="2249" spans="2:9" x14ac:dyDescent="0.2">
      <c r="B2249" s="240" t="s">
        <v>2151</v>
      </c>
      <c r="C2249" s="241">
        <v>56</v>
      </c>
      <c r="D2249" s="242">
        <v>-8.6664716452839685E-2</v>
      </c>
      <c r="E2249" s="243">
        <v>-185.16071428571428</v>
      </c>
      <c r="F2249" s="243">
        <v>159.81251021238222</v>
      </c>
      <c r="G2249" s="241">
        <v>0</v>
      </c>
      <c r="H2249" s="242">
        <v>0</v>
      </c>
      <c r="I2249" s="243">
        <v>0</v>
      </c>
    </row>
    <row r="2250" spans="2:9" x14ac:dyDescent="0.2">
      <c r="B2250" s="240" t="s">
        <v>2152</v>
      </c>
      <c r="C2250" s="241">
        <v>128</v>
      </c>
      <c r="D2250" s="242">
        <v>0.55038774924631606</v>
      </c>
      <c r="E2250" s="243">
        <v>1093.96875</v>
      </c>
      <c r="F2250" s="243">
        <v>1676.8871404280746</v>
      </c>
      <c r="G2250" s="241">
        <v>0</v>
      </c>
      <c r="H2250" s="242">
        <v>0</v>
      </c>
      <c r="I2250" s="243">
        <v>0</v>
      </c>
    </row>
    <row r="2251" spans="2:9" x14ac:dyDescent="0.2">
      <c r="B2251" s="240" t="s">
        <v>2153</v>
      </c>
      <c r="C2251" s="241">
        <v>30</v>
      </c>
      <c r="D2251" s="242">
        <v>0.63483790605434809</v>
      </c>
      <c r="E2251" s="243">
        <v>1291.1333333333334</v>
      </c>
      <c r="F2251" s="243">
        <v>2468.302158730643</v>
      </c>
      <c r="G2251" s="241">
        <v>0</v>
      </c>
      <c r="H2251" s="242">
        <v>0</v>
      </c>
      <c r="I2251" s="243">
        <v>0</v>
      </c>
    </row>
    <row r="2252" spans="2:9" x14ac:dyDescent="0.2">
      <c r="B2252" s="240" t="s">
        <v>2154</v>
      </c>
      <c r="C2252" s="241">
        <v>252</v>
      </c>
      <c r="D2252" s="242">
        <v>-2.161631315931567E-2</v>
      </c>
      <c r="E2252" s="243">
        <v>-23.670634920634921</v>
      </c>
      <c r="F2252" s="243">
        <v>11.844779506905882</v>
      </c>
      <c r="G2252" s="241">
        <v>3</v>
      </c>
      <c r="H2252" s="242">
        <v>9.0210148641722165E-2</v>
      </c>
      <c r="I2252" s="243">
        <v>58.666666666666664</v>
      </c>
    </row>
    <row r="2253" spans="2:9" x14ac:dyDescent="0.2">
      <c r="B2253" s="240" t="s">
        <v>2155</v>
      </c>
      <c r="C2253" s="241">
        <v>0</v>
      </c>
      <c r="D2253" s="242">
        <v>0</v>
      </c>
      <c r="E2253" s="243">
        <v>0</v>
      </c>
      <c r="F2253" s="243">
        <v>0</v>
      </c>
      <c r="G2253" s="241">
        <v>0</v>
      </c>
      <c r="H2253" s="242">
        <v>0</v>
      </c>
      <c r="I2253" s="243">
        <v>0</v>
      </c>
    </row>
    <row r="2254" spans="2:9" x14ac:dyDescent="0.2">
      <c r="B2254" s="240" t="s">
        <v>2156</v>
      </c>
      <c r="C2254" s="241">
        <v>1025</v>
      </c>
      <c r="D2254" s="242">
        <v>-2.3530767093519978E-2</v>
      </c>
      <c r="E2254" s="243">
        <v>-20.325853658536584</v>
      </c>
      <c r="F2254" s="243">
        <v>130.68310855643205</v>
      </c>
      <c r="G2254" s="241">
        <v>4</v>
      </c>
      <c r="H2254" s="242">
        <v>0.10626486915146716</v>
      </c>
      <c r="I2254" s="243">
        <v>33.5</v>
      </c>
    </row>
    <row r="2255" spans="2:9" x14ac:dyDescent="0.2">
      <c r="B2255" s="240" t="s">
        <v>2157</v>
      </c>
      <c r="C2255" s="241">
        <v>13</v>
      </c>
      <c r="D2255" s="242">
        <v>-9.7003040393803808E-3</v>
      </c>
      <c r="E2255" s="243">
        <v>-10.307692307692308</v>
      </c>
      <c r="F2255" s="243">
        <v>94.199345118943128</v>
      </c>
      <c r="G2255" s="241">
        <v>0</v>
      </c>
      <c r="H2255" s="242">
        <v>0</v>
      </c>
      <c r="I2255" s="243">
        <v>0</v>
      </c>
    </row>
    <row r="2256" spans="2:9" x14ac:dyDescent="0.2">
      <c r="B2256" s="240" t="s">
        <v>2158</v>
      </c>
      <c r="C2256" s="241">
        <v>447</v>
      </c>
      <c r="D2256" s="242">
        <v>-2.4484999174444688E-2</v>
      </c>
      <c r="E2256" s="243">
        <v>-33.838926174496642</v>
      </c>
      <c r="F2256" s="243">
        <v>62.9032126628559</v>
      </c>
      <c r="G2256" s="241">
        <v>0</v>
      </c>
      <c r="H2256" s="242">
        <v>0</v>
      </c>
      <c r="I2256" s="243">
        <v>0</v>
      </c>
    </row>
    <row r="2257" spans="2:10" x14ac:dyDescent="0.2">
      <c r="B2257" s="240" t="s">
        <v>2159</v>
      </c>
      <c r="C2257" s="241">
        <v>14</v>
      </c>
      <c r="D2257" s="242">
        <v>0.64073382028197723</v>
      </c>
      <c r="E2257" s="243">
        <v>1347.1428571428571</v>
      </c>
      <c r="F2257" s="243">
        <v>3307.7921113503967</v>
      </c>
      <c r="G2257" s="241">
        <v>0</v>
      </c>
      <c r="H2257" s="242">
        <v>0</v>
      </c>
      <c r="I2257" s="243">
        <v>0</v>
      </c>
    </row>
    <row r="2258" spans="2:10" x14ac:dyDescent="0.2">
      <c r="B2258" s="240" t="s">
        <v>2160</v>
      </c>
      <c r="C2258" s="241">
        <v>48</v>
      </c>
      <c r="D2258" s="242">
        <v>3.3084778732371589E-2</v>
      </c>
      <c r="E2258" s="243">
        <v>85.041666666666671</v>
      </c>
      <c r="F2258" s="243">
        <v>908.65815050410902</v>
      </c>
      <c r="G2258" s="241">
        <v>0</v>
      </c>
      <c r="H2258" s="242">
        <v>0</v>
      </c>
      <c r="I2258" s="243">
        <v>0</v>
      </c>
    </row>
    <row r="2259" spans="2:10" x14ac:dyDescent="0.2">
      <c r="B2259" s="240" t="s">
        <v>2161</v>
      </c>
      <c r="C2259" s="241">
        <v>932</v>
      </c>
      <c r="D2259" s="242">
        <v>-1.4629238139829637E-2</v>
      </c>
      <c r="E2259" s="243">
        <v>-13.275751072961373</v>
      </c>
      <c r="F2259" s="243">
        <v>23.724407296249492</v>
      </c>
      <c r="G2259" s="241">
        <v>1</v>
      </c>
      <c r="H2259" s="242">
        <v>3.1545741324921162E-2</v>
      </c>
      <c r="I2259" s="243">
        <v>10</v>
      </c>
    </row>
    <row r="2260" spans="2:10" x14ac:dyDescent="0.2">
      <c r="B2260" s="240" t="s">
        <v>2162</v>
      </c>
      <c r="C2260" s="241">
        <v>12</v>
      </c>
      <c r="D2260" s="242">
        <v>0.67505272115135595</v>
      </c>
      <c r="E2260" s="243">
        <v>1520.5</v>
      </c>
      <c r="F2260" s="243">
        <v>1989.564808037484</v>
      </c>
      <c r="G2260" s="241">
        <v>0</v>
      </c>
      <c r="H2260" s="242">
        <v>0</v>
      </c>
      <c r="I2260" s="243">
        <v>0</v>
      </c>
    </row>
    <row r="2261" spans="2:10" x14ac:dyDescent="0.2">
      <c r="B2261" s="240" t="s">
        <v>2163</v>
      </c>
      <c r="C2261" s="241">
        <v>106</v>
      </c>
      <c r="D2261" s="242">
        <v>0.37947003682486025</v>
      </c>
      <c r="E2261" s="243">
        <v>864.2358490566038</v>
      </c>
      <c r="F2261" s="243">
        <v>1383.0368283443258</v>
      </c>
      <c r="G2261" s="241">
        <v>22</v>
      </c>
      <c r="H2261" s="242">
        <v>0.44832424006235394</v>
      </c>
      <c r="I2261" s="243">
        <v>261.45454545454544</v>
      </c>
    </row>
    <row r="2262" spans="2:10" x14ac:dyDescent="0.2">
      <c r="B2262" s="240" t="s">
        <v>2164</v>
      </c>
      <c r="C2262" s="241">
        <v>112</v>
      </c>
      <c r="D2262" s="242">
        <v>0.6141219240566822</v>
      </c>
      <c r="E2262" s="243">
        <v>1285.0446428571429</v>
      </c>
      <c r="F2262" s="243">
        <v>3079.1965519009032</v>
      </c>
      <c r="G2262" s="241">
        <v>0</v>
      </c>
      <c r="H2262" s="242">
        <v>0</v>
      </c>
      <c r="I2262" s="243">
        <v>0</v>
      </c>
    </row>
    <row r="2263" spans="2:10" x14ac:dyDescent="0.2">
      <c r="B2263" s="240" t="s">
        <v>2165</v>
      </c>
      <c r="C2263" s="241">
        <v>3</v>
      </c>
      <c r="D2263" s="242">
        <v>0.12221841834988023</v>
      </c>
      <c r="E2263" s="243">
        <v>119</v>
      </c>
      <c r="F2263" s="243">
        <v>0</v>
      </c>
      <c r="G2263" s="241">
        <v>0</v>
      </c>
      <c r="H2263" s="242">
        <v>0</v>
      </c>
      <c r="I2263" s="243">
        <v>0</v>
      </c>
    </row>
    <row r="2264" spans="2:10" x14ac:dyDescent="0.2">
      <c r="B2264" s="240" t="s">
        <v>2166</v>
      </c>
      <c r="C2264" s="241">
        <v>19</v>
      </c>
      <c r="D2264" s="242">
        <v>6.7290505730206451E-3</v>
      </c>
      <c r="E2264" s="243">
        <v>6.7368421052631575</v>
      </c>
      <c r="F2264" s="243">
        <v>81.684481515429326</v>
      </c>
      <c r="G2264" s="241">
        <v>0</v>
      </c>
      <c r="H2264" s="242">
        <v>0</v>
      </c>
      <c r="I2264" s="243">
        <v>0</v>
      </c>
    </row>
    <row r="2265" spans="2:10" x14ac:dyDescent="0.2">
      <c r="B2265" s="240" t="s">
        <v>2167</v>
      </c>
      <c r="C2265" s="241">
        <v>0</v>
      </c>
      <c r="D2265" s="242">
        <v>0</v>
      </c>
      <c r="E2265" s="243">
        <v>0</v>
      </c>
      <c r="F2265" s="243">
        <v>0</v>
      </c>
      <c r="G2265" s="241">
        <v>0</v>
      </c>
      <c r="H2265" s="242">
        <v>0</v>
      </c>
      <c r="I2265" s="243">
        <v>0</v>
      </c>
    </row>
    <row r="2266" spans="2:10" x14ac:dyDescent="0.2">
      <c r="B2266" s="240" t="s">
        <v>2168</v>
      </c>
      <c r="C2266" s="241">
        <v>217</v>
      </c>
      <c r="D2266" s="242">
        <v>-2.4928817713276707E-3</v>
      </c>
      <c r="E2266" s="243">
        <v>-1.9124423963133641</v>
      </c>
      <c r="F2266" s="243">
        <v>48.211127749665785</v>
      </c>
      <c r="G2266" s="241">
        <v>0</v>
      </c>
      <c r="H2266" s="242">
        <v>0</v>
      </c>
      <c r="I2266" s="243">
        <v>0</v>
      </c>
    </row>
    <row r="2267" spans="2:10" x14ac:dyDescent="0.2">
      <c r="B2267" s="244" t="s">
        <v>2169</v>
      </c>
      <c r="C2267" s="245">
        <v>259</v>
      </c>
      <c r="D2267" s="246">
        <v>-1.8778678330974796E-2</v>
      </c>
      <c r="E2267" s="247">
        <v>-16.907335907335906</v>
      </c>
      <c r="F2267" s="247">
        <v>43.24508752052455</v>
      </c>
      <c r="G2267" s="245">
        <v>0</v>
      </c>
      <c r="H2267" s="246">
        <v>0</v>
      </c>
      <c r="I2267" s="247">
        <v>0</v>
      </c>
    </row>
    <row r="2269" spans="2:10" x14ac:dyDescent="0.2">
      <c r="J2269" s="17" t="s">
        <v>331</v>
      </c>
    </row>
    <row r="2270" spans="2:10" x14ac:dyDescent="0.2">
      <c r="J2270" s="17" t="s">
        <v>361</v>
      </c>
    </row>
    <row r="2271" spans="2:10" x14ac:dyDescent="0.2">
      <c r="B2271" s="3" t="s">
        <v>0</v>
      </c>
      <c r="C2271" s="225"/>
      <c r="D2271" s="226"/>
      <c r="E2271" s="227"/>
      <c r="F2271" s="227"/>
      <c r="G2271" s="225"/>
      <c r="H2271" s="226"/>
      <c r="I2271" s="227"/>
    </row>
    <row r="2272" spans="2:10" x14ac:dyDescent="0.2">
      <c r="B2272" s="3" t="s">
        <v>396</v>
      </c>
      <c r="C2272" s="225"/>
      <c r="D2272" s="226"/>
      <c r="E2272" s="227"/>
      <c r="F2272" s="227"/>
      <c r="G2272" s="225"/>
      <c r="H2272" s="226"/>
      <c r="I2272" s="227"/>
    </row>
    <row r="2273" spans="2:9" x14ac:dyDescent="0.2">
      <c r="B2273" s="228" t="s">
        <v>326</v>
      </c>
      <c r="C2273" s="225"/>
      <c r="D2273" s="226"/>
      <c r="E2273" s="227"/>
      <c r="F2273" s="227"/>
      <c r="G2273" s="225"/>
      <c r="H2273" s="226"/>
      <c r="I2273" s="227"/>
    </row>
    <row r="2274" spans="2:9" x14ac:dyDescent="0.2">
      <c r="B2274" s="3"/>
      <c r="C2274" s="221"/>
      <c r="D2274" s="221"/>
      <c r="E2274" s="221"/>
      <c r="F2274" s="273"/>
      <c r="G2274" s="221"/>
      <c r="H2274" s="221"/>
      <c r="I2274" s="221"/>
    </row>
    <row r="2275" spans="2:9" x14ac:dyDescent="0.2">
      <c r="B2275" s="266" t="s">
        <v>2766</v>
      </c>
    </row>
    <row r="2276" spans="2:9" x14ac:dyDescent="0.2">
      <c r="B2276" s="266" t="s">
        <v>2767</v>
      </c>
    </row>
    <row r="2277" spans="2:9" x14ac:dyDescent="0.2">
      <c r="B2277" s="266" t="s">
        <v>2768</v>
      </c>
    </row>
    <row r="2278" spans="2:9" x14ac:dyDescent="0.2">
      <c r="B2278" s="266" t="s">
        <v>2769</v>
      </c>
    </row>
    <row r="2279" spans="2:9" x14ac:dyDescent="0.2">
      <c r="B2279" s="266" t="s">
        <v>2770</v>
      </c>
    </row>
    <row r="2281" spans="2:9" x14ac:dyDescent="0.2">
      <c r="B2281" s="3"/>
      <c r="C2281" s="229" t="s">
        <v>155</v>
      </c>
      <c r="D2281" s="230"/>
      <c r="E2281" s="231"/>
      <c r="F2281" s="274"/>
      <c r="G2281" s="229" t="s">
        <v>404</v>
      </c>
      <c r="H2281" s="230"/>
      <c r="I2281" s="231"/>
    </row>
    <row r="2282" spans="2:9" ht="38.25" x14ac:dyDescent="0.2">
      <c r="B2282" s="232" t="s">
        <v>332</v>
      </c>
      <c r="C2282" s="233" t="s">
        <v>49</v>
      </c>
      <c r="D2282" s="234" t="s">
        <v>333</v>
      </c>
      <c r="E2282" s="235" t="s">
        <v>334</v>
      </c>
      <c r="F2282" s="235" t="s">
        <v>2765</v>
      </c>
      <c r="G2282" s="233" t="s">
        <v>49</v>
      </c>
      <c r="H2282" s="234" t="s">
        <v>333</v>
      </c>
      <c r="I2282" s="235" t="s">
        <v>334</v>
      </c>
    </row>
    <row r="2283" spans="2:9" x14ac:dyDescent="0.2">
      <c r="B2283" s="236" t="s">
        <v>2170</v>
      </c>
      <c r="C2283" s="237">
        <v>2</v>
      </c>
      <c r="D2283" s="238">
        <v>-1.7847485127095775E-2</v>
      </c>
      <c r="E2283" s="239">
        <v>-16.5</v>
      </c>
      <c r="F2283" s="239">
        <v>70.985428049526448</v>
      </c>
      <c r="G2283" s="237">
        <v>0</v>
      </c>
      <c r="H2283" s="238">
        <v>0</v>
      </c>
      <c r="I2283" s="239">
        <v>0</v>
      </c>
    </row>
    <row r="2284" spans="2:9" x14ac:dyDescent="0.2">
      <c r="B2284" s="240" t="s">
        <v>2171</v>
      </c>
      <c r="C2284" s="241">
        <v>29</v>
      </c>
      <c r="D2284" s="242">
        <v>0.68368496838414816</v>
      </c>
      <c r="E2284" s="243">
        <v>1506.2758620689656</v>
      </c>
      <c r="F2284" s="243">
        <v>2223.6229483333786</v>
      </c>
      <c r="G2284" s="241">
        <v>0</v>
      </c>
      <c r="H2284" s="242">
        <v>0</v>
      </c>
      <c r="I2284" s="243">
        <v>0</v>
      </c>
    </row>
    <row r="2285" spans="2:9" x14ac:dyDescent="0.2">
      <c r="B2285" s="240" t="s">
        <v>2172</v>
      </c>
      <c r="C2285" s="241">
        <v>33</v>
      </c>
      <c r="D2285" s="242">
        <v>-2.0147313691507795E-2</v>
      </c>
      <c r="E2285" s="243">
        <v>-16.90909090909091</v>
      </c>
      <c r="F2285" s="243">
        <v>19.386159722628147</v>
      </c>
      <c r="G2285" s="241">
        <v>0</v>
      </c>
      <c r="H2285" s="242">
        <v>0</v>
      </c>
      <c r="I2285" s="243">
        <v>0</v>
      </c>
    </row>
    <row r="2286" spans="2:9" x14ac:dyDescent="0.2">
      <c r="B2286" s="240" t="s">
        <v>2173</v>
      </c>
      <c r="C2286" s="241">
        <v>509</v>
      </c>
      <c r="D2286" s="242">
        <v>-1.8422498298099943E-2</v>
      </c>
      <c r="E2286" s="243">
        <v>-19.831041257367389</v>
      </c>
      <c r="F2286" s="243">
        <v>26.630764139211667</v>
      </c>
      <c r="G2286" s="241">
        <v>0</v>
      </c>
      <c r="H2286" s="242">
        <v>0</v>
      </c>
      <c r="I2286" s="243">
        <v>0</v>
      </c>
    </row>
    <row r="2287" spans="2:9" x14ac:dyDescent="0.2">
      <c r="B2287" s="240" t="s">
        <v>2174</v>
      </c>
      <c r="C2287" s="241">
        <v>460</v>
      </c>
      <c r="D2287" s="242">
        <v>0.72678330833687466</v>
      </c>
      <c r="E2287" s="243">
        <v>1658.1434782608696</v>
      </c>
      <c r="F2287" s="243">
        <v>2354.8814609815854</v>
      </c>
      <c r="G2287" s="241">
        <v>5</v>
      </c>
      <c r="H2287" s="242">
        <v>0.39784946236559149</v>
      </c>
      <c r="I2287" s="243">
        <v>140.6</v>
      </c>
    </row>
    <row r="2288" spans="2:9" x14ac:dyDescent="0.2">
      <c r="B2288" s="240" t="s">
        <v>2175</v>
      </c>
      <c r="C2288" s="241">
        <v>296</v>
      </c>
      <c r="D2288" s="242">
        <v>2.0889337348933612E-2</v>
      </c>
      <c r="E2288" s="243">
        <v>18.324324324324323</v>
      </c>
      <c r="F2288" s="243">
        <v>354.77530694531566</v>
      </c>
      <c r="G2288" s="241">
        <v>0</v>
      </c>
      <c r="H2288" s="242">
        <v>0</v>
      </c>
      <c r="I2288" s="243">
        <v>0</v>
      </c>
    </row>
    <row r="2289" spans="2:9" x14ac:dyDescent="0.2">
      <c r="B2289" s="240" t="s">
        <v>2176</v>
      </c>
      <c r="C2289" s="241">
        <v>29</v>
      </c>
      <c r="D2289" s="242">
        <v>-2.6380545704566827E-2</v>
      </c>
      <c r="E2289" s="243">
        <v>-25.137931034482758</v>
      </c>
      <c r="F2289" s="243">
        <v>92.167769132879982</v>
      </c>
      <c r="G2289" s="241">
        <v>0</v>
      </c>
      <c r="H2289" s="242">
        <v>0</v>
      </c>
      <c r="I2289" s="243">
        <v>0</v>
      </c>
    </row>
    <row r="2290" spans="2:9" x14ac:dyDescent="0.2">
      <c r="B2290" s="240" t="s">
        <v>2177</v>
      </c>
      <c r="C2290" s="241">
        <v>143</v>
      </c>
      <c r="D2290" s="242">
        <v>-7.3411526453459608E-4</v>
      </c>
      <c r="E2290" s="243">
        <v>-0.60839160839160844</v>
      </c>
      <c r="F2290" s="243">
        <v>25.466437271754433</v>
      </c>
      <c r="G2290" s="241">
        <v>0</v>
      </c>
      <c r="H2290" s="242">
        <v>0</v>
      </c>
      <c r="I2290" s="243">
        <v>0</v>
      </c>
    </row>
    <row r="2291" spans="2:9" x14ac:dyDescent="0.2">
      <c r="B2291" s="240" t="s">
        <v>2178</v>
      </c>
      <c r="C2291" s="241">
        <v>5</v>
      </c>
      <c r="D2291" s="242">
        <v>7.033378746593999E-2</v>
      </c>
      <c r="E2291" s="243">
        <v>165.2</v>
      </c>
      <c r="F2291" s="243">
        <v>651.50604073146587</v>
      </c>
      <c r="G2291" s="241">
        <v>0</v>
      </c>
      <c r="H2291" s="242">
        <v>0</v>
      </c>
      <c r="I2291" s="243">
        <v>0</v>
      </c>
    </row>
    <row r="2292" spans="2:9" x14ac:dyDescent="0.2">
      <c r="B2292" s="240" t="s">
        <v>2179</v>
      </c>
      <c r="C2292" s="241">
        <v>341</v>
      </c>
      <c r="D2292" s="242">
        <v>-2.2587126304817406E-2</v>
      </c>
      <c r="E2292" s="243">
        <v>-21.923753665689148</v>
      </c>
      <c r="F2292" s="243">
        <v>22.00441555999096</v>
      </c>
      <c r="G2292" s="241">
        <v>0</v>
      </c>
      <c r="H2292" s="242">
        <v>0</v>
      </c>
      <c r="I2292" s="243">
        <v>0</v>
      </c>
    </row>
    <row r="2293" spans="2:9" x14ac:dyDescent="0.2">
      <c r="B2293" s="240" t="s">
        <v>2180</v>
      </c>
      <c r="C2293" s="241">
        <v>339</v>
      </c>
      <c r="D2293" s="242">
        <v>0.50439758985987115</v>
      </c>
      <c r="E2293" s="243">
        <v>1072.212389380531</v>
      </c>
      <c r="F2293" s="243">
        <v>1911.8510209659783</v>
      </c>
      <c r="G2293" s="241">
        <v>0</v>
      </c>
      <c r="H2293" s="242">
        <v>0</v>
      </c>
      <c r="I2293" s="243">
        <v>0</v>
      </c>
    </row>
    <row r="2294" spans="2:9" x14ac:dyDescent="0.2">
      <c r="B2294" s="240" t="s">
        <v>2181</v>
      </c>
      <c r="C2294" s="241">
        <v>85</v>
      </c>
      <c r="D2294" s="242">
        <v>-8.9625993152897543E-3</v>
      </c>
      <c r="E2294" s="243">
        <v>-6.5294117647058822</v>
      </c>
      <c r="F2294" s="243">
        <v>10.978070030622817</v>
      </c>
      <c r="G2294" s="241">
        <v>0</v>
      </c>
      <c r="H2294" s="242">
        <v>0</v>
      </c>
      <c r="I2294" s="243">
        <v>0</v>
      </c>
    </row>
    <row r="2295" spans="2:9" x14ac:dyDescent="0.2">
      <c r="B2295" s="240" t="s">
        <v>2182</v>
      </c>
      <c r="C2295" s="241">
        <v>166</v>
      </c>
      <c r="D2295" s="242">
        <v>0.35121945388309617</v>
      </c>
      <c r="E2295" s="243">
        <v>707.97590361445782</v>
      </c>
      <c r="F2295" s="243">
        <v>1205.4891576386276</v>
      </c>
      <c r="G2295" s="241">
        <v>1</v>
      </c>
      <c r="H2295" s="242">
        <v>0.15161775771256591</v>
      </c>
      <c r="I2295" s="243">
        <v>403</v>
      </c>
    </row>
    <row r="2296" spans="2:9" x14ac:dyDescent="0.2">
      <c r="B2296" s="240" t="s">
        <v>2183</v>
      </c>
      <c r="C2296" s="241">
        <v>907</v>
      </c>
      <c r="D2296" s="242">
        <v>-2.8896867501443935E-2</v>
      </c>
      <c r="E2296" s="243">
        <v>-26.754134509371553</v>
      </c>
      <c r="F2296" s="243">
        <v>6.325779794415852</v>
      </c>
      <c r="G2296" s="241">
        <v>5</v>
      </c>
      <c r="H2296" s="242">
        <v>7.7403989282524455E-2</v>
      </c>
      <c r="I2296" s="243">
        <v>52</v>
      </c>
    </row>
    <row r="2297" spans="2:9" x14ac:dyDescent="0.2">
      <c r="B2297" s="240" t="s">
        <v>2184</v>
      </c>
      <c r="C2297" s="241">
        <v>53</v>
      </c>
      <c r="D2297" s="242">
        <v>4.6464188576609278E-3</v>
      </c>
      <c r="E2297" s="243">
        <v>3.8679245283018866</v>
      </c>
      <c r="F2297" s="243">
        <v>209.08358982689001</v>
      </c>
      <c r="G2297" s="241">
        <v>0</v>
      </c>
      <c r="H2297" s="242">
        <v>0</v>
      </c>
      <c r="I2297" s="243">
        <v>0</v>
      </c>
    </row>
    <row r="2298" spans="2:9" x14ac:dyDescent="0.2">
      <c r="B2298" s="240" t="s">
        <v>2185</v>
      </c>
      <c r="C2298" s="241">
        <v>275</v>
      </c>
      <c r="D2298" s="242">
        <v>-2.4057340757465462E-2</v>
      </c>
      <c r="E2298" s="243">
        <v>-18.869090909090907</v>
      </c>
      <c r="F2298" s="243">
        <v>61.558543124880998</v>
      </c>
      <c r="G2298" s="241">
        <v>1</v>
      </c>
      <c r="H2298" s="242">
        <v>6.9230769230769207E-2</v>
      </c>
      <c r="I2298" s="243">
        <v>9</v>
      </c>
    </row>
    <row r="2299" spans="2:9" x14ac:dyDescent="0.2">
      <c r="B2299" s="240" t="s">
        <v>2186</v>
      </c>
      <c r="C2299" s="241">
        <v>166</v>
      </c>
      <c r="D2299" s="242">
        <v>0.27219283159278329</v>
      </c>
      <c r="E2299" s="243">
        <v>501.49397590361446</v>
      </c>
      <c r="F2299" s="243">
        <v>1218.9246250843946</v>
      </c>
      <c r="G2299" s="241">
        <v>0</v>
      </c>
      <c r="H2299" s="242">
        <v>0</v>
      </c>
      <c r="I2299" s="243">
        <v>0</v>
      </c>
    </row>
    <row r="2300" spans="2:9" x14ac:dyDescent="0.2">
      <c r="B2300" s="240" t="s">
        <v>2187</v>
      </c>
      <c r="C2300" s="241">
        <v>2131</v>
      </c>
      <c r="D2300" s="242">
        <v>-1.8775487792043521E-2</v>
      </c>
      <c r="E2300" s="243">
        <v>-17.329422806194273</v>
      </c>
      <c r="F2300" s="243">
        <v>11.438369793928628</v>
      </c>
      <c r="G2300" s="241">
        <v>2</v>
      </c>
      <c r="H2300" s="242">
        <v>8.3240843507214279E-2</v>
      </c>
      <c r="I2300" s="243">
        <v>37.5</v>
      </c>
    </row>
    <row r="2301" spans="2:9" x14ac:dyDescent="0.2">
      <c r="B2301" s="240" t="s">
        <v>2188</v>
      </c>
      <c r="C2301" s="241">
        <v>1583</v>
      </c>
      <c r="D2301" s="242">
        <v>-2.4022626675828107E-2</v>
      </c>
      <c r="E2301" s="243">
        <v>-23.742261528742894</v>
      </c>
      <c r="F2301" s="243">
        <v>29.975092818072643</v>
      </c>
      <c r="G2301" s="241">
        <v>6</v>
      </c>
      <c r="H2301" s="242">
        <v>7.5209930631617405E-2</v>
      </c>
      <c r="I2301" s="243">
        <v>34.333333333333336</v>
      </c>
    </row>
    <row r="2302" spans="2:9" x14ac:dyDescent="0.2">
      <c r="B2302" s="240" t="s">
        <v>2189</v>
      </c>
      <c r="C2302" s="241">
        <v>691</v>
      </c>
      <c r="D2302" s="242">
        <v>0.21607970960622014</v>
      </c>
      <c r="E2302" s="243">
        <v>487.93487698986974</v>
      </c>
      <c r="F2302" s="243">
        <v>1681.7234648059041</v>
      </c>
      <c r="G2302" s="241">
        <v>4</v>
      </c>
      <c r="H2302" s="242">
        <v>0.4513513513513514</v>
      </c>
      <c r="I2302" s="243">
        <v>167</v>
      </c>
    </row>
    <row r="2303" spans="2:9" x14ac:dyDescent="0.2">
      <c r="B2303" s="240" t="s">
        <v>2190</v>
      </c>
      <c r="C2303" s="241">
        <v>888</v>
      </c>
      <c r="D2303" s="242">
        <v>-1.3908981277032662E-2</v>
      </c>
      <c r="E2303" s="243">
        <v>-12.754504504504505</v>
      </c>
      <c r="F2303" s="243">
        <v>220.5830360882014</v>
      </c>
      <c r="G2303" s="241">
        <v>0</v>
      </c>
      <c r="H2303" s="242">
        <v>0</v>
      </c>
      <c r="I2303" s="243">
        <v>0</v>
      </c>
    </row>
    <row r="2304" spans="2:9" x14ac:dyDescent="0.2">
      <c r="B2304" s="240" t="s">
        <v>2191</v>
      </c>
      <c r="C2304" s="241">
        <v>475</v>
      </c>
      <c r="D2304" s="242">
        <v>-2.1488718422828068E-2</v>
      </c>
      <c r="E2304" s="243">
        <v>-16.294736842105262</v>
      </c>
      <c r="F2304" s="243">
        <v>112.24085422456811</v>
      </c>
      <c r="G2304" s="241">
        <v>3</v>
      </c>
      <c r="H2304" s="242">
        <v>0.10073452256033577</v>
      </c>
      <c r="I2304" s="243">
        <v>32</v>
      </c>
    </row>
    <row r="2305" spans="2:9" x14ac:dyDescent="0.2">
      <c r="B2305" s="240" t="s">
        <v>2192</v>
      </c>
      <c r="C2305" s="241">
        <v>0</v>
      </c>
      <c r="D2305" s="242">
        <v>0</v>
      </c>
      <c r="E2305" s="243">
        <v>0</v>
      </c>
      <c r="F2305" s="243">
        <v>272.35281067264651</v>
      </c>
      <c r="G2305" s="241">
        <v>0</v>
      </c>
      <c r="H2305" s="242">
        <v>0</v>
      </c>
      <c r="I2305" s="243">
        <v>0</v>
      </c>
    </row>
    <row r="2306" spans="2:9" x14ac:dyDescent="0.2">
      <c r="B2306" s="240" t="s">
        <v>2193</v>
      </c>
      <c r="C2306" s="241">
        <v>41</v>
      </c>
      <c r="D2306" s="242">
        <v>0.20468966837345071</v>
      </c>
      <c r="E2306" s="243">
        <v>521.63414634146341</v>
      </c>
      <c r="F2306" s="243">
        <v>1962.603750039043</v>
      </c>
      <c r="G2306" s="241">
        <v>0</v>
      </c>
      <c r="H2306" s="242">
        <v>0</v>
      </c>
      <c r="I2306" s="243">
        <v>0</v>
      </c>
    </row>
    <row r="2307" spans="2:9" x14ac:dyDescent="0.2">
      <c r="B2307" s="240" t="s">
        <v>2194</v>
      </c>
      <c r="C2307" s="241">
        <v>159</v>
      </c>
      <c r="D2307" s="242">
        <v>0.60740224007705357</v>
      </c>
      <c r="E2307" s="243">
        <v>1078.8113207547169</v>
      </c>
      <c r="F2307" s="243">
        <v>1331.8644438024228</v>
      </c>
      <c r="G2307" s="241">
        <v>0</v>
      </c>
      <c r="H2307" s="242">
        <v>0</v>
      </c>
      <c r="I2307" s="243">
        <v>0</v>
      </c>
    </row>
    <row r="2308" spans="2:9" x14ac:dyDescent="0.2">
      <c r="B2308" s="240" t="s">
        <v>2195</v>
      </c>
      <c r="C2308" s="241">
        <v>2</v>
      </c>
      <c r="D2308" s="242">
        <v>0.76118827160493829</v>
      </c>
      <c r="E2308" s="243">
        <v>986.5</v>
      </c>
      <c r="F2308" s="243">
        <v>2955.257432864837</v>
      </c>
      <c r="G2308" s="241">
        <v>0</v>
      </c>
      <c r="H2308" s="242">
        <v>0</v>
      </c>
      <c r="I2308" s="243">
        <v>0</v>
      </c>
    </row>
    <row r="2309" spans="2:9" x14ac:dyDescent="0.2">
      <c r="B2309" s="240" t="s">
        <v>2196</v>
      </c>
      <c r="C2309" s="241">
        <v>657</v>
      </c>
      <c r="D2309" s="242">
        <v>-3.5230905762525522E-2</v>
      </c>
      <c r="E2309" s="243">
        <v>-28.882800608828006</v>
      </c>
      <c r="F2309" s="243">
        <v>263.7102017419009</v>
      </c>
      <c r="G2309" s="241">
        <v>8</v>
      </c>
      <c r="H2309" s="242">
        <v>8.9490445859872647E-2</v>
      </c>
      <c r="I2309" s="243">
        <v>35.125</v>
      </c>
    </row>
    <row r="2310" spans="2:9" x14ac:dyDescent="0.2">
      <c r="B2310" s="240" t="s">
        <v>2197</v>
      </c>
      <c r="C2310" s="241">
        <v>1687</v>
      </c>
      <c r="D2310" s="242">
        <v>-2.3691954542288118E-2</v>
      </c>
      <c r="E2310" s="243">
        <v>-20.76467101363367</v>
      </c>
      <c r="F2310" s="243">
        <v>5.3004554644369657</v>
      </c>
      <c r="G2310" s="241">
        <v>67</v>
      </c>
      <c r="H2310" s="242">
        <v>3.5299502259854787E-2</v>
      </c>
      <c r="I2310" s="243">
        <v>18.417910447761194</v>
      </c>
    </row>
    <row r="2311" spans="2:9" x14ac:dyDescent="0.2">
      <c r="B2311" s="240" t="s">
        <v>2198</v>
      </c>
      <c r="C2311" s="241">
        <v>707</v>
      </c>
      <c r="D2311" s="242">
        <v>-1.5746094230532637E-2</v>
      </c>
      <c r="E2311" s="243">
        <v>-13.035360678925036</v>
      </c>
      <c r="F2311" s="243">
        <v>6.3780870611417262</v>
      </c>
      <c r="G2311" s="241">
        <v>0</v>
      </c>
      <c r="H2311" s="242">
        <v>0</v>
      </c>
      <c r="I2311" s="243">
        <v>0</v>
      </c>
    </row>
    <row r="2312" spans="2:9" x14ac:dyDescent="0.2">
      <c r="B2312" s="240" t="s">
        <v>2199</v>
      </c>
      <c r="C2312" s="241">
        <v>628</v>
      </c>
      <c r="D2312" s="242">
        <v>-2.2642835357425062E-2</v>
      </c>
      <c r="E2312" s="243">
        <v>-20.214968152866241</v>
      </c>
      <c r="F2312" s="243">
        <v>5.6934646320498148</v>
      </c>
      <c r="G2312" s="241">
        <v>18</v>
      </c>
      <c r="H2312" s="242">
        <v>3.377652985382773E-2</v>
      </c>
      <c r="I2312" s="243">
        <v>22.722222222222221</v>
      </c>
    </row>
    <row r="2313" spans="2:9" x14ac:dyDescent="0.2">
      <c r="B2313" s="240" t="s">
        <v>2200</v>
      </c>
      <c r="C2313" s="241">
        <v>1905</v>
      </c>
      <c r="D2313" s="242">
        <v>-1.9993562295195E-2</v>
      </c>
      <c r="E2313" s="243">
        <v>-19.172178477690288</v>
      </c>
      <c r="F2313" s="243">
        <v>5.8642002294347071</v>
      </c>
      <c r="G2313" s="241">
        <v>65</v>
      </c>
      <c r="H2313" s="242">
        <v>3.8299253489126883E-2</v>
      </c>
      <c r="I2313" s="243">
        <v>18.153846153846153</v>
      </c>
    </row>
    <row r="2314" spans="2:9" x14ac:dyDescent="0.2">
      <c r="B2314" s="240" t="s">
        <v>2201</v>
      </c>
      <c r="C2314" s="241">
        <v>1055</v>
      </c>
      <c r="D2314" s="242">
        <v>-2.9582422006953935E-2</v>
      </c>
      <c r="E2314" s="243">
        <v>-32.871090047393366</v>
      </c>
      <c r="F2314" s="243">
        <v>14.750976194926906</v>
      </c>
      <c r="G2314" s="241">
        <v>85</v>
      </c>
      <c r="H2314" s="242">
        <v>3.1290683598657054E-2</v>
      </c>
      <c r="I2314" s="243">
        <v>16.117647058823529</v>
      </c>
    </row>
    <row r="2315" spans="2:9" x14ac:dyDescent="0.2">
      <c r="B2315" s="240" t="s">
        <v>2202</v>
      </c>
      <c r="C2315" s="241">
        <v>336</v>
      </c>
      <c r="D2315" s="242">
        <v>-1.7713702139858234E-2</v>
      </c>
      <c r="E2315" s="243">
        <v>-17.654761904761905</v>
      </c>
      <c r="F2315" s="243">
        <v>19.386159722628147</v>
      </c>
      <c r="G2315" s="241">
        <v>0</v>
      </c>
      <c r="H2315" s="242">
        <v>0</v>
      </c>
      <c r="I2315" s="243">
        <v>0</v>
      </c>
    </row>
    <row r="2316" spans="2:9" x14ac:dyDescent="0.2">
      <c r="B2316" s="240" t="s">
        <v>2203</v>
      </c>
      <c r="C2316" s="241">
        <v>664</v>
      </c>
      <c r="D2316" s="242">
        <v>-6.4266243400848966E-3</v>
      </c>
      <c r="E2316" s="243">
        <v>-5.6099397590361448</v>
      </c>
      <c r="F2316" s="243">
        <v>66.518008064987995</v>
      </c>
      <c r="G2316" s="241">
        <v>0</v>
      </c>
      <c r="H2316" s="242">
        <v>0</v>
      </c>
      <c r="I2316" s="243">
        <v>0</v>
      </c>
    </row>
    <row r="2317" spans="2:9" x14ac:dyDescent="0.2">
      <c r="B2317" s="240" t="s">
        <v>2204</v>
      </c>
      <c r="C2317" s="241">
        <v>453</v>
      </c>
      <c r="D2317" s="242">
        <v>5.8206624601659929E-3</v>
      </c>
      <c r="E2317" s="243">
        <v>5.0441501103752762</v>
      </c>
      <c r="F2317" s="243">
        <v>836.84768627570247</v>
      </c>
      <c r="G2317" s="241">
        <v>0</v>
      </c>
      <c r="H2317" s="242">
        <v>0</v>
      </c>
      <c r="I2317" s="243">
        <v>0</v>
      </c>
    </row>
    <row r="2318" spans="2:9" x14ac:dyDescent="0.2">
      <c r="B2318" s="240" t="s">
        <v>2205</v>
      </c>
      <c r="C2318" s="241">
        <v>1401</v>
      </c>
      <c r="D2318" s="242">
        <v>-2.8121729489471003E-2</v>
      </c>
      <c r="E2318" s="243">
        <v>-32.298358315488933</v>
      </c>
      <c r="F2318" s="243">
        <v>275.10189199363691</v>
      </c>
      <c r="G2318" s="241">
        <v>15</v>
      </c>
      <c r="H2318" s="242">
        <v>5.81273014203052E-2</v>
      </c>
      <c r="I2318" s="243">
        <v>29.466666666666665</v>
      </c>
    </row>
    <row r="2319" spans="2:9" x14ac:dyDescent="0.2">
      <c r="B2319" s="240" t="s">
        <v>2206</v>
      </c>
      <c r="C2319" s="241">
        <v>1016</v>
      </c>
      <c r="D2319" s="242">
        <v>2.1672720686636504E-2</v>
      </c>
      <c r="E2319" s="243">
        <v>21.1998031496063</v>
      </c>
      <c r="F2319" s="243">
        <v>760.91812195272098</v>
      </c>
      <c r="G2319" s="241">
        <v>4</v>
      </c>
      <c r="H2319" s="242">
        <v>7.1815718157181463E-2</v>
      </c>
      <c r="I2319" s="243">
        <v>39.75</v>
      </c>
    </row>
    <row r="2320" spans="2:9" x14ac:dyDescent="0.2">
      <c r="B2320" s="240" t="s">
        <v>2207</v>
      </c>
      <c r="C2320" s="241">
        <v>205</v>
      </c>
      <c r="D2320" s="242">
        <v>0.18914574813053475</v>
      </c>
      <c r="E2320" s="243">
        <v>361.64390243902437</v>
      </c>
      <c r="F2320" s="243">
        <v>546.91851799338735</v>
      </c>
      <c r="G2320" s="241">
        <v>1</v>
      </c>
      <c r="H2320" s="242">
        <v>0.27941176470588225</v>
      </c>
      <c r="I2320" s="243">
        <v>95</v>
      </c>
    </row>
    <row r="2321" spans="2:10" x14ac:dyDescent="0.2">
      <c r="B2321" s="240" t="s">
        <v>2208</v>
      </c>
      <c r="C2321" s="241">
        <v>73</v>
      </c>
      <c r="D2321" s="242">
        <v>-1.1016000288944228E-2</v>
      </c>
      <c r="E2321" s="243">
        <v>-8.3561643835616444</v>
      </c>
      <c r="F2321" s="243">
        <v>27.6274078591935</v>
      </c>
      <c r="G2321" s="241">
        <v>0</v>
      </c>
      <c r="H2321" s="242">
        <v>0</v>
      </c>
      <c r="I2321" s="243">
        <v>0</v>
      </c>
    </row>
    <row r="2322" spans="2:10" x14ac:dyDescent="0.2">
      <c r="B2322" s="240" t="s">
        <v>2209</v>
      </c>
      <c r="C2322" s="241">
        <v>1073</v>
      </c>
      <c r="D2322" s="242">
        <v>-4.0354070688012444E-2</v>
      </c>
      <c r="E2322" s="243">
        <v>-44.131407269338304</v>
      </c>
      <c r="F2322" s="243">
        <v>30.050623888559187</v>
      </c>
      <c r="G2322" s="241">
        <v>7</v>
      </c>
      <c r="H2322" s="242">
        <v>5.923217550274229E-2</v>
      </c>
      <c r="I2322" s="243">
        <v>23.142857142857142</v>
      </c>
    </row>
    <row r="2323" spans="2:10" x14ac:dyDescent="0.2">
      <c r="B2323" s="240" t="s">
        <v>2210</v>
      </c>
      <c r="C2323" s="241">
        <v>807</v>
      </c>
      <c r="D2323" s="242">
        <v>-2.4846361691427843E-2</v>
      </c>
      <c r="E2323" s="243">
        <v>-21.6728624535316</v>
      </c>
      <c r="F2323" s="243">
        <v>12.325330002175599</v>
      </c>
      <c r="G2323" s="241">
        <v>0</v>
      </c>
      <c r="H2323" s="242">
        <v>0</v>
      </c>
      <c r="I2323" s="243">
        <v>0</v>
      </c>
    </row>
    <row r="2324" spans="2:10" x14ac:dyDescent="0.2">
      <c r="B2324" s="240" t="s">
        <v>2211</v>
      </c>
      <c r="C2324" s="241">
        <v>557</v>
      </c>
      <c r="D2324" s="242">
        <v>-3.1117039128523705E-2</v>
      </c>
      <c r="E2324" s="243">
        <v>-25.800718132854577</v>
      </c>
      <c r="F2324" s="243">
        <v>8.7662863391351298</v>
      </c>
      <c r="G2324" s="241">
        <v>0</v>
      </c>
      <c r="H2324" s="242">
        <v>0</v>
      </c>
      <c r="I2324" s="243">
        <v>0</v>
      </c>
    </row>
    <row r="2325" spans="2:10" x14ac:dyDescent="0.2">
      <c r="B2325" s="240" t="s">
        <v>2212</v>
      </c>
      <c r="C2325" s="241">
        <v>13</v>
      </c>
      <c r="D2325" s="242">
        <v>-7.2438919845692284E-2</v>
      </c>
      <c r="E2325" s="243">
        <v>-78</v>
      </c>
      <c r="F2325" s="243">
        <v>602.4592472990139</v>
      </c>
      <c r="G2325" s="241">
        <v>0</v>
      </c>
      <c r="H2325" s="242">
        <v>0</v>
      </c>
      <c r="I2325" s="243">
        <v>0</v>
      </c>
    </row>
    <row r="2326" spans="2:10" x14ac:dyDescent="0.2">
      <c r="B2326" s="240" t="s">
        <v>2213</v>
      </c>
      <c r="C2326" s="241">
        <v>2193</v>
      </c>
      <c r="D2326" s="242">
        <v>0.47108193763618056</v>
      </c>
      <c r="E2326" s="243">
        <v>973.45462836297304</v>
      </c>
      <c r="F2326" s="243">
        <v>1713.4711037126892</v>
      </c>
      <c r="G2326" s="241">
        <v>8</v>
      </c>
      <c r="H2326" s="242">
        <v>0.42397476340693996</v>
      </c>
      <c r="I2326" s="243">
        <v>252</v>
      </c>
    </row>
    <row r="2327" spans="2:10" x14ac:dyDescent="0.2">
      <c r="B2327" s="240" t="s">
        <v>2214</v>
      </c>
      <c r="C2327" s="241">
        <v>105</v>
      </c>
      <c r="D2327" s="242">
        <v>0.43643864967746349</v>
      </c>
      <c r="E2327" s="243">
        <v>729.40952380952376</v>
      </c>
      <c r="F2327" s="243">
        <v>1087.3881561956402</v>
      </c>
      <c r="G2327" s="241">
        <v>0</v>
      </c>
      <c r="H2327" s="242">
        <v>0</v>
      </c>
      <c r="I2327" s="243">
        <v>0</v>
      </c>
    </row>
    <row r="2328" spans="2:10" x14ac:dyDescent="0.2">
      <c r="B2328" s="240" t="s">
        <v>2215</v>
      </c>
      <c r="C2328" s="241">
        <v>0</v>
      </c>
      <c r="D2328" s="242">
        <v>0</v>
      </c>
      <c r="E2328" s="243">
        <v>0</v>
      </c>
      <c r="F2328" s="243">
        <v>0</v>
      </c>
      <c r="G2328" s="241">
        <v>0</v>
      </c>
      <c r="H2328" s="242">
        <v>0</v>
      </c>
      <c r="I2328" s="243">
        <v>0</v>
      </c>
    </row>
    <row r="2329" spans="2:10" x14ac:dyDescent="0.2">
      <c r="B2329" s="240" t="s">
        <v>2216</v>
      </c>
      <c r="C2329" s="241">
        <v>21</v>
      </c>
      <c r="D2329" s="242">
        <v>-1.2795223116703114E-2</v>
      </c>
      <c r="E2329" s="243">
        <v>-11.428571428571429</v>
      </c>
      <c r="F2329" s="243">
        <v>143.57165562679688</v>
      </c>
      <c r="G2329" s="241">
        <v>0</v>
      </c>
      <c r="H2329" s="242">
        <v>0</v>
      </c>
      <c r="I2329" s="243">
        <v>0</v>
      </c>
    </row>
    <row r="2330" spans="2:10" x14ac:dyDescent="0.2">
      <c r="B2330" s="244" t="s">
        <v>2217</v>
      </c>
      <c r="C2330" s="245">
        <v>122</v>
      </c>
      <c r="D2330" s="246">
        <v>0.1712702187457007</v>
      </c>
      <c r="E2330" s="247">
        <v>357.14754098360658</v>
      </c>
      <c r="F2330" s="247">
        <v>753.39819688807654</v>
      </c>
      <c r="G2330" s="245">
        <v>1</v>
      </c>
      <c r="H2330" s="246">
        <v>0.5034770514603617</v>
      </c>
      <c r="I2330" s="247">
        <v>362</v>
      </c>
    </row>
    <row r="2332" spans="2:10" x14ac:dyDescent="0.2">
      <c r="J2332" s="17" t="s">
        <v>331</v>
      </c>
    </row>
    <row r="2333" spans="2:10" x14ac:dyDescent="0.2">
      <c r="J2333" s="17" t="s">
        <v>362</v>
      </c>
    </row>
    <row r="2334" spans="2:10" x14ac:dyDescent="0.2">
      <c r="B2334" s="3" t="s">
        <v>0</v>
      </c>
      <c r="C2334" s="225"/>
      <c r="D2334" s="226"/>
      <c r="E2334" s="227"/>
      <c r="F2334" s="227"/>
      <c r="G2334" s="225"/>
      <c r="H2334" s="226"/>
      <c r="I2334" s="227"/>
    </row>
    <row r="2335" spans="2:10" x14ac:dyDescent="0.2">
      <c r="B2335" s="3" t="s">
        <v>396</v>
      </c>
      <c r="C2335" s="225"/>
      <c r="D2335" s="226"/>
      <c r="E2335" s="227"/>
      <c r="F2335" s="227"/>
      <c r="G2335" s="225"/>
      <c r="H2335" s="226"/>
      <c r="I2335" s="227"/>
    </row>
    <row r="2336" spans="2:10" x14ac:dyDescent="0.2">
      <c r="B2336" s="228" t="s">
        <v>326</v>
      </c>
      <c r="C2336" s="225"/>
      <c r="D2336" s="226"/>
      <c r="E2336" s="227"/>
      <c r="F2336" s="227"/>
      <c r="G2336" s="225"/>
      <c r="H2336" s="226"/>
      <c r="I2336" s="227"/>
    </row>
    <row r="2337" spans="2:9" x14ac:dyDescent="0.2">
      <c r="B2337" s="3"/>
      <c r="C2337" s="221"/>
      <c r="D2337" s="221"/>
      <c r="E2337" s="221"/>
      <c r="F2337" s="273"/>
      <c r="G2337" s="221"/>
      <c r="H2337" s="221"/>
      <c r="I2337" s="221"/>
    </row>
    <row r="2338" spans="2:9" x14ac:dyDescent="0.2">
      <c r="B2338" s="266" t="s">
        <v>2766</v>
      </c>
    </row>
    <row r="2339" spans="2:9" x14ac:dyDescent="0.2">
      <c r="B2339" s="266" t="s">
        <v>2767</v>
      </c>
    </row>
    <row r="2340" spans="2:9" x14ac:dyDescent="0.2">
      <c r="B2340" s="266" t="s">
        <v>2768</v>
      </c>
    </row>
    <row r="2341" spans="2:9" x14ac:dyDescent="0.2">
      <c r="B2341" s="266" t="s">
        <v>2769</v>
      </c>
    </row>
    <row r="2342" spans="2:9" x14ac:dyDescent="0.2">
      <c r="B2342" s="266" t="s">
        <v>2770</v>
      </c>
    </row>
    <row r="2344" spans="2:9" x14ac:dyDescent="0.2">
      <c r="B2344" s="3"/>
      <c r="C2344" s="229" t="s">
        <v>155</v>
      </c>
      <c r="D2344" s="230"/>
      <c r="E2344" s="231"/>
      <c r="F2344" s="274"/>
      <c r="G2344" s="229" t="s">
        <v>404</v>
      </c>
      <c r="H2344" s="230"/>
      <c r="I2344" s="231"/>
    </row>
    <row r="2345" spans="2:9" ht="38.25" x14ac:dyDescent="0.2">
      <c r="B2345" s="232" t="s">
        <v>332</v>
      </c>
      <c r="C2345" s="233" t="s">
        <v>49</v>
      </c>
      <c r="D2345" s="234" t="s">
        <v>333</v>
      </c>
      <c r="E2345" s="235" t="s">
        <v>334</v>
      </c>
      <c r="F2345" s="235" t="s">
        <v>2765</v>
      </c>
      <c r="G2345" s="233" t="s">
        <v>49</v>
      </c>
      <c r="H2345" s="234" t="s">
        <v>333</v>
      </c>
      <c r="I2345" s="235" t="s">
        <v>334</v>
      </c>
    </row>
    <row r="2346" spans="2:9" x14ac:dyDescent="0.2">
      <c r="B2346" s="236" t="s">
        <v>2218</v>
      </c>
      <c r="C2346" s="237">
        <v>1515</v>
      </c>
      <c r="D2346" s="238">
        <v>-3.7529221666368739E-2</v>
      </c>
      <c r="E2346" s="239">
        <v>-36.716831683168316</v>
      </c>
      <c r="F2346" s="239">
        <v>8.6993075109302342</v>
      </c>
      <c r="G2346" s="237">
        <v>30</v>
      </c>
      <c r="H2346" s="238">
        <v>5.7722987672226278E-2</v>
      </c>
      <c r="I2346" s="239">
        <v>26.533333333333335</v>
      </c>
    </row>
    <row r="2347" spans="2:9" x14ac:dyDescent="0.2">
      <c r="B2347" s="240" t="s">
        <v>2219</v>
      </c>
      <c r="C2347" s="241">
        <v>1036</v>
      </c>
      <c r="D2347" s="242">
        <v>-2.2165784531330002E-2</v>
      </c>
      <c r="E2347" s="243">
        <v>-25.062741312741313</v>
      </c>
      <c r="F2347" s="243">
        <v>784.98110160625254</v>
      </c>
      <c r="G2347" s="241">
        <v>0</v>
      </c>
      <c r="H2347" s="242">
        <v>0</v>
      </c>
      <c r="I2347" s="243">
        <v>0</v>
      </c>
    </row>
    <row r="2348" spans="2:9" x14ac:dyDescent="0.2">
      <c r="B2348" s="240" t="s">
        <v>2220</v>
      </c>
      <c r="C2348" s="241">
        <v>0</v>
      </c>
      <c r="D2348" s="242">
        <v>0</v>
      </c>
      <c r="E2348" s="243">
        <v>0</v>
      </c>
      <c r="F2348" s="243">
        <v>0</v>
      </c>
      <c r="G2348" s="241">
        <v>0</v>
      </c>
      <c r="H2348" s="242">
        <v>0</v>
      </c>
      <c r="I2348" s="243">
        <v>0</v>
      </c>
    </row>
    <row r="2349" spans="2:9" x14ac:dyDescent="0.2">
      <c r="B2349" s="240" t="s">
        <v>2221</v>
      </c>
      <c r="C2349" s="241">
        <v>219</v>
      </c>
      <c r="D2349" s="242">
        <v>0.72299412298538757</v>
      </c>
      <c r="E2349" s="243">
        <v>1360.5296803652968</v>
      </c>
      <c r="F2349" s="243">
        <v>2300.0455598039157</v>
      </c>
      <c r="G2349" s="241">
        <v>0</v>
      </c>
      <c r="H2349" s="242">
        <v>0</v>
      </c>
      <c r="I2349" s="243">
        <v>0</v>
      </c>
    </row>
    <row r="2350" spans="2:9" x14ac:dyDescent="0.2">
      <c r="B2350" s="240" t="s">
        <v>2222</v>
      </c>
      <c r="C2350" s="241">
        <v>810</v>
      </c>
      <c r="D2350" s="242">
        <v>-4.8072895149664507E-3</v>
      </c>
      <c r="E2350" s="243">
        <v>-4.1086419753086423</v>
      </c>
      <c r="F2350" s="243">
        <v>27.62962457985844</v>
      </c>
      <c r="G2350" s="241">
        <v>1</v>
      </c>
      <c r="H2350" s="242">
        <v>3.2000000000000028E-2</v>
      </c>
      <c r="I2350" s="243">
        <v>8</v>
      </c>
    </row>
    <row r="2351" spans="2:9" x14ac:dyDescent="0.2">
      <c r="B2351" s="240" t="s">
        <v>2223</v>
      </c>
      <c r="C2351" s="241">
        <v>0</v>
      </c>
      <c r="D2351" s="242">
        <v>0</v>
      </c>
      <c r="E2351" s="243">
        <v>0</v>
      </c>
      <c r="F2351" s="243">
        <v>0</v>
      </c>
      <c r="G2351" s="241">
        <v>0</v>
      </c>
      <c r="H2351" s="242">
        <v>0</v>
      </c>
      <c r="I2351" s="243">
        <v>0</v>
      </c>
    </row>
    <row r="2352" spans="2:9" x14ac:dyDescent="0.2">
      <c r="B2352" s="240" t="s">
        <v>2224</v>
      </c>
      <c r="C2352" s="241">
        <v>1251</v>
      </c>
      <c r="D2352" s="242">
        <v>-2.3947270565951362E-2</v>
      </c>
      <c r="E2352" s="243">
        <v>-22.496402877697843</v>
      </c>
      <c r="F2352" s="243">
        <v>11.024968672930394</v>
      </c>
      <c r="G2352" s="241">
        <v>28</v>
      </c>
      <c r="H2352" s="242">
        <v>3.6722659042172978E-2</v>
      </c>
      <c r="I2352" s="243">
        <v>14.678571428571429</v>
      </c>
    </row>
    <row r="2353" spans="2:9" x14ac:dyDescent="0.2">
      <c r="B2353" s="240" t="s">
        <v>2225</v>
      </c>
      <c r="C2353" s="241">
        <v>426</v>
      </c>
      <c r="D2353" s="242">
        <v>0.5290299380070429</v>
      </c>
      <c r="E2353" s="243">
        <v>1098.1643192488264</v>
      </c>
      <c r="F2353" s="243">
        <v>1864.7882951209031</v>
      </c>
      <c r="G2353" s="241">
        <v>1</v>
      </c>
      <c r="H2353" s="242">
        <v>0.60262008733624461</v>
      </c>
      <c r="I2353" s="243">
        <v>276</v>
      </c>
    </row>
    <row r="2354" spans="2:9" x14ac:dyDescent="0.2">
      <c r="B2354" s="240" t="s">
        <v>2226</v>
      </c>
      <c r="C2354" s="241">
        <v>3</v>
      </c>
      <c r="D2354" s="242">
        <v>4.4813278008298818E-2</v>
      </c>
      <c r="E2354" s="243">
        <v>54</v>
      </c>
      <c r="F2354" s="243">
        <v>171.37348346500247</v>
      </c>
      <c r="G2354" s="241">
        <v>0</v>
      </c>
      <c r="H2354" s="242">
        <v>0</v>
      </c>
      <c r="I2354" s="243">
        <v>0</v>
      </c>
    </row>
    <row r="2355" spans="2:9" x14ac:dyDescent="0.2">
      <c r="B2355" s="240" t="s">
        <v>2227</v>
      </c>
      <c r="C2355" s="241">
        <v>325</v>
      </c>
      <c r="D2355" s="242">
        <v>-2.1331792878899303E-2</v>
      </c>
      <c r="E2355" s="243">
        <v>-18.747692307692308</v>
      </c>
      <c r="F2355" s="243">
        <v>212.25800817399167</v>
      </c>
      <c r="G2355" s="241">
        <v>0</v>
      </c>
      <c r="H2355" s="242">
        <v>0</v>
      </c>
      <c r="I2355" s="243">
        <v>0</v>
      </c>
    </row>
    <row r="2356" spans="2:9" x14ac:dyDescent="0.2">
      <c r="B2356" s="240" t="s">
        <v>2228</v>
      </c>
      <c r="C2356" s="241">
        <v>3</v>
      </c>
      <c r="D2356" s="242">
        <v>2.5717959708529747E-2</v>
      </c>
      <c r="E2356" s="243">
        <v>20</v>
      </c>
      <c r="F2356" s="243">
        <v>1009.0168123776676</v>
      </c>
      <c r="G2356" s="241">
        <v>0</v>
      </c>
      <c r="H2356" s="242">
        <v>0</v>
      </c>
      <c r="I2356" s="243">
        <v>0</v>
      </c>
    </row>
    <row r="2357" spans="2:9" x14ac:dyDescent="0.2">
      <c r="B2357" s="240" t="s">
        <v>2229</v>
      </c>
      <c r="C2357" s="241">
        <v>203</v>
      </c>
      <c r="D2357" s="242">
        <v>6.5760769906852978E-4</v>
      </c>
      <c r="E2357" s="243">
        <v>0.51231527093596063</v>
      </c>
      <c r="F2357" s="243">
        <v>132.76656562423139</v>
      </c>
      <c r="G2357" s="241">
        <v>0</v>
      </c>
      <c r="H2357" s="242">
        <v>0</v>
      </c>
      <c r="I2357" s="243">
        <v>0</v>
      </c>
    </row>
    <row r="2358" spans="2:9" x14ac:dyDescent="0.2">
      <c r="B2358" s="240" t="s">
        <v>2230</v>
      </c>
      <c r="C2358" s="241">
        <v>58</v>
      </c>
      <c r="D2358" s="242">
        <v>0.25781254665432507</v>
      </c>
      <c r="E2358" s="243">
        <v>744.34482758620686</v>
      </c>
      <c r="F2358" s="243">
        <v>1672.5028454242477</v>
      </c>
      <c r="G2358" s="241">
        <v>1</v>
      </c>
      <c r="H2358" s="242">
        <v>0.30684931506849322</v>
      </c>
      <c r="I2358" s="243">
        <v>112</v>
      </c>
    </row>
    <row r="2359" spans="2:9" x14ac:dyDescent="0.2">
      <c r="B2359" s="240" t="s">
        <v>2231</v>
      </c>
      <c r="C2359" s="241">
        <v>495</v>
      </c>
      <c r="D2359" s="242">
        <v>-2.773478780863492E-2</v>
      </c>
      <c r="E2359" s="243">
        <v>-30.591919191919192</v>
      </c>
      <c r="F2359" s="243">
        <v>268.70661527641784</v>
      </c>
      <c r="G2359" s="241">
        <v>26</v>
      </c>
      <c r="H2359" s="242">
        <v>7.350399209811509E-2</v>
      </c>
      <c r="I2359" s="243">
        <v>34.346153846153847</v>
      </c>
    </row>
    <row r="2360" spans="2:9" x14ac:dyDescent="0.2">
      <c r="B2360" s="240" t="s">
        <v>2232</v>
      </c>
      <c r="C2360" s="241">
        <v>0</v>
      </c>
      <c r="D2360" s="242">
        <v>0</v>
      </c>
      <c r="E2360" s="243">
        <v>0</v>
      </c>
      <c r="F2360" s="243">
        <v>0</v>
      </c>
      <c r="G2360" s="241">
        <v>0</v>
      </c>
      <c r="H2360" s="242">
        <v>0</v>
      </c>
      <c r="I2360" s="243">
        <v>0</v>
      </c>
    </row>
    <row r="2361" spans="2:9" x14ac:dyDescent="0.2">
      <c r="B2361" s="240" t="s">
        <v>2233</v>
      </c>
      <c r="C2361" s="241">
        <v>1085</v>
      </c>
      <c r="D2361" s="242">
        <v>-4.0591371240295882E-2</v>
      </c>
      <c r="E2361" s="243">
        <v>-47.621198156682027</v>
      </c>
      <c r="F2361" s="243">
        <v>36.587268647817254</v>
      </c>
      <c r="G2361" s="241">
        <v>82</v>
      </c>
      <c r="H2361" s="242">
        <v>3.7746675648030248E-2</v>
      </c>
      <c r="I2361" s="243">
        <v>18.451219512195124</v>
      </c>
    </row>
    <row r="2362" spans="2:9" x14ac:dyDescent="0.2">
      <c r="B2362" s="240" t="s">
        <v>2234</v>
      </c>
      <c r="C2362" s="241">
        <v>0</v>
      </c>
      <c r="D2362" s="242">
        <v>0</v>
      </c>
      <c r="E2362" s="243">
        <v>0</v>
      </c>
      <c r="F2362" s="243">
        <v>0</v>
      </c>
      <c r="G2362" s="241">
        <v>0</v>
      </c>
      <c r="H2362" s="242">
        <v>0</v>
      </c>
      <c r="I2362" s="243">
        <v>0</v>
      </c>
    </row>
    <row r="2363" spans="2:9" x14ac:dyDescent="0.2">
      <c r="B2363" s="240" t="s">
        <v>2235</v>
      </c>
      <c r="C2363" s="241">
        <v>1589</v>
      </c>
      <c r="D2363" s="242">
        <v>7.7856988489678702E-2</v>
      </c>
      <c r="E2363" s="243">
        <v>104.51793580868471</v>
      </c>
      <c r="F2363" s="243">
        <v>560.51718822504131</v>
      </c>
      <c r="G2363" s="241">
        <v>152</v>
      </c>
      <c r="H2363" s="242">
        <v>0.12838836578638024</v>
      </c>
      <c r="I2363" s="243">
        <v>72.57236842105263</v>
      </c>
    </row>
    <row r="2364" spans="2:9" x14ac:dyDescent="0.2">
      <c r="B2364" s="240" t="s">
        <v>2236</v>
      </c>
      <c r="C2364" s="241">
        <v>1603</v>
      </c>
      <c r="D2364" s="242">
        <v>0.13273422651110689</v>
      </c>
      <c r="E2364" s="243">
        <v>256.25389893948847</v>
      </c>
      <c r="F2364" s="243">
        <v>1301.5304426969228</v>
      </c>
      <c r="G2364" s="241">
        <v>49</v>
      </c>
      <c r="H2364" s="242">
        <v>0.21167493323159103</v>
      </c>
      <c r="I2364" s="243">
        <v>113.22448979591837</v>
      </c>
    </row>
    <row r="2365" spans="2:9" x14ac:dyDescent="0.2">
      <c r="B2365" s="240" t="s">
        <v>2237</v>
      </c>
      <c r="C2365" s="241">
        <v>1040</v>
      </c>
      <c r="D2365" s="242">
        <v>2.026374185047275E-2</v>
      </c>
      <c r="E2365" s="243">
        <v>30.047115384615385</v>
      </c>
      <c r="F2365" s="243">
        <v>283.70009025524604</v>
      </c>
      <c r="G2365" s="241">
        <v>64</v>
      </c>
      <c r="H2365" s="242">
        <v>0.11640362553083605</v>
      </c>
      <c r="I2365" s="243">
        <v>57.390625</v>
      </c>
    </row>
    <row r="2366" spans="2:9" x14ac:dyDescent="0.2">
      <c r="B2366" s="240" t="s">
        <v>2238</v>
      </c>
      <c r="C2366" s="241">
        <v>936</v>
      </c>
      <c r="D2366" s="242">
        <v>-4.4462927884176828E-2</v>
      </c>
      <c r="E2366" s="243">
        <v>-44.261752136752136</v>
      </c>
      <c r="F2366" s="243">
        <v>46.639712733704833</v>
      </c>
      <c r="G2366" s="241">
        <v>64</v>
      </c>
      <c r="H2366" s="242">
        <v>3.4866492229122636E-2</v>
      </c>
      <c r="I2366" s="243">
        <v>17.28125</v>
      </c>
    </row>
    <row r="2367" spans="2:9" x14ac:dyDescent="0.2">
      <c r="B2367" s="240" t="s">
        <v>2239</v>
      </c>
      <c r="C2367" s="241">
        <v>0</v>
      </c>
      <c r="D2367" s="242">
        <v>0</v>
      </c>
      <c r="E2367" s="243">
        <v>0</v>
      </c>
      <c r="F2367" s="243">
        <v>0</v>
      </c>
      <c r="G2367" s="241">
        <v>0</v>
      </c>
      <c r="H2367" s="242">
        <v>0</v>
      </c>
      <c r="I2367" s="243">
        <v>0</v>
      </c>
    </row>
    <row r="2368" spans="2:9" x14ac:dyDescent="0.2">
      <c r="B2368" s="240" t="s">
        <v>2240</v>
      </c>
      <c r="C2368" s="241">
        <v>1470</v>
      </c>
      <c r="D2368" s="242">
        <v>9.4792855848835345E-2</v>
      </c>
      <c r="E2368" s="243">
        <v>179.3986394557823</v>
      </c>
      <c r="F2368" s="243">
        <v>1298.2399056401009</v>
      </c>
      <c r="G2368" s="241">
        <v>220</v>
      </c>
      <c r="H2368" s="242">
        <v>0.25742157798521337</v>
      </c>
      <c r="I2368" s="243">
        <v>144.65454545454546</v>
      </c>
    </row>
    <row r="2369" spans="2:9" x14ac:dyDescent="0.2">
      <c r="B2369" s="240" t="s">
        <v>2241</v>
      </c>
      <c r="C2369" s="241">
        <v>100</v>
      </c>
      <c r="D2369" s="242">
        <v>5.958810068649889E-2</v>
      </c>
      <c r="E2369" s="243">
        <v>104.16</v>
      </c>
      <c r="F2369" s="243">
        <v>263.45820106684965</v>
      </c>
      <c r="G2369" s="241">
        <v>0</v>
      </c>
      <c r="H2369" s="242">
        <v>0</v>
      </c>
      <c r="I2369" s="243">
        <v>0</v>
      </c>
    </row>
    <row r="2370" spans="2:9" x14ac:dyDescent="0.2">
      <c r="B2370" s="240" t="s">
        <v>2242</v>
      </c>
      <c r="C2370" s="241">
        <v>15</v>
      </c>
      <c r="D2370" s="242">
        <v>0.15126258458491493</v>
      </c>
      <c r="E2370" s="243">
        <v>244.4</v>
      </c>
      <c r="F2370" s="243">
        <v>315.12467891038312</v>
      </c>
      <c r="G2370" s="241">
        <v>0</v>
      </c>
      <c r="H2370" s="242">
        <v>0</v>
      </c>
      <c r="I2370" s="243">
        <v>0</v>
      </c>
    </row>
    <row r="2371" spans="2:9" x14ac:dyDescent="0.2">
      <c r="B2371" s="240" t="s">
        <v>2243</v>
      </c>
      <c r="C2371" s="241">
        <v>65</v>
      </c>
      <c r="D2371" s="242">
        <v>9.9579467020158186E-2</v>
      </c>
      <c r="E2371" s="243">
        <v>201.09230769230768</v>
      </c>
      <c r="F2371" s="243">
        <v>1197.6725224609504</v>
      </c>
      <c r="G2371" s="241">
        <v>0</v>
      </c>
      <c r="H2371" s="242">
        <v>0</v>
      </c>
      <c r="I2371" s="243">
        <v>0</v>
      </c>
    </row>
    <row r="2372" spans="2:9" x14ac:dyDescent="0.2">
      <c r="B2372" s="240" t="s">
        <v>2244</v>
      </c>
      <c r="C2372" s="241">
        <v>2</v>
      </c>
      <c r="D2372" s="242">
        <v>-6.5490013934045521E-2</v>
      </c>
      <c r="E2372" s="243">
        <v>-70.5</v>
      </c>
      <c r="F2372" s="243">
        <v>0</v>
      </c>
      <c r="G2372" s="241">
        <v>0</v>
      </c>
      <c r="H2372" s="242">
        <v>0</v>
      </c>
      <c r="I2372" s="243">
        <v>0</v>
      </c>
    </row>
    <row r="2373" spans="2:9" x14ac:dyDescent="0.2">
      <c r="B2373" s="240" t="s">
        <v>2245</v>
      </c>
      <c r="C2373" s="241">
        <v>8</v>
      </c>
      <c r="D2373" s="242">
        <v>0.11942645116659323</v>
      </c>
      <c r="E2373" s="243">
        <v>237.375</v>
      </c>
      <c r="F2373" s="243">
        <v>983.93443314552576</v>
      </c>
      <c r="G2373" s="241">
        <v>0</v>
      </c>
      <c r="H2373" s="242">
        <v>0</v>
      </c>
      <c r="I2373" s="243">
        <v>0</v>
      </c>
    </row>
    <row r="2374" spans="2:9" x14ac:dyDescent="0.2">
      <c r="B2374" s="240" t="s">
        <v>2246</v>
      </c>
      <c r="C2374" s="241">
        <v>0</v>
      </c>
      <c r="D2374" s="242">
        <v>0</v>
      </c>
      <c r="E2374" s="243">
        <v>0</v>
      </c>
      <c r="F2374" s="243">
        <v>0</v>
      </c>
      <c r="G2374" s="241">
        <v>0</v>
      </c>
      <c r="H2374" s="242">
        <v>0</v>
      </c>
      <c r="I2374" s="243">
        <v>0</v>
      </c>
    </row>
    <row r="2375" spans="2:9" x14ac:dyDescent="0.2">
      <c r="B2375" s="240" t="s">
        <v>2247</v>
      </c>
      <c r="C2375" s="241">
        <v>31</v>
      </c>
      <c r="D2375" s="242">
        <v>0.13901026585943677</v>
      </c>
      <c r="E2375" s="243">
        <v>170.35483870967741</v>
      </c>
      <c r="F2375" s="243">
        <v>290.49343557294895</v>
      </c>
      <c r="G2375" s="241">
        <v>0</v>
      </c>
      <c r="H2375" s="242">
        <v>0</v>
      </c>
      <c r="I2375" s="243">
        <v>0</v>
      </c>
    </row>
    <row r="2376" spans="2:9" x14ac:dyDescent="0.2">
      <c r="B2376" s="240" t="s">
        <v>2248</v>
      </c>
      <c r="C2376" s="241">
        <v>33</v>
      </c>
      <c r="D2376" s="242">
        <v>5.6219639570933566E-2</v>
      </c>
      <c r="E2376" s="243">
        <v>102.75757575757575</v>
      </c>
      <c r="F2376" s="243">
        <v>104.58736490826728</v>
      </c>
      <c r="G2376" s="241">
        <v>0</v>
      </c>
      <c r="H2376" s="242">
        <v>0</v>
      </c>
      <c r="I2376" s="243">
        <v>0</v>
      </c>
    </row>
    <row r="2377" spans="2:9" x14ac:dyDescent="0.2">
      <c r="B2377" s="240" t="s">
        <v>2249</v>
      </c>
      <c r="C2377" s="241">
        <v>185</v>
      </c>
      <c r="D2377" s="242">
        <v>0.34844958927541425</v>
      </c>
      <c r="E2377" s="243">
        <v>568.18378378378384</v>
      </c>
      <c r="F2377" s="243">
        <v>481.88953492731753</v>
      </c>
      <c r="G2377" s="241">
        <v>0</v>
      </c>
      <c r="H2377" s="242">
        <v>0</v>
      </c>
      <c r="I2377" s="243">
        <v>0</v>
      </c>
    </row>
    <row r="2378" spans="2:9" x14ac:dyDescent="0.2">
      <c r="B2378" s="240" t="s">
        <v>2250</v>
      </c>
      <c r="C2378" s="241">
        <v>525</v>
      </c>
      <c r="D2378" s="242">
        <v>0.24032830594773436</v>
      </c>
      <c r="E2378" s="243">
        <v>285.00190476190477</v>
      </c>
      <c r="F2378" s="243">
        <v>2010.38708899424</v>
      </c>
      <c r="G2378" s="241">
        <v>0</v>
      </c>
      <c r="H2378" s="242">
        <v>0</v>
      </c>
      <c r="I2378" s="243">
        <v>0</v>
      </c>
    </row>
    <row r="2379" spans="2:9" x14ac:dyDescent="0.2">
      <c r="B2379" s="240" t="s">
        <v>2251</v>
      </c>
      <c r="C2379" s="241">
        <v>219</v>
      </c>
      <c r="D2379" s="242">
        <v>0.42698609244964336</v>
      </c>
      <c r="E2379" s="243">
        <v>666.04566210045664</v>
      </c>
      <c r="F2379" s="243">
        <v>4886.9261074738952</v>
      </c>
      <c r="G2379" s="241">
        <v>0</v>
      </c>
      <c r="H2379" s="242">
        <v>0</v>
      </c>
      <c r="I2379" s="243">
        <v>0</v>
      </c>
    </row>
    <row r="2380" spans="2:9" x14ac:dyDescent="0.2">
      <c r="B2380" s="240" t="s">
        <v>2252</v>
      </c>
      <c r="C2380" s="241">
        <v>22</v>
      </c>
      <c r="D2380" s="242">
        <v>4.8017705927636545E-2</v>
      </c>
      <c r="E2380" s="243">
        <v>68.045454545454547</v>
      </c>
      <c r="F2380" s="243">
        <v>2010.38708899424</v>
      </c>
      <c r="G2380" s="241">
        <v>0</v>
      </c>
      <c r="H2380" s="242">
        <v>0</v>
      </c>
      <c r="I2380" s="243">
        <v>0</v>
      </c>
    </row>
    <row r="2381" spans="2:9" x14ac:dyDescent="0.2">
      <c r="B2381" s="240" t="s">
        <v>2253</v>
      </c>
      <c r="C2381" s="241">
        <v>675</v>
      </c>
      <c r="D2381" s="242">
        <v>9.4746156659626823E-2</v>
      </c>
      <c r="E2381" s="243">
        <v>178.45333333333335</v>
      </c>
      <c r="F2381" s="243">
        <v>2187.9276160079794</v>
      </c>
      <c r="G2381" s="241">
        <v>34</v>
      </c>
      <c r="H2381" s="242">
        <v>0.24900441676924201</v>
      </c>
      <c r="I2381" s="243">
        <v>101.14705882352941</v>
      </c>
    </row>
    <row r="2382" spans="2:9" x14ac:dyDescent="0.2">
      <c r="B2382" s="240" t="s">
        <v>2254</v>
      </c>
      <c r="C2382" s="241">
        <v>115</v>
      </c>
      <c r="D2382" s="242">
        <v>0.59297020244263066</v>
      </c>
      <c r="E2382" s="243">
        <v>1300.7652173913043</v>
      </c>
      <c r="F2382" s="243">
        <v>3460.6038576094529</v>
      </c>
      <c r="G2382" s="241">
        <v>0</v>
      </c>
      <c r="H2382" s="242">
        <v>0</v>
      </c>
      <c r="I2382" s="243">
        <v>0</v>
      </c>
    </row>
    <row r="2383" spans="2:9" x14ac:dyDescent="0.2">
      <c r="B2383" s="240" t="s">
        <v>2255</v>
      </c>
      <c r="C2383" s="241">
        <v>35</v>
      </c>
      <c r="D2383" s="242">
        <v>0.40498631373987637</v>
      </c>
      <c r="E2383" s="243">
        <v>820.08571428571429</v>
      </c>
      <c r="F2383" s="243">
        <v>599.82527977139841</v>
      </c>
      <c r="G2383" s="241">
        <v>0</v>
      </c>
      <c r="H2383" s="242">
        <v>0</v>
      </c>
      <c r="I2383" s="243">
        <v>0</v>
      </c>
    </row>
    <row r="2384" spans="2:9" x14ac:dyDescent="0.2">
      <c r="B2384" s="240" t="s">
        <v>2256</v>
      </c>
      <c r="C2384" s="241">
        <v>64</v>
      </c>
      <c r="D2384" s="242">
        <v>0.33603299910609463</v>
      </c>
      <c r="E2384" s="243">
        <v>487.515625</v>
      </c>
      <c r="F2384" s="243">
        <v>2693.884071976287</v>
      </c>
      <c r="G2384" s="241">
        <v>0</v>
      </c>
      <c r="H2384" s="242">
        <v>0</v>
      </c>
      <c r="I2384" s="243">
        <v>0</v>
      </c>
    </row>
    <row r="2385" spans="2:10" x14ac:dyDescent="0.2">
      <c r="B2385" s="240" t="s">
        <v>2257</v>
      </c>
      <c r="C2385" s="241">
        <v>3</v>
      </c>
      <c r="D2385" s="242">
        <v>0.70509822263797939</v>
      </c>
      <c r="E2385" s="243">
        <v>1005</v>
      </c>
      <c r="F2385" s="243">
        <v>2320.6538004701165</v>
      </c>
      <c r="G2385" s="241">
        <v>0</v>
      </c>
      <c r="H2385" s="242">
        <v>0</v>
      </c>
      <c r="I2385" s="243">
        <v>0</v>
      </c>
    </row>
    <row r="2386" spans="2:10" x14ac:dyDescent="0.2">
      <c r="B2386" s="240" t="s">
        <v>2258</v>
      </c>
      <c r="C2386" s="241">
        <v>16</v>
      </c>
      <c r="D2386" s="242">
        <v>7.6453900709219758E-2</v>
      </c>
      <c r="E2386" s="243">
        <v>101.0625</v>
      </c>
      <c r="F2386" s="243">
        <v>301.8192525175146</v>
      </c>
      <c r="G2386" s="241">
        <v>0</v>
      </c>
      <c r="H2386" s="242">
        <v>0</v>
      </c>
      <c r="I2386" s="243">
        <v>0</v>
      </c>
    </row>
    <row r="2387" spans="2:10" x14ac:dyDescent="0.2">
      <c r="B2387" s="240" t="s">
        <v>2259</v>
      </c>
      <c r="C2387" s="241">
        <v>0</v>
      </c>
      <c r="D2387" s="242">
        <v>0</v>
      </c>
      <c r="E2387" s="243">
        <v>0</v>
      </c>
      <c r="F2387" s="243">
        <v>0</v>
      </c>
      <c r="G2387" s="241">
        <v>0</v>
      </c>
      <c r="H2387" s="242">
        <v>0</v>
      </c>
      <c r="I2387" s="243">
        <v>0</v>
      </c>
    </row>
    <row r="2388" spans="2:10" x14ac:dyDescent="0.2">
      <c r="B2388" s="240" t="s">
        <v>2260</v>
      </c>
      <c r="C2388" s="241">
        <v>38</v>
      </c>
      <c r="D2388" s="242">
        <v>3.2060376998557238E-2</v>
      </c>
      <c r="E2388" s="243">
        <v>70.763157894736835</v>
      </c>
      <c r="F2388" s="243">
        <v>149.02186862757026</v>
      </c>
      <c r="G2388" s="241">
        <v>0</v>
      </c>
      <c r="H2388" s="242">
        <v>0</v>
      </c>
      <c r="I2388" s="243">
        <v>0</v>
      </c>
    </row>
    <row r="2389" spans="2:10" x14ac:dyDescent="0.2">
      <c r="B2389" s="240" t="s">
        <v>2261</v>
      </c>
      <c r="C2389" s="241">
        <v>6</v>
      </c>
      <c r="D2389" s="242">
        <v>-2.429936821642642E-2</v>
      </c>
      <c r="E2389" s="243">
        <v>-25</v>
      </c>
      <c r="F2389" s="243">
        <v>0</v>
      </c>
      <c r="G2389" s="241">
        <v>0</v>
      </c>
      <c r="H2389" s="242">
        <v>0</v>
      </c>
      <c r="I2389" s="243">
        <v>0</v>
      </c>
    </row>
    <row r="2390" spans="2:10" x14ac:dyDescent="0.2">
      <c r="B2390" s="240" t="s">
        <v>2262</v>
      </c>
      <c r="C2390" s="241">
        <v>3</v>
      </c>
      <c r="D2390" s="242">
        <v>3.6354581673306852E-2</v>
      </c>
      <c r="E2390" s="243">
        <v>48.666666666666664</v>
      </c>
      <c r="F2390" s="243">
        <v>0</v>
      </c>
      <c r="G2390" s="241">
        <v>0</v>
      </c>
      <c r="H2390" s="242">
        <v>0</v>
      </c>
      <c r="I2390" s="243">
        <v>0</v>
      </c>
    </row>
    <row r="2391" spans="2:10" x14ac:dyDescent="0.2">
      <c r="B2391" s="240" t="s">
        <v>2263</v>
      </c>
      <c r="C2391" s="241">
        <v>445</v>
      </c>
      <c r="D2391" s="242">
        <v>-2.5251104830851023E-2</v>
      </c>
      <c r="E2391" s="243">
        <v>-37.325842696629216</v>
      </c>
      <c r="F2391" s="243">
        <v>213.74240005791057</v>
      </c>
      <c r="G2391" s="241">
        <v>0</v>
      </c>
      <c r="H2391" s="242">
        <v>0</v>
      </c>
      <c r="I2391" s="243">
        <v>0</v>
      </c>
    </row>
    <row r="2392" spans="2:10" x14ac:dyDescent="0.2">
      <c r="B2392" s="240" t="s">
        <v>2264</v>
      </c>
      <c r="C2392" s="241">
        <v>1039</v>
      </c>
      <c r="D2392" s="242">
        <v>-8.6438789645136849E-3</v>
      </c>
      <c r="E2392" s="243">
        <v>-11.78344562078922</v>
      </c>
      <c r="F2392" s="243">
        <v>219.49549772914068</v>
      </c>
      <c r="G2392" s="241">
        <v>3</v>
      </c>
      <c r="H2392" s="242">
        <v>9.2078537576167907E-2</v>
      </c>
      <c r="I2392" s="243">
        <v>45.333333333333336</v>
      </c>
    </row>
    <row r="2393" spans="2:10" x14ac:dyDescent="0.2">
      <c r="B2393" s="244" t="s">
        <v>2265</v>
      </c>
      <c r="C2393" s="245">
        <v>32</v>
      </c>
      <c r="D2393" s="246">
        <v>-2.9378229543194023E-2</v>
      </c>
      <c r="E2393" s="247">
        <v>-37.84375</v>
      </c>
      <c r="F2393" s="247">
        <v>36.2018790239457</v>
      </c>
      <c r="G2393" s="245">
        <v>0</v>
      </c>
      <c r="H2393" s="246">
        <v>0</v>
      </c>
      <c r="I2393" s="247">
        <v>0</v>
      </c>
    </row>
    <row r="2395" spans="2:10" x14ac:dyDescent="0.2">
      <c r="J2395" s="17" t="s">
        <v>331</v>
      </c>
    </row>
    <row r="2396" spans="2:10" x14ac:dyDescent="0.2">
      <c r="J2396" s="17" t="s">
        <v>363</v>
      </c>
    </row>
    <row r="2397" spans="2:10" x14ac:dyDescent="0.2">
      <c r="B2397" s="3" t="s">
        <v>0</v>
      </c>
      <c r="C2397" s="225"/>
      <c r="D2397" s="226"/>
      <c r="E2397" s="227"/>
      <c r="F2397" s="227"/>
      <c r="G2397" s="225"/>
      <c r="H2397" s="226"/>
      <c r="I2397" s="227"/>
    </row>
    <row r="2398" spans="2:10" x14ac:dyDescent="0.2">
      <c r="B2398" s="3" t="s">
        <v>396</v>
      </c>
      <c r="C2398" s="225"/>
      <c r="D2398" s="226"/>
      <c r="E2398" s="227"/>
      <c r="F2398" s="227"/>
      <c r="G2398" s="225"/>
      <c r="H2398" s="226"/>
      <c r="I2398" s="227"/>
    </row>
    <row r="2399" spans="2:10" x14ac:dyDescent="0.2">
      <c r="B2399" s="228" t="s">
        <v>326</v>
      </c>
      <c r="C2399" s="225"/>
      <c r="D2399" s="226"/>
      <c r="E2399" s="227"/>
      <c r="F2399" s="227"/>
      <c r="G2399" s="225"/>
      <c r="H2399" s="226"/>
      <c r="I2399" s="227"/>
    </row>
    <row r="2400" spans="2:10" x14ac:dyDescent="0.2">
      <c r="B2400" s="3"/>
      <c r="C2400" s="221"/>
      <c r="D2400" s="221"/>
      <c r="E2400" s="221"/>
      <c r="F2400" s="273"/>
      <c r="G2400" s="221"/>
      <c r="H2400" s="221"/>
      <c r="I2400" s="221"/>
    </row>
    <row r="2401" spans="2:9" x14ac:dyDescent="0.2">
      <c r="B2401" s="266" t="s">
        <v>2766</v>
      </c>
    </row>
    <row r="2402" spans="2:9" x14ac:dyDescent="0.2">
      <c r="B2402" s="266" t="s">
        <v>2767</v>
      </c>
    </row>
    <row r="2403" spans="2:9" x14ac:dyDescent="0.2">
      <c r="B2403" s="266" t="s">
        <v>2768</v>
      </c>
    </row>
    <row r="2404" spans="2:9" x14ac:dyDescent="0.2">
      <c r="B2404" s="266" t="s">
        <v>2769</v>
      </c>
    </row>
    <row r="2405" spans="2:9" x14ac:dyDescent="0.2">
      <c r="B2405" s="266" t="s">
        <v>2770</v>
      </c>
    </row>
    <row r="2407" spans="2:9" x14ac:dyDescent="0.2">
      <c r="B2407" s="3"/>
      <c r="C2407" s="229" t="s">
        <v>155</v>
      </c>
      <c r="D2407" s="230"/>
      <c r="E2407" s="231"/>
      <c r="F2407" s="274"/>
      <c r="G2407" s="229" t="s">
        <v>404</v>
      </c>
      <c r="H2407" s="230"/>
      <c r="I2407" s="231"/>
    </row>
    <row r="2408" spans="2:9" ht="38.25" x14ac:dyDescent="0.2">
      <c r="B2408" s="232" t="s">
        <v>332</v>
      </c>
      <c r="C2408" s="233" t="s">
        <v>49</v>
      </c>
      <c r="D2408" s="234" t="s">
        <v>333</v>
      </c>
      <c r="E2408" s="235" t="s">
        <v>334</v>
      </c>
      <c r="F2408" s="235" t="s">
        <v>2765</v>
      </c>
      <c r="G2408" s="233" t="s">
        <v>49</v>
      </c>
      <c r="H2408" s="234" t="s">
        <v>333</v>
      </c>
      <c r="I2408" s="235" t="s">
        <v>334</v>
      </c>
    </row>
    <row r="2409" spans="2:9" x14ac:dyDescent="0.2">
      <c r="B2409" s="236" t="s">
        <v>2266</v>
      </c>
      <c r="C2409" s="237">
        <v>103</v>
      </c>
      <c r="D2409" s="238">
        <v>0.16360573594386829</v>
      </c>
      <c r="E2409" s="239">
        <v>445.06796116504853</v>
      </c>
      <c r="F2409" s="239">
        <v>1019.7310647663893</v>
      </c>
      <c r="G2409" s="237">
        <v>4</v>
      </c>
      <c r="H2409" s="238">
        <v>0.2764845605700712</v>
      </c>
      <c r="I2409" s="239">
        <v>145.5</v>
      </c>
    </row>
    <row r="2410" spans="2:9" x14ac:dyDescent="0.2">
      <c r="B2410" s="240" t="s">
        <v>2267</v>
      </c>
      <c r="C2410" s="241">
        <v>276</v>
      </c>
      <c r="D2410" s="242">
        <v>0.40709817950623695</v>
      </c>
      <c r="E2410" s="243">
        <v>1317.7355072463768</v>
      </c>
      <c r="F2410" s="243">
        <v>1265.3583028260093</v>
      </c>
      <c r="G2410" s="241">
        <v>1</v>
      </c>
      <c r="H2410" s="242">
        <v>0.17923362175525348</v>
      </c>
      <c r="I2410" s="243">
        <v>145</v>
      </c>
    </row>
    <row r="2411" spans="2:9" x14ac:dyDescent="0.2">
      <c r="B2411" s="240" t="s">
        <v>2268</v>
      </c>
      <c r="C2411" s="241">
        <v>19</v>
      </c>
      <c r="D2411" s="242">
        <v>0.27183078462198096</v>
      </c>
      <c r="E2411" s="243">
        <v>400.42105263157896</v>
      </c>
      <c r="F2411" s="243">
        <v>3864.9612039376025</v>
      </c>
      <c r="G2411" s="241">
        <v>0</v>
      </c>
      <c r="H2411" s="242">
        <v>0</v>
      </c>
      <c r="I2411" s="243">
        <v>0</v>
      </c>
    </row>
    <row r="2412" spans="2:9" x14ac:dyDescent="0.2">
      <c r="B2412" s="240" t="s">
        <v>2269</v>
      </c>
      <c r="C2412" s="241">
        <v>48</v>
      </c>
      <c r="D2412" s="242">
        <v>-2.400433486859932E-2</v>
      </c>
      <c r="E2412" s="243">
        <v>-27.6875</v>
      </c>
      <c r="F2412" s="243">
        <v>68.959006518842997</v>
      </c>
      <c r="G2412" s="241">
        <v>0</v>
      </c>
      <c r="H2412" s="242">
        <v>0</v>
      </c>
      <c r="I2412" s="243">
        <v>0</v>
      </c>
    </row>
    <row r="2413" spans="2:9" x14ac:dyDescent="0.2">
      <c r="B2413" s="240" t="s">
        <v>2270</v>
      </c>
      <c r="C2413" s="241">
        <v>127</v>
      </c>
      <c r="D2413" s="242">
        <v>7.344651102416222E-2</v>
      </c>
      <c r="E2413" s="243">
        <v>124.74803149606299</v>
      </c>
      <c r="F2413" s="243">
        <v>231.94895982474455</v>
      </c>
      <c r="G2413" s="241">
        <v>2</v>
      </c>
      <c r="H2413" s="242">
        <v>0.20255474452554734</v>
      </c>
      <c r="I2413" s="243">
        <v>55.5</v>
      </c>
    </row>
    <row r="2414" spans="2:9" x14ac:dyDescent="0.2">
      <c r="B2414" s="240" t="s">
        <v>2271</v>
      </c>
      <c r="C2414" s="241">
        <v>439</v>
      </c>
      <c r="D2414" s="242">
        <v>0.11668953384421954</v>
      </c>
      <c r="E2414" s="243">
        <v>166.80410022779043</v>
      </c>
      <c r="F2414" s="243">
        <v>617.23792034770293</v>
      </c>
      <c r="G2414" s="241">
        <v>13</v>
      </c>
      <c r="H2414" s="242">
        <v>0.18432285603414833</v>
      </c>
      <c r="I2414" s="243">
        <v>109.61538461538461</v>
      </c>
    </row>
    <row r="2415" spans="2:9" x14ac:dyDescent="0.2">
      <c r="B2415" s="240" t="s">
        <v>2272</v>
      </c>
      <c r="C2415" s="241">
        <v>1085</v>
      </c>
      <c r="D2415" s="242">
        <v>0.10198837208290445</v>
      </c>
      <c r="E2415" s="243">
        <v>216.03317972350231</v>
      </c>
      <c r="F2415" s="243">
        <v>876.81130801879715</v>
      </c>
      <c r="G2415" s="241">
        <v>25</v>
      </c>
      <c r="H2415" s="242">
        <v>0.14879649890590807</v>
      </c>
      <c r="I2415" s="243">
        <v>92.48</v>
      </c>
    </row>
    <row r="2416" spans="2:9" x14ac:dyDescent="0.2">
      <c r="B2416" s="240" t="s">
        <v>2273</v>
      </c>
      <c r="C2416" s="241">
        <v>46</v>
      </c>
      <c r="D2416" s="242">
        <v>0.2180266564387765</v>
      </c>
      <c r="E2416" s="243">
        <v>494.30434782608694</v>
      </c>
      <c r="F2416" s="243">
        <v>2461.2865166606348</v>
      </c>
      <c r="G2416" s="241">
        <v>0</v>
      </c>
      <c r="H2416" s="242">
        <v>0</v>
      </c>
      <c r="I2416" s="243">
        <v>0</v>
      </c>
    </row>
    <row r="2417" spans="2:9" x14ac:dyDescent="0.2">
      <c r="B2417" s="240" t="s">
        <v>2274</v>
      </c>
      <c r="C2417" s="241">
        <v>55</v>
      </c>
      <c r="D2417" s="242">
        <v>-4.8801632741524714E-2</v>
      </c>
      <c r="E2417" s="243">
        <v>-98.25454545454545</v>
      </c>
      <c r="F2417" s="243">
        <v>107.11340249684319</v>
      </c>
      <c r="G2417" s="241">
        <v>0</v>
      </c>
      <c r="H2417" s="242">
        <v>0</v>
      </c>
      <c r="I2417" s="243">
        <v>0</v>
      </c>
    </row>
    <row r="2418" spans="2:9" x14ac:dyDescent="0.2">
      <c r="B2418" s="240" t="s">
        <v>2275</v>
      </c>
      <c r="C2418" s="241">
        <v>568</v>
      </c>
      <c r="D2418" s="242">
        <v>0.47477543320020787</v>
      </c>
      <c r="E2418" s="243">
        <v>822.31690140845069</v>
      </c>
      <c r="F2418" s="243">
        <v>2792.9609946331234</v>
      </c>
      <c r="G2418" s="241">
        <v>0</v>
      </c>
      <c r="H2418" s="242">
        <v>0</v>
      </c>
      <c r="I2418" s="243">
        <v>0</v>
      </c>
    </row>
    <row r="2419" spans="2:9" x14ac:dyDescent="0.2">
      <c r="B2419" s="240" t="s">
        <v>2276</v>
      </c>
      <c r="C2419" s="241">
        <v>121</v>
      </c>
      <c r="D2419" s="242">
        <v>0.16192950662031214</v>
      </c>
      <c r="E2419" s="243">
        <v>578.94214876033061</v>
      </c>
      <c r="F2419" s="243">
        <v>1275.6935648151486</v>
      </c>
      <c r="G2419" s="241">
        <v>0</v>
      </c>
      <c r="H2419" s="242">
        <v>0</v>
      </c>
      <c r="I2419" s="243">
        <v>0</v>
      </c>
    </row>
    <row r="2420" spans="2:9" x14ac:dyDescent="0.2">
      <c r="B2420" s="240" t="s">
        <v>2277</v>
      </c>
      <c r="C2420" s="241">
        <v>452</v>
      </c>
      <c r="D2420" s="242">
        <v>8.938473458118068E-2</v>
      </c>
      <c r="E2420" s="243">
        <v>146.25221238938053</v>
      </c>
      <c r="F2420" s="243">
        <v>2891.6476128849754</v>
      </c>
      <c r="G2420" s="241">
        <v>25</v>
      </c>
      <c r="H2420" s="242">
        <v>0.29779116465863464</v>
      </c>
      <c r="I2420" s="243">
        <v>118.64</v>
      </c>
    </row>
    <row r="2421" spans="2:9" x14ac:dyDescent="0.2">
      <c r="B2421" s="240" t="s">
        <v>2278</v>
      </c>
      <c r="C2421" s="241">
        <v>55</v>
      </c>
      <c r="D2421" s="242">
        <v>0.47355307262569823</v>
      </c>
      <c r="E2421" s="243">
        <v>770.6</v>
      </c>
      <c r="F2421" s="243">
        <v>1311.5428614005398</v>
      </c>
      <c r="G2421" s="241">
        <v>0</v>
      </c>
      <c r="H2421" s="242">
        <v>0</v>
      </c>
      <c r="I2421" s="243">
        <v>0</v>
      </c>
    </row>
    <row r="2422" spans="2:9" x14ac:dyDescent="0.2">
      <c r="B2422" s="240" t="s">
        <v>2279</v>
      </c>
      <c r="C2422" s="241">
        <v>58</v>
      </c>
      <c r="D2422" s="242">
        <v>5.2707409887194689E-2</v>
      </c>
      <c r="E2422" s="243">
        <v>107.22413793103448</v>
      </c>
      <c r="F2422" s="243">
        <v>73.192103437175987</v>
      </c>
      <c r="G2422" s="241">
        <v>0</v>
      </c>
      <c r="H2422" s="242">
        <v>0</v>
      </c>
      <c r="I2422" s="243">
        <v>0</v>
      </c>
    </row>
    <row r="2423" spans="2:9" x14ac:dyDescent="0.2">
      <c r="B2423" s="240" t="s">
        <v>2280</v>
      </c>
      <c r="C2423" s="241">
        <v>115</v>
      </c>
      <c r="D2423" s="242">
        <v>0.48945471898797654</v>
      </c>
      <c r="E2423" s="243">
        <v>1052.4000000000001</v>
      </c>
      <c r="F2423" s="243">
        <v>2921.1000527610254</v>
      </c>
      <c r="G2423" s="241">
        <v>0</v>
      </c>
      <c r="H2423" s="242">
        <v>0</v>
      </c>
      <c r="I2423" s="243">
        <v>0</v>
      </c>
    </row>
    <row r="2424" spans="2:9" x14ac:dyDescent="0.2">
      <c r="B2424" s="240" t="s">
        <v>2281</v>
      </c>
      <c r="C2424" s="241">
        <v>131</v>
      </c>
      <c r="D2424" s="242">
        <v>0.47388868527148009</v>
      </c>
      <c r="E2424" s="243">
        <v>690.90076335877859</v>
      </c>
      <c r="F2424" s="243">
        <v>4181.8538465221818</v>
      </c>
      <c r="G2424" s="241">
        <v>1</v>
      </c>
      <c r="H2424" s="242">
        <v>0.29095354523227379</v>
      </c>
      <c r="I2424" s="243">
        <v>119</v>
      </c>
    </row>
    <row r="2425" spans="2:9" x14ac:dyDescent="0.2">
      <c r="B2425" s="240" t="s">
        <v>2282</v>
      </c>
      <c r="C2425" s="241">
        <v>59</v>
      </c>
      <c r="D2425" s="242">
        <v>-1.0339734121122546E-2</v>
      </c>
      <c r="E2425" s="243">
        <v>-17.677966101694917</v>
      </c>
      <c r="F2425" s="243">
        <v>138.90067625494734</v>
      </c>
      <c r="G2425" s="241">
        <v>1</v>
      </c>
      <c r="H2425" s="242">
        <v>0.12623762376237613</v>
      </c>
      <c r="I2425" s="243">
        <v>51</v>
      </c>
    </row>
    <row r="2426" spans="2:9" x14ac:dyDescent="0.2">
      <c r="B2426" s="240" t="s">
        <v>2283</v>
      </c>
      <c r="C2426" s="241">
        <v>329</v>
      </c>
      <c r="D2426" s="242">
        <v>4.2181884526940605E-2</v>
      </c>
      <c r="E2426" s="243">
        <v>74.489361702127653</v>
      </c>
      <c r="F2426" s="243">
        <v>134.96173922642151</v>
      </c>
      <c r="G2426" s="241">
        <v>12</v>
      </c>
      <c r="H2426" s="242">
        <v>0.1505053537476233</v>
      </c>
      <c r="I2426" s="243">
        <v>125.33333333333333</v>
      </c>
    </row>
    <row r="2427" spans="2:9" x14ac:dyDescent="0.2">
      <c r="B2427" s="240" t="s">
        <v>2284</v>
      </c>
      <c r="C2427" s="241">
        <v>138</v>
      </c>
      <c r="D2427" s="242">
        <v>0.3390215134798944</v>
      </c>
      <c r="E2427" s="243">
        <v>876.8840579710145</v>
      </c>
      <c r="F2427" s="243">
        <v>2555.473986847654</v>
      </c>
      <c r="G2427" s="241">
        <v>0</v>
      </c>
      <c r="H2427" s="242">
        <v>0</v>
      </c>
      <c r="I2427" s="243">
        <v>0</v>
      </c>
    </row>
    <row r="2428" spans="2:9" x14ac:dyDescent="0.2">
      <c r="B2428" s="240" t="s">
        <v>2285</v>
      </c>
      <c r="C2428" s="241">
        <v>144</v>
      </c>
      <c r="D2428" s="242">
        <v>0.2308480392156862</v>
      </c>
      <c r="E2428" s="243">
        <v>327.03472222222223</v>
      </c>
      <c r="F2428" s="243">
        <v>541.2449893493831</v>
      </c>
      <c r="G2428" s="241">
        <v>0</v>
      </c>
      <c r="H2428" s="242">
        <v>0</v>
      </c>
      <c r="I2428" s="243">
        <v>0</v>
      </c>
    </row>
    <row r="2429" spans="2:9" x14ac:dyDescent="0.2">
      <c r="B2429" s="240" t="s">
        <v>2286</v>
      </c>
      <c r="C2429" s="241">
        <v>14</v>
      </c>
      <c r="D2429" s="242">
        <v>0.2777387640449438</v>
      </c>
      <c r="E2429" s="243">
        <v>395.5</v>
      </c>
      <c r="F2429" s="243">
        <v>797.86826540539789</v>
      </c>
      <c r="G2429" s="241">
        <v>0</v>
      </c>
      <c r="H2429" s="242">
        <v>0</v>
      </c>
      <c r="I2429" s="243">
        <v>0</v>
      </c>
    </row>
    <row r="2430" spans="2:9" x14ac:dyDescent="0.2">
      <c r="B2430" s="240" t="s">
        <v>2287</v>
      </c>
      <c r="C2430" s="241">
        <v>78</v>
      </c>
      <c r="D2430" s="242">
        <v>0.28151855420739014</v>
      </c>
      <c r="E2430" s="243">
        <v>367.06410256410254</v>
      </c>
      <c r="F2430" s="243">
        <v>1129.5501626027856</v>
      </c>
      <c r="G2430" s="241">
        <v>0</v>
      </c>
      <c r="H2430" s="242">
        <v>0</v>
      </c>
      <c r="I2430" s="243">
        <v>0</v>
      </c>
    </row>
    <row r="2431" spans="2:9" x14ac:dyDescent="0.2">
      <c r="B2431" s="240" t="s">
        <v>2288</v>
      </c>
      <c r="C2431" s="241">
        <v>149</v>
      </c>
      <c r="D2431" s="242">
        <v>0.15929688009689591</v>
      </c>
      <c r="E2431" s="243">
        <v>376.90604026845637</v>
      </c>
      <c r="F2431" s="243">
        <v>430.67371866518187</v>
      </c>
      <c r="G2431" s="241">
        <v>0</v>
      </c>
      <c r="H2431" s="242">
        <v>0</v>
      </c>
      <c r="I2431" s="243">
        <v>0</v>
      </c>
    </row>
    <row r="2432" spans="2:9" x14ac:dyDescent="0.2">
      <c r="B2432" s="240" t="s">
        <v>2289</v>
      </c>
      <c r="C2432" s="241">
        <v>70</v>
      </c>
      <c r="D2432" s="242">
        <v>0.13947662288048424</v>
      </c>
      <c r="E2432" s="243">
        <v>271.21428571428572</v>
      </c>
      <c r="F2432" s="243">
        <v>589.30031463710861</v>
      </c>
      <c r="G2432" s="241">
        <v>0</v>
      </c>
      <c r="H2432" s="242">
        <v>0</v>
      </c>
      <c r="I2432" s="243">
        <v>0</v>
      </c>
    </row>
    <row r="2433" spans="2:9" x14ac:dyDescent="0.2">
      <c r="B2433" s="240" t="s">
        <v>2290</v>
      </c>
      <c r="C2433" s="241">
        <v>299</v>
      </c>
      <c r="D2433" s="242">
        <v>0.40309550785976311</v>
      </c>
      <c r="E2433" s="243">
        <v>841.24414715719058</v>
      </c>
      <c r="F2433" s="243">
        <v>2101.7768071410396</v>
      </c>
      <c r="G2433" s="241">
        <v>0</v>
      </c>
      <c r="H2433" s="242">
        <v>0</v>
      </c>
      <c r="I2433" s="243">
        <v>0</v>
      </c>
    </row>
    <row r="2434" spans="2:9" x14ac:dyDescent="0.2">
      <c r="B2434" s="240" t="s">
        <v>2291</v>
      </c>
      <c r="C2434" s="241">
        <v>55</v>
      </c>
      <c r="D2434" s="242">
        <v>2.4788763305168438E-2</v>
      </c>
      <c r="E2434" s="243">
        <v>41.072727272727271</v>
      </c>
      <c r="F2434" s="243">
        <v>372.8927845718747</v>
      </c>
      <c r="G2434" s="241">
        <v>0</v>
      </c>
      <c r="H2434" s="242">
        <v>0</v>
      </c>
      <c r="I2434" s="243">
        <v>0</v>
      </c>
    </row>
    <row r="2435" spans="2:9" x14ac:dyDescent="0.2">
      <c r="B2435" s="240" t="s">
        <v>2292</v>
      </c>
      <c r="C2435" s="241">
        <v>94</v>
      </c>
      <c r="D2435" s="242">
        <v>0.49557888633492775</v>
      </c>
      <c r="E2435" s="243">
        <v>763.78723404255322</v>
      </c>
      <c r="F2435" s="243">
        <v>4774.1751576105826</v>
      </c>
      <c r="G2435" s="241">
        <v>0</v>
      </c>
      <c r="H2435" s="242">
        <v>0</v>
      </c>
      <c r="I2435" s="243">
        <v>0</v>
      </c>
    </row>
    <row r="2436" spans="2:9" x14ac:dyDescent="0.2">
      <c r="B2436" s="240" t="s">
        <v>2293</v>
      </c>
      <c r="C2436" s="241">
        <v>260</v>
      </c>
      <c r="D2436" s="242">
        <v>0.34655668830978059</v>
      </c>
      <c r="E2436" s="243">
        <v>544.41923076923081</v>
      </c>
      <c r="F2436" s="243">
        <v>2685.7893202962077</v>
      </c>
      <c r="G2436" s="241">
        <v>0</v>
      </c>
      <c r="H2436" s="242">
        <v>0</v>
      </c>
      <c r="I2436" s="243">
        <v>0</v>
      </c>
    </row>
    <row r="2437" spans="2:9" x14ac:dyDescent="0.2">
      <c r="B2437" s="240" t="s">
        <v>2294</v>
      </c>
      <c r="C2437" s="241">
        <v>24</v>
      </c>
      <c r="D2437" s="242">
        <v>4.219845552360324E-2</v>
      </c>
      <c r="E2437" s="243">
        <v>54.416666666666664</v>
      </c>
      <c r="F2437" s="243">
        <v>541.2449893493831</v>
      </c>
      <c r="G2437" s="241">
        <v>0</v>
      </c>
      <c r="H2437" s="242">
        <v>0</v>
      </c>
      <c r="I2437" s="243">
        <v>0</v>
      </c>
    </row>
    <row r="2438" spans="2:9" x14ac:dyDescent="0.2">
      <c r="B2438" s="240" t="s">
        <v>2295</v>
      </c>
      <c r="C2438" s="241">
        <v>1707</v>
      </c>
      <c r="D2438" s="242">
        <v>-3.7029022823569235E-2</v>
      </c>
      <c r="E2438" s="243">
        <v>-61.753954305799645</v>
      </c>
      <c r="F2438" s="243">
        <v>122.89686276554158</v>
      </c>
      <c r="G2438" s="241">
        <v>48</v>
      </c>
      <c r="H2438" s="242">
        <v>5.1293469900004052E-2</v>
      </c>
      <c r="I2438" s="243">
        <v>26.395833333333332</v>
      </c>
    </row>
    <row r="2439" spans="2:9" x14ac:dyDescent="0.2">
      <c r="B2439" s="240" t="s">
        <v>2296</v>
      </c>
      <c r="C2439" s="241">
        <v>0</v>
      </c>
      <c r="D2439" s="242">
        <v>0</v>
      </c>
      <c r="E2439" s="243">
        <v>0</v>
      </c>
      <c r="F2439" s="243">
        <v>0</v>
      </c>
      <c r="G2439" s="241">
        <v>0</v>
      </c>
      <c r="H2439" s="242">
        <v>0</v>
      </c>
      <c r="I2439" s="243">
        <v>0</v>
      </c>
    </row>
    <row r="2440" spans="2:9" x14ac:dyDescent="0.2">
      <c r="B2440" s="240" t="s">
        <v>2297</v>
      </c>
      <c r="C2440" s="241">
        <v>2051</v>
      </c>
      <c r="D2440" s="242">
        <v>4.9427794008201742E-2</v>
      </c>
      <c r="E2440" s="243">
        <v>102.16431009263773</v>
      </c>
      <c r="F2440" s="243">
        <v>299.93765241266937</v>
      </c>
      <c r="G2440" s="241">
        <v>177</v>
      </c>
      <c r="H2440" s="242">
        <v>9.3067589692216846E-2</v>
      </c>
      <c r="I2440" s="243">
        <v>70.333333333333329</v>
      </c>
    </row>
    <row r="2441" spans="2:9" x14ac:dyDescent="0.2">
      <c r="B2441" s="240" t="s">
        <v>2298</v>
      </c>
      <c r="C2441" s="241">
        <v>0</v>
      </c>
      <c r="D2441" s="242">
        <v>0</v>
      </c>
      <c r="E2441" s="243">
        <v>0</v>
      </c>
      <c r="F2441" s="243">
        <v>5.8543960078122881</v>
      </c>
      <c r="G2441" s="241">
        <v>0</v>
      </c>
      <c r="H2441" s="242">
        <v>0</v>
      </c>
      <c r="I2441" s="243">
        <v>0</v>
      </c>
    </row>
    <row r="2442" spans="2:9" x14ac:dyDescent="0.2">
      <c r="B2442" s="240" t="s">
        <v>2299</v>
      </c>
      <c r="C2442" s="241">
        <v>2</v>
      </c>
      <c r="D2442" s="242">
        <v>0.4031104199066875</v>
      </c>
      <c r="E2442" s="243">
        <v>648</v>
      </c>
      <c r="F2442" s="243">
        <v>0</v>
      </c>
      <c r="G2442" s="241">
        <v>0</v>
      </c>
      <c r="H2442" s="242">
        <v>0</v>
      </c>
      <c r="I2442" s="243">
        <v>0</v>
      </c>
    </row>
    <row r="2443" spans="2:9" x14ac:dyDescent="0.2">
      <c r="B2443" s="240" t="s">
        <v>2300</v>
      </c>
      <c r="C2443" s="241">
        <v>1208</v>
      </c>
      <c r="D2443" s="242">
        <v>0.21067453152006488</v>
      </c>
      <c r="E2443" s="243">
        <v>302.40149006622516</v>
      </c>
      <c r="F2443" s="243">
        <v>2045.7970814682403</v>
      </c>
      <c r="G2443" s="241">
        <v>5</v>
      </c>
      <c r="H2443" s="242">
        <v>0.35502645502645502</v>
      </c>
      <c r="I2443" s="243">
        <v>134.19999999999999</v>
      </c>
    </row>
    <row r="2444" spans="2:9" x14ac:dyDescent="0.2">
      <c r="B2444" s="240" t="s">
        <v>2301</v>
      </c>
      <c r="C2444" s="241">
        <v>92</v>
      </c>
      <c r="D2444" s="242">
        <v>0.44109737599929666</v>
      </c>
      <c r="E2444" s="243">
        <v>654.31521739130437</v>
      </c>
      <c r="F2444" s="243">
        <v>5946.2614720663978</v>
      </c>
      <c r="G2444" s="241">
        <v>0</v>
      </c>
      <c r="H2444" s="242">
        <v>0</v>
      </c>
      <c r="I2444" s="243">
        <v>0</v>
      </c>
    </row>
    <row r="2445" spans="2:9" x14ac:dyDescent="0.2">
      <c r="B2445" s="240" t="s">
        <v>2302</v>
      </c>
      <c r="C2445" s="241">
        <v>15</v>
      </c>
      <c r="D2445" s="242">
        <v>0.36407511051628338</v>
      </c>
      <c r="E2445" s="243">
        <v>598.4666666666667</v>
      </c>
      <c r="F2445" s="243">
        <v>271.12006710292309</v>
      </c>
      <c r="G2445" s="241">
        <v>0</v>
      </c>
      <c r="H2445" s="242">
        <v>0</v>
      </c>
      <c r="I2445" s="243">
        <v>0</v>
      </c>
    </row>
    <row r="2446" spans="2:9" x14ac:dyDescent="0.2">
      <c r="B2446" s="240" t="s">
        <v>2303</v>
      </c>
      <c r="C2446" s="241">
        <v>0</v>
      </c>
      <c r="D2446" s="242">
        <v>0</v>
      </c>
      <c r="E2446" s="243">
        <v>0</v>
      </c>
      <c r="F2446" s="243">
        <v>0</v>
      </c>
      <c r="G2446" s="241">
        <v>0</v>
      </c>
      <c r="H2446" s="242">
        <v>0</v>
      </c>
      <c r="I2446" s="243">
        <v>0</v>
      </c>
    </row>
    <row r="2447" spans="2:9" x14ac:dyDescent="0.2">
      <c r="B2447" s="240" t="s">
        <v>2304</v>
      </c>
      <c r="C2447" s="241">
        <v>23</v>
      </c>
      <c r="D2447" s="242">
        <v>4.9852901845413244E-2</v>
      </c>
      <c r="E2447" s="243">
        <v>81.043478260869563</v>
      </c>
      <c r="F2447" s="243">
        <v>266.89016588987175</v>
      </c>
      <c r="G2447" s="241">
        <v>0</v>
      </c>
      <c r="H2447" s="242">
        <v>0</v>
      </c>
      <c r="I2447" s="243">
        <v>0</v>
      </c>
    </row>
    <row r="2448" spans="2:9" x14ac:dyDescent="0.2">
      <c r="B2448" s="240" t="s">
        <v>2305</v>
      </c>
      <c r="C2448" s="241">
        <v>645</v>
      </c>
      <c r="D2448" s="242">
        <v>0.47585503091334336</v>
      </c>
      <c r="E2448" s="243">
        <v>743.16899224806207</v>
      </c>
      <c r="F2448" s="243">
        <v>2512.0397333520809</v>
      </c>
      <c r="G2448" s="241">
        <v>0</v>
      </c>
      <c r="H2448" s="242">
        <v>0</v>
      </c>
      <c r="I2448" s="243">
        <v>0</v>
      </c>
    </row>
    <row r="2449" spans="2:10" x14ac:dyDescent="0.2">
      <c r="B2449" s="240" t="s">
        <v>2306</v>
      </c>
      <c r="C2449" s="241">
        <v>1489</v>
      </c>
      <c r="D2449" s="242">
        <v>6.883763094544193E-3</v>
      </c>
      <c r="E2449" s="243">
        <v>10.525856279382136</v>
      </c>
      <c r="F2449" s="243">
        <v>182.94231276158402</v>
      </c>
      <c r="G2449" s="241">
        <v>47</v>
      </c>
      <c r="H2449" s="242">
        <v>0.10434069212410502</v>
      </c>
      <c r="I2449" s="243">
        <v>59.531914893617021</v>
      </c>
    </row>
    <row r="2450" spans="2:10" x14ac:dyDescent="0.2">
      <c r="B2450" s="240" t="s">
        <v>2307</v>
      </c>
      <c r="C2450" s="241">
        <v>5</v>
      </c>
      <c r="D2450" s="242">
        <v>0.48793763859955641</v>
      </c>
      <c r="E2450" s="243">
        <v>1452.2</v>
      </c>
      <c r="F2450" s="243">
        <v>2593.1877292126687</v>
      </c>
      <c r="G2450" s="241">
        <v>1</v>
      </c>
      <c r="H2450" s="242">
        <v>0.70388349514563098</v>
      </c>
      <c r="I2450" s="243">
        <v>145</v>
      </c>
    </row>
    <row r="2451" spans="2:10" x14ac:dyDescent="0.2">
      <c r="B2451" s="240" t="s">
        <v>2308</v>
      </c>
      <c r="C2451" s="241">
        <v>27</v>
      </c>
      <c r="D2451" s="242">
        <v>0.16660039761431422</v>
      </c>
      <c r="E2451" s="243">
        <v>558.66666666666663</v>
      </c>
      <c r="F2451" s="243">
        <v>939.1816260512386</v>
      </c>
      <c r="G2451" s="241">
        <v>0</v>
      </c>
      <c r="H2451" s="242">
        <v>0</v>
      </c>
      <c r="I2451" s="243">
        <v>0</v>
      </c>
    </row>
    <row r="2452" spans="2:10" x14ac:dyDescent="0.2">
      <c r="B2452" s="240" t="s">
        <v>2309</v>
      </c>
      <c r="C2452" s="241">
        <v>317</v>
      </c>
      <c r="D2452" s="242">
        <v>1.9472522686247995E-2</v>
      </c>
      <c r="E2452" s="243">
        <v>40.053627760252368</v>
      </c>
      <c r="F2452" s="243">
        <v>74.712138012846793</v>
      </c>
      <c r="G2452" s="241">
        <v>1</v>
      </c>
      <c r="H2452" s="242">
        <v>0.13059701492537323</v>
      </c>
      <c r="I2452" s="243">
        <v>35</v>
      </c>
    </row>
    <row r="2453" spans="2:10" x14ac:dyDescent="0.2">
      <c r="B2453" s="240" t="s">
        <v>2310</v>
      </c>
      <c r="C2453" s="241">
        <v>1174</v>
      </c>
      <c r="D2453" s="242">
        <v>-1.1167402376910052E-2</v>
      </c>
      <c r="E2453" s="243">
        <v>-10.505110732538331</v>
      </c>
      <c r="F2453" s="243">
        <v>5.7343642268174024</v>
      </c>
      <c r="G2453" s="241">
        <v>11</v>
      </c>
      <c r="H2453" s="242">
        <v>6.5577119509703685E-2</v>
      </c>
      <c r="I2453" s="243">
        <v>29.181818181818183</v>
      </c>
    </row>
    <row r="2454" spans="2:10" x14ac:dyDescent="0.2">
      <c r="B2454" s="240" t="s">
        <v>2311</v>
      </c>
      <c r="C2454" s="241">
        <v>0</v>
      </c>
      <c r="D2454" s="242">
        <v>0</v>
      </c>
      <c r="E2454" s="243">
        <v>0</v>
      </c>
      <c r="F2454" s="243">
        <v>0</v>
      </c>
      <c r="G2454" s="241">
        <v>0</v>
      </c>
      <c r="H2454" s="242">
        <v>0</v>
      </c>
      <c r="I2454" s="243">
        <v>0</v>
      </c>
    </row>
    <row r="2455" spans="2:10" x14ac:dyDescent="0.2">
      <c r="B2455" s="240" t="s">
        <v>2312</v>
      </c>
      <c r="C2455" s="241">
        <v>1665</v>
      </c>
      <c r="D2455" s="242">
        <v>-5.7850663023404691E-2</v>
      </c>
      <c r="E2455" s="243">
        <v>-61.747747747747745</v>
      </c>
      <c r="F2455" s="243">
        <v>159.14336756530835</v>
      </c>
      <c r="G2455" s="241">
        <v>14</v>
      </c>
      <c r="H2455" s="242">
        <v>5.8034926794849229E-2</v>
      </c>
      <c r="I2455" s="243">
        <v>23.5</v>
      </c>
    </row>
    <row r="2456" spans="2:10" x14ac:dyDescent="0.2">
      <c r="B2456" s="244" t="s">
        <v>2313</v>
      </c>
      <c r="C2456" s="245">
        <v>2</v>
      </c>
      <c r="D2456" s="246">
        <v>0.23566748566748563</v>
      </c>
      <c r="E2456" s="247">
        <v>575.5</v>
      </c>
      <c r="F2456" s="247">
        <v>615.0756331805735</v>
      </c>
      <c r="G2456" s="245">
        <v>0</v>
      </c>
      <c r="H2456" s="246">
        <v>0</v>
      </c>
      <c r="I2456" s="247">
        <v>0</v>
      </c>
    </row>
    <row r="2458" spans="2:10" x14ac:dyDescent="0.2">
      <c r="J2458" s="17" t="s">
        <v>331</v>
      </c>
    </row>
    <row r="2459" spans="2:10" x14ac:dyDescent="0.2">
      <c r="J2459" s="17" t="s">
        <v>364</v>
      </c>
    </row>
    <row r="2460" spans="2:10" x14ac:dyDescent="0.2">
      <c r="B2460" s="3" t="s">
        <v>0</v>
      </c>
      <c r="C2460" s="225"/>
      <c r="D2460" s="226"/>
      <c r="E2460" s="227"/>
      <c r="F2460" s="227"/>
      <c r="G2460" s="225"/>
      <c r="H2460" s="226"/>
      <c r="I2460" s="227"/>
    </row>
    <row r="2461" spans="2:10" x14ac:dyDescent="0.2">
      <c r="B2461" s="3" t="s">
        <v>396</v>
      </c>
      <c r="C2461" s="225"/>
      <c r="D2461" s="226"/>
      <c r="E2461" s="227"/>
      <c r="F2461" s="227"/>
      <c r="G2461" s="225"/>
      <c r="H2461" s="226"/>
      <c r="I2461" s="227"/>
    </row>
    <row r="2462" spans="2:10" x14ac:dyDescent="0.2">
      <c r="B2462" s="228" t="s">
        <v>326</v>
      </c>
      <c r="C2462" s="225"/>
      <c r="D2462" s="226"/>
      <c r="E2462" s="227"/>
      <c r="F2462" s="227"/>
      <c r="G2462" s="225"/>
      <c r="H2462" s="226"/>
      <c r="I2462" s="227"/>
    </row>
    <row r="2463" spans="2:10" x14ac:dyDescent="0.2">
      <c r="B2463" s="3"/>
      <c r="C2463" s="221"/>
      <c r="D2463" s="221"/>
      <c r="E2463" s="221"/>
      <c r="F2463" s="273"/>
      <c r="G2463" s="221"/>
      <c r="H2463" s="221"/>
      <c r="I2463" s="221"/>
    </row>
    <row r="2464" spans="2:10" x14ac:dyDescent="0.2">
      <c r="B2464" s="266" t="s">
        <v>2766</v>
      </c>
    </row>
    <row r="2465" spans="2:9" x14ac:dyDescent="0.2">
      <c r="B2465" s="266" t="s">
        <v>2767</v>
      </c>
    </row>
    <row r="2466" spans="2:9" x14ac:dyDescent="0.2">
      <c r="B2466" s="266" t="s">
        <v>2768</v>
      </c>
    </row>
    <row r="2467" spans="2:9" x14ac:dyDescent="0.2">
      <c r="B2467" s="266" t="s">
        <v>2769</v>
      </c>
    </row>
    <row r="2468" spans="2:9" x14ac:dyDescent="0.2">
      <c r="B2468" s="266" t="s">
        <v>2770</v>
      </c>
    </row>
    <row r="2470" spans="2:9" x14ac:dyDescent="0.2">
      <c r="B2470" s="3"/>
      <c r="C2470" s="229" t="s">
        <v>155</v>
      </c>
      <c r="D2470" s="230"/>
      <c r="E2470" s="231"/>
      <c r="F2470" s="274"/>
      <c r="G2470" s="229" t="s">
        <v>404</v>
      </c>
      <c r="H2470" s="230"/>
      <c r="I2470" s="231"/>
    </row>
    <row r="2471" spans="2:9" ht="38.25" x14ac:dyDescent="0.2">
      <c r="B2471" s="232" t="s">
        <v>332</v>
      </c>
      <c r="C2471" s="233" t="s">
        <v>49</v>
      </c>
      <c r="D2471" s="234" t="s">
        <v>333</v>
      </c>
      <c r="E2471" s="235" t="s">
        <v>334</v>
      </c>
      <c r="F2471" s="235" t="s">
        <v>2765</v>
      </c>
      <c r="G2471" s="233" t="s">
        <v>49</v>
      </c>
      <c r="H2471" s="234" t="s">
        <v>333</v>
      </c>
      <c r="I2471" s="235" t="s">
        <v>334</v>
      </c>
    </row>
    <row r="2472" spans="2:9" x14ac:dyDescent="0.2">
      <c r="B2472" s="236" t="s">
        <v>2314</v>
      </c>
      <c r="C2472" s="237">
        <v>3</v>
      </c>
      <c r="D2472" s="238">
        <v>0.17031250000000009</v>
      </c>
      <c r="E2472" s="239">
        <v>363.33333333333331</v>
      </c>
      <c r="F2472" s="239">
        <v>720.62835336605565</v>
      </c>
      <c r="G2472" s="237">
        <v>0</v>
      </c>
      <c r="H2472" s="238">
        <v>0</v>
      </c>
      <c r="I2472" s="239">
        <v>0</v>
      </c>
    </row>
    <row r="2473" spans="2:9" x14ac:dyDescent="0.2">
      <c r="B2473" s="240" t="s">
        <v>2315</v>
      </c>
      <c r="C2473" s="241">
        <v>0</v>
      </c>
      <c r="D2473" s="242">
        <v>0</v>
      </c>
      <c r="E2473" s="243">
        <v>0</v>
      </c>
      <c r="F2473" s="243">
        <v>0</v>
      </c>
      <c r="G2473" s="241">
        <v>0</v>
      </c>
      <c r="H2473" s="242">
        <v>0</v>
      </c>
      <c r="I2473" s="243">
        <v>0</v>
      </c>
    </row>
    <row r="2474" spans="2:9" x14ac:dyDescent="0.2">
      <c r="B2474" s="240" t="s">
        <v>2316</v>
      </c>
      <c r="C2474" s="241">
        <v>1035</v>
      </c>
      <c r="D2474" s="242">
        <v>-2.4790401018654928E-2</v>
      </c>
      <c r="E2474" s="243">
        <v>-24.980676328502415</v>
      </c>
      <c r="F2474" s="243">
        <v>286.25651986535985</v>
      </c>
      <c r="G2474" s="241">
        <v>0</v>
      </c>
      <c r="H2474" s="242">
        <v>0</v>
      </c>
      <c r="I2474" s="243">
        <v>0</v>
      </c>
    </row>
    <row r="2475" spans="2:9" x14ac:dyDescent="0.2">
      <c r="B2475" s="240" t="s">
        <v>2317</v>
      </c>
      <c r="C2475" s="241">
        <v>830</v>
      </c>
      <c r="D2475" s="242">
        <v>-3.4897133358916865E-2</v>
      </c>
      <c r="E2475" s="243">
        <v>-38.018072289156628</v>
      </c>
      <c r="F2475" s="243">
        <v>69.291215708361776</v>
      </c>
      <c r="G2475" s="241">
        <v>1</v>
      </c>
      <c r="H2475" s="242">
        <v>5.6847545219638196E-2</v>
      </c>
      <c r="I2475" s="243">
        <v>22</v>
      </c>
    </row>
    <row r="2476" spans="2:9" x14ac:dyDescent="0.2">
      <c r="B2476" s="240" t="s">
        <v>2318</v>
      </c>
      <c r="C2476" s="241">
        <v>155</v>
      </c>
      <c r="D2476" s="242">
        <v>-4.368749567230179E-2</v>
      </c>
      <c r="E2476" s="243">
        <v>-56.987096774193546</v>
      </c>
      <c r="F2476" s="243">
        <v>218.4949214936114</v>
      </c>
      <c r="G2476" s="241">
        <v>0</v>
      </c>
      <c r="H2476" s="242">
        <v>0</v>
      </c>
      <c r="I2476" s="243">
        <v>0</v>
      </c>
    </row>
    <row r="2477" spans="2:9" x14ac:dyDescent="0.2">
      <c r="B2477" s="240" t="s">
        <v>2319</v>
      </c>
      <c r="C2477" s="241">
        <v>88</v>
      </c>
      <c r="D2477" s="242">
        <v>4.8667227691652215E-3</v>
      </c>
      <c r="E2477" s="243">
        <v>5.4545454545454541</v>
      </c>
      <c r="F2477" s="243">
        <v>427.01385605283514</v>
      </c>
      <c r="G2477" s="241">
        <v>0</v>
      </c>
      <c r="H2477" s="242">
        <v>0</v>
      </c>
      <c r="I2477" s="243">
        <v>0</v>
      </c>
    </row>
    <row r="2478" spans="2:9" x14ac:dyDescent="0.2">
      <c r="B2478" s="240" t="s">
        <v>2320</v>
      </c>
      <c r="C2478" s="241">
        <v>48</v>
      </c>
      <c r="D2478" s="242">
        <v>9.2032840318563292E-2</v>
      </c>
      <c r="E2478" s="243">
        <v>124.70833333333333</v>
      </c>
      <c r="F2478" s="243">
        <v>661.87663742707377</v>
      </c>
      <c r="G2478" s="241">
        <v>0</v>
      </c>
      <c r="H2478" s="242">
        <v>0</v>
      </c>
      <c r="I2478" s="243">
        <v>0</v>
      </c>
    </row>
    <row r="2479" spans="2:9" x14ac:dyDescent="0.2">
      <c r="B2479" s="240" t="s">
        <v>2321</v>
      </c>
      <c r="C2479" s="241">
        <v>42</v>
      </c>
      <c r="D2479" s="242">
        <v>0.33036751045053414</v>
      </c>
      <c r="E2479" s="243">
        <v>541.92857142857144</v>
      </c>
      <c r="F2479" s="243">
        <v>1610.3415646215253</v>
      </c>
      <c r="G2479" s="241">
        <v>0</v>
      </c>
      <c r="H2479" s="242">
        <v>0</v>
      </c>
      <c r="I2479" s="243">
        <v>0</v>
      </c>
    </row>
    <row r="2480" spans="2:9" x14ac:dyDescent="0.2">
      <c r="B2480" s="240" t="s">
        <v>2322</v>
      </c>
      <c r="C2480" s="241">
        <v>91</v>
      </c>
      <c r="D2480" s="242">
        <v>-1.0483500859377104E-2</v>
      </c>
      <c r="E2480" s="243">
        <v>-12.802197802197803</v>
      </c>
      <c r="F2480" s="243">
        <v>311.8206411045748</v>
      </c>
      <c r="G2480" s="241">
        <v>0</v>
      </c>
      <c r="H2480" s="242">
        <v>0</v>
      </c>
      <c r="I2480" s="243">
        <v>0</v>
      </c>
    </row>
    <row r="2481" spans="2:9" x14ac:dyDescent="0.2">
      <c r="B2481" s="240" t="s">
        <v>2323</v>
      </c>
      <c r="C2481" s="241">
        <v>1062</v>
      </c>
      <c r="D2481" s="242">
        <v>2.8967112998597777E-2</v>
      </c>
      <c r="E2481" s="243">
        <v>30.366290018832391</v>
      </c>
      <c r="F2481" s="243">
        <v>357.83293730870759</v>
      </c>
      <c r="G2481" s="241">
        <v>0</v>
      </c>
      <c r="H2481" s="242">
        <v>0</v>
      </c>
      <c r="I2481" s="243">
        <v>0</v>
      </c>
    </row>
    <row r="2482" spans="2:9" x14ac:dyDescent="0.2">
      <c r="B2482" s="240" t="s">
        <v>2324</v>
      </c>
      <c r="C2482" s="241">
        <v>0</v>
      </c>
      <c r="D2482" s="242">
        <v>0</v>
      </c>
      <c r="E2482" s="243">
        <v>0</v>
      </c>
      <c r="F2482" s="243">
        <v>0</v>
      </c>
      <c r="G2482" s="241">
        <v>0</v>
      </c>
      <c r="H2482" s="242">
        <v>0</v>
      </c>
      <c r="I2482" s="243">
        <v>0</v>
      </c>
    </row>
    <row r="2483" spans="2:9" x14ac:dyDescent="0.2">
      <c r="B2483" s="240" t="s">
        <v>2325</v>
      </c>
      <c r="C2483" s="241">
        <v>122</v>
      </c>
      <c r="D2483" s="242">
        <v>-1.1747430249632873E-2</v>
      </c>
      <c r="E2483" s="243">
        <v>-15.540983606557377</v>
      </c>
      <c r="F2483" s="243">
        <v>126.20615014377596</v>
      </c>
      <c r="G2483" s="241">
        <v>0</v>
      </c>
      <c r="H2483" s="242">
        <v>0</v>
      </c>
      <c r="I2483" s="243">
        <v>0</v>
      </c>
    </row>
    <row r="2484" spans="2:9" x14ac:dyDescent="0.2">
      <c r="B2484" s="240" t="s">
        <v>2326</v>
      </c>
      <c r="C2484" s="241">
        <v>12</v>
      </c>
      <c r="D2484" s="242">
        <v>-8.067808644714658E-2</v>
      </c>
      <c r="E2484" s="243">
        <v>-75.75</v>
      </c>
      <c r="F2484" s="243">
        <v>0</v>
      </c>
      <c r="G2484" s="241">
        <v>0</v>
      </c>
      <c r="H2484" s="242">
        <v>0</v>
      </c>
      <c r="I2484" s="243">
        <v>0</v>
      </c>
    </row>
    <row r="2485" spans="2:9" x14ac:dyDescent="0.2">
      <c r="B2485" s="240" t="s">
        <v>2327</v>
      </c>
      <c r="C2485" s="241">
        <v>0</v>
      </c>
      <c r="D2485" s="242">
        <v>0</v>
      </c>
      <c r="E2485" s="243">
        <v>0</v>
      </c>
      <c r="F2485" s="243">
        <v>0</v>
      </c>
      <c r="G2485" s="241">
        <v>0</v>
      </c>
      <c r="H2485" s="242">
        <v>0</v>
      </c>
      <c r="I2485" s="243">
        <v>0</v>
      </c>
    </row>
    <row r="2486" spans="2:9" x14ac:dyDescent="0.2">
      <c r="B2486" s="240" t="s">
        <v>2328</v>
      </c>
      <c r="C2486" s="241">
        <v>960</v>
      </c>
      <c r="D2486" s="242">
        <v>-3.8796997706581404E-2</v>
      </c>
      <c r="E2486" s="243">
        <v>-37.216666666666669</v>
      </c>
      <c r="F2486" s="243">
        <v>103.27726393425161</v>
      </c>
      <c r="G2486" s="241">
        <v>4</v>
      </c>
      <c r="H2486" s="242">
        <v>5.8407079646017657E-2</v>
      </c>
      <c r="I2486" s="243">
        <v>24.75</v>
      </c>
    </row>
    <row r="2487" spans="2:9" x14ac:dyDescent="0.2">
      <c r="B2487" s="240" t="s">
        <v>2329</v>
      </c>
      <c r="C2487" s="241">
        <v>42</v>
      </c>
      <c r="D2487" s="242">
        <v>7.408687636824518E-2</v>
      </c>
      <c r="E2487" s="243">
        <v>122.47619047619048</v>
      </c>
      <c r="F2487" s="243">
        <v>451.21481217155451</v>
      </c>
      <c r="G2487" s="241">
        <v>0</v>
      </c>
      <c r="H2487" s="242">
        <v>0</v>
      </c>
      <c r="I2487" s="243">
        <v>0</v>
      </c>
    </row>
    <row r="2488" spans="2:9" x14ac:dyDescent="0.2">
      <c r="B2488" s="240" t="s">
        <v>2330</v>
      </c>
      <c r="C2488" s="241">
        <v>45</v>
      </c>
      <c r="D2488" s="242">
        <v>-7.9905839272870205E-3</v>
      </c>
      <c r="E2488" s="243">
        <v>-13.577777777777778</v>
      </c>
      <c r="F2488" s="243">
        <v>620.94527579201724</v>
      </c>
      <c r="G2488" s="241">
        <v>0</v>
      </c>
      <c r="H2488" s="242">
        <v>0</v>
      </c>
      <c r="I2488" s="243">
        <v>0</v>
      </c>
    </row>
    <row r="2489" spans="2:9" x14ac:dyDescent="0.2">
      <c r="B2489" s="240" t="s">
        <v>2331</v>
      </c>
      <c r="C2489" s="241">
        <v>3</v>
      </c>
      <c r="D2489" s="242">
        <v>-1.3117621337997432E-2</v>
      </c>
      <c r="E2489" s="243">
        <v>-20</v>
      </c>
      <c r="F2489" s="243">
        <v>490.40677288023585</v>
      </c>
      <c r="G2489" s="241">
        <v>0</v>
      </c>
      <c r="H2489" s="242">
        <v>0</v>
      </c>
      <c r="I2489" s="243">
        <v>0</v>
      </c>
    </row>
    <row r="2490" spans="2:9" x14ac:dyDescent="0.2">
      <c r="B2490" s="240" t="s">
        <v>2332</v>
      </c>
      <c r="C2490" s="241">
        <v>12</v>
      </c>
      <c r="D2490" s="242">
        <v>4.8079226898809946E-2</v>
      </c>
      <c r="E2490" s="243">
        <v>50.166666666666664</v>
      </c>
      <c r="F2490" s="243">
        <v>1140.1986263884066</v>
      </c>
      <c r="G2490" s="241">
        <v>0</v>
      </c>
      <c r="H2490" s="242">
        <v>0</v>
      </c>
      <c r="I2490" s="243">
        <v>0</v>
      </c>
    </row>
    <row r="2491" spans="2:9" x14ac:dyDescent="0.2">
      <c r="B2491" s="240" t="s">
        <v>2333</v>
      </c>
      <c r="C2491" s="241">
        <v>111</v>
      </c>
      <c r="D2491" s="242">
        <v>-5.4058267997148968E-2</v>
      </c>
      <c r="E2491" s="243">
        <v>-65.594594594594597</v>
      </c>
      <c r="F2491" s="243">
        <v>235.40343100227108</v>
      </c>
      <c r="G2491" s="241">
        <v>0</v>
      </c>
      <c r="H2491" s="242">
        <v>0</v>
      </c>
      <c r="I2491" s="243">
        <v>0</v>
      </c>
    </row>
    <row r="2492" spans="2:9" x14ac:dyDescent="0.2">
      <c r="B2492" s="240" t="s">
        <v>2334</v>
      </c>
      <c r="C2492" s="241">
        <v>44</v>
      </c>
      <c r="D2492" s="242">
        <v>-3.1068030109359102E-3</v>
      </c>
      <c r="E2492" s="243">
        <v>-3.9772727272727271</v>
      </c>
      <c r="F2492" s="243">
        <v>763.04858280662108</v>
      </c>
      <c r="G2492" s="241">
        <v>0</v>
      </c>
      <c r="H2492" s="242">
        <v>0</v>
      </c>
      <c r="I2492" s="243">
        <v>0</v>
      </c>
    </row>
    <row r="2493" spans="2:9" x14ac:dyDescent="0.2">
      <c r="B2493" s="240" t="s">
        <v>2335</v>
      </c>
      <c r="C2493" s="241">
        <v>112</v>
      </c>
      <c r="D2493" s="242">
        <v>-5.1717943470450445E-2</v>
      </c>
      <c r="E2493" s="243">
        <v>-101.53571428571429</v>
      </c>
      <c r="F2493" s="243">
        <v>639.20115037911478</v>
      </c>
      <c r="G2493" s="241">
        <v>0</v>
      </c>
      <c r="H2493" s="242">
        <v>0</v>
      </c>
      <c r="I2493" s="243">
        <v>0</v>
      </c>
    </row>
    <row r="2494" spans="2:9" x14ac:dyDescent="0.2">
      <c r="B2494" s="240" t="s">
        <v>2336</v>
      </c>
      <c r="C2494" s="241">
        <v>3</v>
      </c>
      <c r="D2494" s="242">
        <v>2.1762785636561421E-2</v>
      </c>
      <c r="E2494" s="243">
        <v>33.333333333333336</v>
      </c>
      <c r="F2494" s="243">
        <v>409.58634631080139</v>
      </c>
      <c r="G2494" s="241">
        <v>0</v>
      </c>
      <c r="H2494" s="242">
        <v>0</v>
      </c>
      <c r="I2494" s="243">
        <v>0</v>
      </c>
    </row>
    <row r="2495" spans="2:9" x14ac:dyDescent="0.2">
      <c r="B2495" s="240" t="s">
        <v>2337</v>
      </c>
      <c r="C2495" s="241">
        <v>108</v>
      </c>
      <c r="D2495" s="242">
        <v>-5.2503527368763847E-2</v>
      </c>
      <c r="E2495" s="243">
        <v>-53.75</v>
      </c>
      <c r="F2495" s="243">
        <v>20.133509432793961</v>
      </c>
      <c r="G2495" s="241">
        <v>0</v>
      </c>
      <c r="H2495" s="242">
        <v>0</v>
      </c>
      <c r="I2495" s="243">
        <v>0</v>
      </c>
    </row>
    <row r="2496" spans="2:9" x14ac:dyDescent="0.2">
      <c r="B2496" s="240" t="s">
        <v>2338</v>
      </c>
      <c r="C2496" s="241">
        <v>28</v>
      </c>
      <c r="D2496" s="242">
        <v>0.13131202067126635</v>
      </c>
      <c r="E2496" s="243">
        <v>170.60714285714286</v>
      </c>
      <c r="F2496" s="243">
        <v>1288.9151581357698</v>
      </c>
      <c r="G2496" s="241">
        <v>0</v>
      </c>
      <c r="H2496" s="242">
        <v>0</v>
      </c>
      <c r="I2496" s="243">
        <v>0</v>
      </c>
    </row>
    <row r="2497" spans="2:9" x14ac:dyDescent="0.2">
      <c r="B2497" s="240" t="s">
        <v>2339</v>
      </c>
      <c r="C2497" s="241">
        <v>22</v>
      </c>
      <c r="D2497" s="242">
        <v>0.10486137617543978</v>
      </c>
      <c r="E2497" s="243">
        <v>137.36363636363637</v>
      </c>
      <c r="F2497" s="243">
        <v>226.20293128836036</v>
      </c>
      <c r="G2497" s="241">
        <v>0</v>
      </c>
      <c r="H2497" s="242">
        <v>0</v>
      </c>
      <c r="I2497" s="243">
        <v>0</v>
      </c>
    </row>
    <row r="2498" spans="2:9" x14ac:dyDescent="0.2">
      <c r="B2498" s="240" t="s">
        <v>2340</v>
      </c>
      <c r="C2498" s="241">
        <v>15</v>
      </c>
      <c r="D2498" s="242">
        <v>0.12642346064698184</v>
      </c>
      <c r="E2498" s="243">
        <v>167.26666666666668</v>
      </c>
      <c r="F2498" s="243">
        <v>544.30560498941202</v>
      </c>
      <c r="G2498" s="241">
        <v>0</v>
      </c>
      <c r="H2498" s="242">
        <v>0</v>
      </c>
      <c r="I2498" s="243">
        <v>0</v>
      </c>
    </row>
    <row r="2499" spans="2:9" x14ac:dyDescent="0.2">
      <c r="B2499" s="240" t="s">
        <v>2341</v>
      </c>
      <c r="C2499" s="241">
        <v>11</v>
      </c>
      <c r="D2499" s="242">
        <v>2.3782559456398733E-2</v>
      </c>
      <c r="E2499" s="243">
        <v>26.727272727272727</v>
      </c>
      <c r="F2499" s="243">
        <v>271.04394100889073</v>
      </c>
      <c r="G2499" s="241">
        <v>0</v>
      </c>
      <c r="H2499" s="242">
        <v>0</v>
      </c>
      <c r="I2499" s="243">
        <v>0</v>
      </c>
    </row>
    <row r="2500" spans="2:9" x14ac:dyDescent="0.2">
      <c r="B2500" s="240" t="s">
        <v>2342</v>
      </c>
      <c r="C2500" s="241">
        <v>26</v>
      </c>
      <c r="D2500" s="242">
        <v>9.9312067303479079E-2</v>
      </c>
      <c r="E2500" s="243">
        <v>174.34615384615384</v>
      </c>
      <c r="F2500" s="243">
        <v>922.97688126076082</v>
      </c>
      <c r="G2500" s="241">
        <v>0</v>
      </c>
      <c r="H2500" s="242">
        <v>0</v>
      </c>
      <c r="I2500" s="243">
        <v>0</v>
      </c>
    </row>
    <row r="2501" spans="2:9" x14ac:dyDescent="0.2">
      <c r="B2501" s="240" t="s">
        <v>2343</v>
      </c>
      <c r="C2501" s="241">
        <v>25</v>
      </c>
      <c r="D2501" s="242">
        <v>0.1476205385097058</v>
      </c>
      <c r="E2501" s="243">
        <v>188.6</v>
      </c>
      <c r="F2501" s="243">
        <v>383.51270317338003</v>
      </c>
      <c r="G2501" s="241">
        <v>0</v>
      </c>
      <c r="H2501" s="242">
        <v>0</v>
      </c>
      <c r="I2501" s="243">
        <v>0</v>
      </c>
    </row>
    <row r="2502" spans="2:9" x14ac:dyDescent="0.2">
      <c r="B2502" s="240" t="s">
        <v>2344</v>
      </c>
      <c r="C2502" s="241">
        <v>3</v>
      </c>
      <c r="D2502" s="242">
        <v>7.6735688185139983E-2</v>
      </c>
      <c r="E2502" s="243">
        <v>84</v>
      </c>
      <c r="F2502" s="243">
        <v>0</v>
      </c>
      <c r="G2502" s="241">
        <v>0</v>
      </c>
      <c r="H2502" s="242">
        <v>0</v>
      </c>
      <c r="I2502" s="243">
        <v>0</v>
      </c>
    </row>
    <row r="2503" spans="2:9" x14ac:dyDescent="0.2">
      <c r="B2503" s="240" t="s">
        <v>2345</v>
      </c>
      <c r="C2503" s="241">
        <v>25</v>
      </c>
      <c r="D2503" s="242">
        <v>6.8626863884064804E-2</v>
      </c>
      <c r="E2503" s="243">
        <v>91.68</v>
      </c>
      <c r="F2503" s="243">
        <v>404.11312063302807</v>
      </c>
      <c r="G2503" s="241">
        <v>0</v>
      </c>
      <c r="H2503" s="242">
        <v>0</v>
      </c>
      <c r="I2503" s="243">
        <v>0</v>
      </c>
    </row>
    <row r="2504" spans="2:9" x14ac:dyDescent="0.2">
      <c r="B2504" s="240" t="s">
        <v>2346</v>
      </c>
      <c r="C2504" s="241">
        <v>190</v>
      </c>
      <c r="D2504" s="242">
        <v>-1.417300463327209E-2</v>
      </c>
      <c r="E2504" s="243">
        <v>-13.652631578947368</v>
      </c>
      <c r="F2504" s="243">
        <v>222.96352510859268</v>
      </c>
      <c r="G2504" s="241">
        <v>0</v>
      </c>
      <c r="H2504" s="242">
        <v>0</v>
      </c>
      <c r="I2504" s="243">
        <v>0</v>
      </c>
    </row>
    <row r="2505" spans="2:9" x14ac:dyDescent="0.2">
      <c r="B2505" s="240" t="s">
        <v>2347</v>
      </c>
      <c r="C2505" s="241">
        <v>34</v>
      </c>
      <c r="D2505" s="242">
        <v>0.12349266308295803</v>
      </c>
      <c r="E2505" s="243">
        <v>200</v>
      </c>
      <c r="F2505" s="243">
        <v>679.05532848134339</v>
      </c>
      <c r="G2505" s="241">
        <v>0</v>
      </c>
      <c r="H2505" s="242">
        <v>0</v>
      </c>
      <c r="I2505" s="243">
        <v>0</v>
      </c>
    </row>
    <row r="2506" spans="2:9" x14ac:dyDescent="0.2">
      <c r="B2506" s="240" t="s">
        <v>2348</v>
      </c>
      <c r="C2506" s="241">
        <v>15</v>
      </c>
      <c r="D2506" s="242">
        <v>-1.9909896817323025E-2</v>
      </c>
      <c r="E2506" s="243">
        <v>-18.266666666666666</v>
      </c>
      <c r="F2506" s="243">
        <v>12.4374283049155</v>
      </c>
      <c r="G2506" s="241">
        <v>0</v>
      </c>
      <c r="H2506" s="242">
        <v>0</v>
      </c>
      <c r="I2506" s="243">
        <v>0</v>
      </c>
    </row>
    <row r="2507" spans="2:9" x14ac:dyDescent="0.2">
      <c r="B2507" s="240" t="s">
        <v>2349</v>
      </c>
      <c r="C2507" s="241">
        <v>37</v>
      </c>
      <c r="D2507" s="242">
        <v>-6.2186216339571443E-3</v>
      </c>
      <c r="E2507" s="243">
        <v>-5.8918918918918921</v>
      </c>
      <c r="F2507" s="243">
        <v>283.95364030210732</v>
      </c>
      <c r="G2507" s="241">
        <v>0</v>
      </c>
      <c r="H2507" s="242">
        <v>0</v>
      </c>
      <c r="I2507" s="243">
        <v>0</v>
      </c>
    </row>
    <row r="2508" spans="2:9" x14ac:dyDescent="0.2">
      <c r="B2508" s="240" t="s">
        <v>2350</v>
      </c>
      <c r="C2508" s="241">
        <v>121</v>
      </c>
      <c r="D2508" s="242">
        <v>6.6467434188044905E-2</v>
      </c>
      <c r="E2508" s="243">
        <v>88.413223140495873</v>
      </c>
      <c r="F2508" s="243">
        <v>157.89786781948135</v>
      </c>
      <c r="G2508" s="241">
        <v>0</v>
      </c>
      <c r="H2508" s="242">
        <v>0</v>
      </c>
      <c r="I2508" s="243">
        <v>0</v>
      </c>
    </row>
    <row r="2509" spans="2:9" x14ac:dyDescent="0.2">
      <c r="B2509" s="240" t="s">
        <v>2351</v>
      </c>
      <c r="C2509" s="241">
        <v>5</v>
      </c>
      <c r="D2509" s="242">
        <v>0.26106059057933995</v>
      </c>
      <c r="E2509" s="243">
        <v>511</v>
      </c>
      <c r="F2509" s="243">
        <v>1778.7179272755882</v>
      </c>
      <c r="G2509" s="241">
        <v>0</v>
      </c>
      <c r="H2509" s="242">
        <v>0</v>
      </c>
      <c r="I2509" s="243">
        <v>0</v>
      </c>
    </row>
    <row r="2510" spans="2:9" x14ac:dyDescent="0.2">
      <c r="B2510" s="240" t="s">
        <v>2352</v>
      </c>
      <c r="C2510" s="241">
        <v>17</v>
      </c>
      <c r="D2510" s="242">
        <v>2.555033521617478E-2</v>
      </c>
      <c r="E2510" s="243">
        <v>28.470588235294116</v>
      </c>
      <c r="F2510" s="243">
        <v>487.01760329508301</v>
      </c>
      <c r="G2510" s="241">
        <v>0</v>
      </c>
      <c r="H2510" s="242">
        <v>0</v>
      </c>
      <c r="I2510" s="243">
        <v>0</v>
      </c>
    </row>
    <row r="2511" spans="2:9" x14ac:dyDescent="0.2">
      <c r="B2511" s="240" t="s">
        <v>2353</v>
      </c>
      <c r="C2511" s="241">
        <v>197</v>
      </c>
      <c r="D2511" s="242">
        <v>8.0110114489900131E-2</v>
      </c>
      <c r="E2511" s="243">
        <v>111.52791878172589</v>
      </c>
      <c r="F2511" s="243">
        <v>261.54825049374</v>
      </c>
      <c r="G2511" s="241">
        <v>0</v>
      </c>
      <c r="H2511" s="242">
        <v>0</v>
      </c>
      <c r="I2511" s="243">
        <v>0</v>
      </c>
    </row>
    <row r="2512" spans="2:9" x14ac:dyDescent="0.2">
      <c r="B2512" s="240" t="s">
        <v>2354</v>
      </c>
      <c r="C2512" s="241">
        <v>5</v>
      </c>
      <c r="D2512" s="242">
        <v>8.0859548072662824E-2</v>
      </c>
      <c r="E2512" s="243">
        <v>73</v>
      </c>
      <c r="F2512" s="243">
        <v>243.90826802654158</v>
      </c>
      <c r="G2512" s="241">
        <v>0</v>
      </c>
      <c r="H2512" s="242">
        <v>0</v>
      </c>
      <c r="I2512" s="243">
        <v>0</v>
      </c>
    </row>
    <row r="2513" spans="2:10" x14ac:dyDescent="0.2">
      <c r="B2513" s="240" t="s">
        <v>2355</v>
      </c>
      <c r="C2513" s="241">
        <v>128</v>
      </c>
      <c r="D2513" s="242">
        <v>5.4325770683282704E-2</v>
      </c>
      <c r="E2513" s="243">
        <v>73.8359375</v>
      </c>
      <c r="F2513" s="243">
        <v>687.18211778722241</v>
      </c>
      <c r="G2513" s="241">
        <v>0</v>
      </c>
      <c r="H2513" s="242">
        <v>0</v>
      </c>
      <c r="I2513" s="243">
        <v>0</v>
      </c>
    </row>
    <row r="2514" spans="2:10" x14ac:dyDescent="0.2">
      <c r="B2514" s="240" t="s">
        <v>2356</v>
      </c>
      <c r="C2514" s="241">
        <v>10</v>
      </c>
      <c r="D2514" s="242">
        <v>0.2558139534883721</v>
      </c>
      <c r="E2514" s="243">
        <v>359.7</v>
      </c>
      <c r="F2514" s="243">
        <v>734.58840664815591</v>
      </c>
      <c r="G2514" s="241">
        <v>0</v>
      </c>
      <c r="H2514" s="242">
        <v>0</v>
      </c>
      <c r="I2514" s="243">
        <v>0</v>
      </c>
    </row>
    <row r="2515" spans="2:10" x14ac:dyDescent="0.2">
      <c r="B2515" s="240" t="s">
        <v>2357</v>
      </c>
      <c r="C2515" s="241">
        <v>1</v>
      </c>
      <c r="D2515" s="242">
        <v>8.0070391553013653E-2</v>
      </c>
      <c r="E2515" s="243">
        <v>182</v>
      </c>
      <c r="F2515" s="243">
        <v>598.46183972389383</v>
      </c>
      <c r="G2515" s="241">
        <v>0</v>
      </c>
      <c r="H2515" s="242">
        <v>0</v>
      </c>
      <c r="I2515" s="243">
        <v>0</v>
      </c>
    </row>
    <row r="2516" spans="2:10" x14ac:dyDescent="0.2">
      <c r="B2516" s="240" t="s">
        <v>2358</v>
      </c>
      <c r="C2516" s="241">
        <v>97</v>
      </c>
      <c r="D2516" s="242">
        <v>0.17339915651429916</v>
      </c>
      <c r="E2516" s="243">
        <v>236.09278350515464</v>
      </c>
      <c r="F2516" s="243">
        <v>274.62665379270476</v>
      </c>
      <c r="G2516" s="241">
        <v>0</v>
      </c>
      <c r="H2516" s="242">
        <v>0</v>
      </c>
      <c r="I2516" s="243">
        <v>0</v>
      </c>
    </row>
    <row r="2517" spans="2:10" x14ac:dyDescent="0.2">
      <c r="B2517" s="240" t="s">
        <v>2359</v>
      </c>
      <c r="C2517" s="241">
        <v>2</v>
      </c>
      <c r="D2517" s="242">
        <v>0.10284261613126877</v>
      </c>
      <c r="E2517" s="243">
        <v>222.5</v>
      </c>
      <c r="F2517" s="243">
        <v>816.51558174128456</v>
      </c>
      <c r="G2517" s="241">
        <v>0</v>
      </c>
      <c r="H2517" s="242">
        <v>0</v>
      </c>
      <c r="I2517" s="243">
        <v>0</v>
      </c>
    </row>
    <row r="2518" spans="2:10" x14ac:dyDescent="0.2">
      <c r="B2518" s="240" t="s">
        <v>2360</v>
      </c>
      <c r="C2518" s="241">
        <v>20</v>
      </c>
      <c r="D2518" s="242">
        <v>0.71622753333762801</v>
      </c>
      <c r="E2518" s="243">
        <v>1667.7</v>
      </c>
      <c r="F2518" s="243">
        <v>1894.1051138959765</v>
      </c>
      <c r="G2518" s="241">
        <v>0</v>
      </c>
      <c r="H2518" s="242">
        <v>0</v>
      </c>
      <c r="I2518" s="243">
        <v>0</v>
      </c>
    </row>
    <row r="2519" spans="2:10" x14ac:dyDescent="0.2">
      <c r="B2519" s="244" t="s">
        <v>2361</v>
      </c>
      <c r="C2519" s="245">
        <v>1193</v>
      </c>
      <c r="D2519" s="246">
        <v>0.19485529585325945</v>
      </c>
      <c r="E2519" s="247">
        <v>426.13579212070408</v>
      </c>
      <c r="F2519" s="247">
        <v>1015.2095435970978</v>
      </c>
      <c r="G2519" s="245">
        <v>18</v>
      </c>
      <c r="H2519" s="246">
        <v>0.42145089652903445</v>
      </c>
      <c r="I2519" s="247">
        <v>142.33333333333334</v>
      </c>
    </row>
    <row r="2521" spans="2:10" x14ac:dyDescent="0.2">
      <c r="J2521" s="17" t="s">
        <v>331</v>
      </c>
    </row>
    <row r="2522" spans="2:10" x14ac:dyDescent="0.2">
      <c r="J2522" s="17" t="s">
        <v>365</v>
      </c>
    </row>
    <row r="2523" spans="2:10" x14ac:dyDescent="0.2">
      <c r="B2523" s="3" t="s">
        <v>0</v>
      </c>
      <c r="C2523" s="225"/>
      <c r="D2523" s="226"/>
      <c r="E2523" s="227"/>
      <c r="F2523" s="227"/>
      <c r="G2523" s="225"/>
      <c r="H2523" s="226"/>
      <c r="I2523" s="227"/>
    </row>
    <row r="2524" spans="2:10" x14ac:dyDescent="0.2">
      <c r="B2524" s="3" t="s">
        <v>396</v>
      </c>
      <c r="C2524" s="225"/>
      <c r="D2524" s="226"/>
      <c r="E2524" s="227"/>
      <c r="F2524" s="227"/>
      <c r="G2524" s="225"/>
      <c r="H2524" s="226"/>
      <c r="I2524" s="227"/>
    </row>
    <row r="2525" spans="2:10" x14ac:dyDescent="0.2">
      <c r="B2525" s="228" t="s">
        <v>326</v>
      </c>
      <c r="C2525" s="225"/>
      <c r="D2525" s="226"/>
      <c r="E2525" s="227"/>
      <c r="F2525" s="227"/>
      <c r="G2525" s="225"/>
      <c r="H2525" s="226"/>
      <c r="I2525" s="227"/>
    </row>
    <row r="2526" spans="2:10" x14ac:dyDescent="0.2">
      <c r="B2526" s="3"/>
      <c r="C2526" s="221"/>
      <c r="D2526" s="221"/>
      <c r="E2526" s="221"/>
      <c r="F2526" s="273"/>
      <c r="G2526" s="221"/>
      <c r="H2526" s="221"/>
      <c r="I2526" s="221"/>
    </row>
    <row r="2527" spans="2:10" x14ac:dyDescent="0.2">
      <c r="B2527" s="266" t="s">
        <v>2766</v>
      </c>
    </row>
    <row r="2528" spans="2:10" x14ac:dyDescent="0.2">
      <c r="B2528" s="266" t="s">
        <v>2767</v>
      </c>
    </row>
    <row r="2529" spans="2:9" x14ac:dyDescent="0.2">
      <c r="B2529" s="266" t="s">
        <v>2768</v>
      </c>
    </row>
    <row r="2530" spans="2:9" x14ac:dyDescent="0.2">
      <c r="B2530" s="266" t="s">
        <v>2769</v>
      </c>
    </row>
    <row r="2531" spans="2:9" x14ac:dyDescent="0.2">
      <c r="B2531" s="266" t="s">
        <v>2770</v>
      </c>
    </row>
    <row r="2533" spans="2:9" x14ac:dyDescent="0.2">
      <c r="B2533" s="3"/>
      <c r="C2533" s="229" t="s">
        <v>155</v>
      </c>
      <c r="D2533" s="230"/>
      <c r="E2533" s="231"/>
      <c r="F2533" s="274"/>
      <c r="G2533" s="229" t="s">
        <v>404</v>
      </c>
      <c r="H2533" s="230"/>
      <c r="I2533" s="231"/>
    </row>
    <row r="2534" spans="2:9" ht="38.25" x14ac:dyDescent="0.2">
      <c r="B2534" s="232" t="s">
        <v>332</v>
      </c>
      <c r="C2534" s="233" t="s">
        <v>49</v>
      </c>
      <c r="D2534" s="234" t="s">
        <v>333</v>
      </c>
      <c r="E2534" s="235" t="s">
        <v>334</v>
      </c>
      <c r="F2534" s="235" t="s">
        <v>2765</v>
      </c>
      <c r="G2534" s="233" t="s">
        <v>49</v>
      </c>
      <c r="H2534" s="234" t="s">
        <v>333</v>
      </c>
      <c r="I2534" s="235" t="s">
        <v>334</v>
      </c>
    </row>
    <row r="2535" spans="2:9" x14ac:dyDescent="0.2">
      <c r="B2535" s="236" t="s">
        <v>2362</v>
      </c>
      <c r="C2535" s="237">
        <v>1923</v>
      </c>
      <c r="D2535" s="238">
        <v>0.25485783805476325</v>
      </c>
      <c r="E2535" s="239">
        <v>418.75091003640148</v>
      </c>
      <c r="F2535" s="239">
        <v>983.65833367572907</v>
      </c>
      <c r="G2535" s="237">
        <v>43</v>
      </c>
      <c r="H2535" s="238">
        <v>0.42282279526475186</v>
      </c>
      <c r="I2535" s="239">
        <v>214.30232558139534</v>
      </c>
    </row>
    <row r="2536" spans="2:9" x14ac:dyDescent="0.2">
      <c r="B2536" s="240" t="s">
        <v>2363</v>
      </c>
      <c r="C2536" s="241">
        <v>0</v>
      </c>
      <c r="D2536" s="242">
        <v>0</v>
      </c>
      <c r="E2536" s="243">
        <v>0</v>
      </c>
      <c r="F2536" s="243">
        <v>0</v>
      </c>
      <c r="G2536" s="241">
        <v>0</v>
      </c>
      <c r="H2536" s="242">
        <v>0</v>
      </c>
      <c r="I2536" s="243">
        <v>0</v>
      </c>
    </row>
    <row r="2537" spans="2:9" x14ac:dyDescent="0.2">
      <c r="B2537" s="240" t="s">
        <v>2364</v>
      </c>
      <c r="C2537" s="241">
        <v>268</v>
      </c>
      <c r="D2537" s="242">
        <v>2.9981198231616712E-3</v>
      </c>
      <c r="E2537" s="243">
        <v>2.6417910447761193</v>
      </c>
      <c r="F2537" s="243">
        <v>64.94767110633056</v>
      </c>
      <c r="G2537" s="241">
        <v>7</v>
      </c>
      <c r="H2537" s="242">
        <v>2.8938906752411508E-3</v>
      </c>
      <c r="I2537" s="243">
        <v>1.2857142857142858</v>
      </c>
    </row>
    <row r="2538" spans="2:9" x14ac:dyDescent="0.2">
      <c r="B2538" s="240" t="s">
        <v>2365</v>
      </c>
      <c r="C2538" s="241">
        <v>10</v>
      </c>
      <c r="D2538" s="242">
        <v>0.10612191619892974</v>
      </c>
      <c r="E2538" s="243">
        <v>162.6</v>
      </c>
      <c r="F2538" s="243">
        <v>1710.6290390655547</v>
      </c>
      <c r="G2538" s="241">
        <v>0</v>
      </c>
      <c r="H2538" s="242">
        <v>0</v>
      </c>
      <c r="I2538" s="243">
        <v>0</v>
      </c>
    </row>
    <row r="2539" spans="2:9" x14ac:dyDescent="0.2">
      <c r="B2539" s="240" t="s">
        <v>2366</v>
      </c>
      <c r="C2539" s="241">
        <v>10</v>
      </c>
      <c r="D2539" s="242">
        <v>2.9228814126145419E-2</v>
      </c>
      <c r="E2539" s="243">
        <v>43.7</v>
      </c>
      <c r="F2539" s="243">
        <v>1248.9525054537273</v>
      </c>
      <c r="G2539" s="241">
        <v>0</v>
      </c>
      <c r="H2539" s="242">
        <v>0</v>
      </c>
      <c r="I2539" s="243">
        <v>0</v>
      </c>
    </row>
    <row r="2540" spans="2:9" x14ac:dyDescent="0.2">
      <c r="B2540" s="240" t="s">
        <v>2367</v>
      </c>
      <c r="C2540" s="241">
        <v>2335</v>
      </c>
      <c r="D2540" s="242">
        <v>-6.6470671739561338E-3</v>
      </c>
      <c r="E2540" s="243">
        <v>-7.8809421841541756</v>
      </c>
      <c r="F2540" s="243">
        <v>5.4096508388611433</v>
      </c>
      <c r="G2540" s="241">
        <v>109</v>
      </c>
      <c r="H2540" s="242">
        <v>5.1045262586083107E-2</v>
      </c>
      <c r="I2540" s="243">
        <v>26.724770642201836</v>
      </c>
    </row>
    <row r="2541" spans="2:9" x14ac:dyDescent="0.2">
      <c r="B2541" s="240" t="s">
        <v>2368</v>
      </c>
      <c r="C2541" s="241">
        <v>0</v>
      </c>
      <c r="D2541" s="242">
        <v>0</v>
      </c>
      <c r="E2541" s="243">
        <v>0</v>
      </c>
      <c r="F2541" s="243">
        <v>0</v>
      </c>
      <c r="G2541" s="241">
        <v>0</v>
      </c>
      <c r="H2541" s="242">
        <v>0</v>
      </c>
      <c r="I2541" s="243">
        <v>0</v>
      </c>
    </row>
    <row r="2542" spans="2:9" x14ac:dyDescent="0.2">
      <c r="B2542" s="240" t="s">
        <v>2369</v>
      </c>
      <c r="C2542" s="241">
        <v>1319</v>
      </c>
      <c r="D2542" s="242">
        <v>-1.4152345286806534E-2</v>
      </c>
      <c r="E2542" s="243">
        <v>-13.827141774071267</v>
      </c>
      <c r="F2542" s="243">
        <v>5.2884197250181826</v>
      </c>
      <c r="G2542" s="241">
        <v>103</v>
      </c>
      <c r="H2542" s="242">
        <v>4.217291274504209E-2</v>
      </c>
      <c r="I2542" s="243">
        <v>21.533980582524272</v>
      </c>
    </row>
    <row r="2543" spans="2:9" x14ac:dyDescent="0.2">
      <c r="B2543" s="240" t="s">
        <v>2370</v>
      </c>
      <c r="C2543" s="241">
        <v>0</v>
      </c>
      <c r="D2543" s="242">
        <v>0</v>
      </c>
      <c r="E2543" s="243">
        <v>0</v>
      </c>
      <c r="F2543" s="243">
        <v>0</v>
      </c>
      <c r="G2543" s="241">
        <v>0</v>
      </c>
      <c r="H2543" s="242">
        <v>0</v>
      </c>
      <c r="I2543" s="243">
        <v>0</v>
      </c>
    </row>
    <row r="2544" spans="2:9" x14ac:dyDescent="0.2">
      <c r="B2544" s="240" t="s">
        <v>2371</v>
      </c>
      <c r="C2544" s="241">
        <v>38</v>
      </c>
      <c r="D2544" s="242">
        <v>-1.9516494585746669E-2</v>
      </c>
      <c r="E2544" s="243">
        <v>-28.55263157894737</v>
      </c>
      <c r="F2544" s="243">
        <v>10.562227388688035</v>
      </c>
      <c r="G2544" s="241">
        <v>0</v>
      </c>
      <c r="H2544" s="242">
        <v>0</v>
      </c>
      <c r="I2544" s="243">
        <v>0</v>
      </c>
    </row>
    <row r="2545" spans="2:9" x14ac:dyDescent="0.2">
      <c r="B2545" s="240" t="s">
        <v>2372</v>
      </c>
      <c r="C2545" s="241">
        <v>24</v>
      </c>
      <c r="D2545" s="242">
        <v>0.52896551724137941</v>
      </c>
      <c r="E2545" s="243">
        <v>1054.625</v>
      </c>
      <c r="F2545" s="243">
        <v>1072.7181632987183</v>
      </c>
      <c r="G2545" s="241">
        <v>0</v>
      </c>
      <c r="H2545" s="242">
        <v>0</v>
      </c>
      <c r="I2545" s="243">
        <v>0</v>
      </c>
    </row>
    <row r="2546" spans="2:9" x14ac:dyDescent="0.2">
      <c r="B2546" s="240" t="s">
        <v>2373</v>
      </c>
      <c r="C2546" s="241">
        <v>406</v>
      </c>
      <c r="D2546" s="242">
        <v>0.52702381179456337</v>
      </c>
      <c r="E2546" s="243">
        <v>1293.0295566502464</v>
      </c>
      <c r="F2546" s="243">
        <v>1828.3375951064554</v>
      </c>
      <c r="G2546" s="241">
        <v>0</v>
      </c>
      <c r="H2546" s="242">
        <v>0</v>
      </c>
      <c r="I2546" s="243">
        <v>0</v>
      </c>
    </row>
    <row r="2547" spans="2:9" x14ac:dyDescent="0.2">
      <c r="B2547" s="240" t="s">
        <v>2374</v>
      </c>
      <c r="C2547" s="241">
        <v>15</v>
      </c>
      <c r="D2547" s="242">
        <v>-2.6466696074106788E-2</v>
      </c>
      <c r="E2547" s="243">
        <v>-28</v>
      </c>
      <c r="F2547" s="243">
        <v>8.5886771540614593</v>
      </c>
      <c r="G2547" s="241">
        <v>0</v>
      </c>
      <c r="H2547" s="242">
        <v>0</v>
      </c>
      <c r="I2547" s="243">
        <v>0</v>
      </c>
    </row>
    <row r="2548" spans="2:9" x14ac:dyDescent="0.2">
      <c r="B2548" s="240" t="s">
        <v>2375</v>
      </c>
      <c r="C2548" s="241">
        <v>1914</v>
      </c>
      <c r="D2548" s="242">
        <v>-3.1285163046070652E-2</v>
      </c>
      <c r="E2548" s="243">
        <v>-32.553814002089865</v>
      </c>
      <c r="F2548" s="243">
        <v>14.277782781657804</v>
      </c>
      <c r="G2548" s="241">
        <v>74</v>
      </c>
      <c r="H2548" s="242">
        <v>-1.9998947423819802E-2</v>
      </c>
      <c r="I2548" s="243">
        <v>-10.27027027027027</v>
      </c>
    </row>
    <row r="2549" spans="2:9" x14ac:dyDescent="0.2">
      <c r="B2549" s="240" t="s">
        <v>2376</v>
      </c>
      <c r="C2549" s="241">
        <v>0</v>
      </c>
      <c r="D2549" s="242">
        <v>0</v>
      </c>
      <c r="E2549" s="243">
        <v>0</v>
      </c>
      <c r="F2549" s="243">
        <v>0</v>
      </c>
      <c r="G2549" s="241">
        <v>0</v>
      </c>
      <c r="H2549" s="242">
        <v>0</v>
      </c>
      <c r="I2549" s="243">
        <v>0</v>
      </c>
    </row>
    <row r="2550" spans="2:9" x14ac:dyDescent="0.2">
      <c r="B2550" s="240" t="s">
        <v>2377</v>
      </c>
      <c r="C2550" s="241">
        <v>1329</v>
      </c>
      <c r="D2550" s="242">
        <v>-4.2962822826947522E-2</v>
      </c>
      <c r="E2550" s="243">
        <v>-49.896162528216706</v>
      </c>
      <c r="F2550" s="243">
        <v>35.453394339357807</v>
      </c>
      <c r="G2550" s="241">
        <v>66</v>
      </c>
      <c r="H2550" s="242">
        <v>-2.8983664908154849E-2</v>
      </c>
      <c r="I2550" s="243">
        <v>-13.818181818181818</v>
      </c>
    </row>
    <row r="2551" spans="2:9" x14ac:dyDescent="0.2">
      <c r="B2551" s="240" t="s">
        <v>2378</v>
      </c>
      <c r="C2551" s="241">
        <v>236</v>
      </c>
      <c r="D2551" s="242">
        <v>0.61062011264196614</v>
      </c>
      <c r="E2551" s="243">
        <v>889.39406779661022</v>
      </c>
      <c r="F2551" s="243">
        <v>1019.3850450654542</v>
      </c>
      <c r="G2551" s="241">
        <v>8</v>
      </c>
      <c r="H2551" s="242">
        <v>0.34530596731280871</v>
      </c>
      <c r="I2551" s="243">
        <v>227.125</v>
      </c>
    </row>
    <row r="2552" spans="2:9" x14ac:dyDescent="0.2">
      <c r="B2552" s="240" t="s">
        <v>2379</v>
      </c>
      <c r="C2552" s="241">
        <v>958</v>
      </c>
      <c r="D2552" s="242">
        <v>-6.000882526570217E-2</v>
      </c>
      <c r="E2552" s="243">
        <v>-63.028183716075155</v>
      </c>
      <c r="F2552" s="243">
        <v>54.690111869196187</v>
      </c>
      <c r="G2552" s="241">
        <v>0</v>
      </c>
      <c r="H2552" s="242">
        <v>0</v>
      </c>
      <c r="I2552" s="243">
        <v>0</v>
      </c>
    </row>
    <row r="2553" spans="2:9" x14ac:dyDescent="0.2">
      <c r="B2553" s="240" t="s">
        <v>2380</v>
      </c>
      <c r="C2553" s="241">
        <v>1310</v>
      </c>
      <c r="D2553" s="242">
        <v>-7.0025593110172313E-3</v>
      </c>
      <c r="E2553" s="243">
        <v>-6.3160305343511451</v>
      </c>
      <c r="F2553" s="243">
        <v>5.6561104958185462</v>
      </c>
      <c r="G2553" s="241">
        <v>181</v>
      </c>
      <c r="H2553" s="242">
        <v>5.289144753902808E-2</v>
      </c>
      <c r="I2553" s="243">
        <v>28.171270718232044</v>
      </c>
    </row>
    <row r="2554" spans="2:9" x14ac:dyDescent="0.2">
      <c r="B2554" s="240" t="s">
        <v>2381</v>
      </c>
      <c r="C2554" s="241">
        <v>241</v>
      </c>
      <c r="D2554" s="242">
        <v>0.29840615919069968</v>
      </c>
      <c r="E2554" s="243">
        <v>717.12448132780082</v>
      </c>
      <c r="F2554" s="243">
        <v>1571.3382175741997</v>
      </c>
      <c r="G2554" s="241">
        <v>3</v>
      </c>
      <c r="H2554" s="242">
        <v>0.4065040650406504</v>
      </c>
      <c r="I2554" s="243">
        <v>150</v>
      </c>
    </row>
    <row r="2555" spans="2:9" x14ac:dyDescent="0.2">
      <c r="B2555" s="240" t="s">
        <v>2382</v>
      </c>
      <c r="C2555" s="241">
        <v>2022</v>
      </c>
      <c r="D2555" s="242">
        <v>-3.0404598075480127E-2</v>
      </c>
      <c r="E2555" s="243">
        <v>-34.167655786350146</v>
      </c>
      <c r="F2555" s="243">
        <v>17.153201394487073</v>
      </c>
      <c r="G2555" s="241">
        <v>6</v>
      </c>
      <c r="H2555" s="242">
        <v>2.9258517034068232E-2</v>
      </c>
      <c r="I2555" s="243">
        <v>12.166666666666666</v>
      </c>
    </row>
    <row r="2556" spans="2:9" x14ac:dyDescent="0.2">
      <c r="B2556" s="240" t="s">
        <v>2383</v>
      </c>
      <c r="C2556" s="241">
        <v>12</v>
      </c>
      <c r="D2556" s="242">
        <v>-3.6419213973799103E-2</v>
      </c>
      <c r="E2556" s="243">
        <v>-34.75</v>
      </c>
      <c r="F2556" s="243">
        <v>100.06790704133873</v>
      </c>
      <c r="G2556" s="241">
        <v>0</v>
      </c>
      <c r="H2556" s="242">
        <v>0</v>
      </c>
      <c r="I2556" s="243">
        <v>0</v>
      </c>
    </row>
    <row r="2557" spans="2:9" x14ac:dyDescent="0.2">
      <c r="B2557" s="240" t="s">
        <v>2384</v>
      </c>
      <c r="C2557" s="241">
        <v>188</v>
      </c>
      <c r="D2557" s="242">
        <v>1.6893262726446201E-2</v>
      </c>
      <c r="E2557" s="243">
        <v>17.49468085106383</v>
      </c>
      <c r="F2557" s="243">
        <v>41.785296531569251</v>
      </c>
      <c r="G2557" s="241">
        <v>0</v>
      </c>
      <c r="H2557" s="242">
        <v>0</v>
      </c>
      <c r="I2557" s="243">
        <v>0</v>
      </c>
    </row>
    <row r="2558" spans="2:9" x14ac:dyDescent="0.2">
      <c r="B2558" s="240" t="s">
        <v>2385</v>
      </c>
      <c r="C2558" s="241">
        <v>85</v>
      </c>
      <c r="D2558" s="242">
        <v>-5.7474979381673119E-2</v>
      </c>
      <c r="E2558" s="243">
        <v>-60.670588235294119</v>
      </c>
      <c r="F2558" s="243">
        <v>641.66085573304247</v>
      </c>
      <c r="G2558" s="241">
        <v>0</v>
      </c>
      <c r="H2558" s="242">
        <v>0</v>
      </c>
      <c r="I2558" s="243">
        <v>0</v>
      </c>
    </row>
    <row r="2559" spans="2:9" x14ac:dyDescent="0.2">
      <c r="B2559" s="240" t="s">
        <v>2386</v>
      </c>
      <c r="C2559" s="241">
        <v>1948</v>
      </c>
      <c r="D2559" s="242">
        <v>-1.9465445915628155E-2</v>
      </c>
      <c r="E2559" s="243">
        <v>-23.886550308008214</v>
      </c>
      <c r="F2559" s="243">
        <v>16.665138776307131</v>
      </c>
      <c r="G2559" s="241">
        <v>85</v>
      </c>
      <c r="H2559" s="242">
        <v>3.9659014248625279E-2</v>
      </c>
      <c r="I2559" s="243">
        <v>22.823529411764707</v>
      </c>
    </row>
    <row r="2560" spans="2:9" x14ac:dyDescent="0.2">
      <c r="B2560" s="240" t="s">
        <v>2387</v>
      </c>
      <c r="C2560" s="241">
        <v>67</v>
      </c>
      <c r="D2560" s="242">
        <v>0.52488208619726362</v>
      </c>
      <c r="E2560" s="243">
        <v>1205.8656716417911</v>
      </c>
      <c r="F2560" s="243">
        <v>1958.6589416867573</v>
      </c>
      <c r="G2560" s="241">
        <v>0</v>
      </c>
      <c r="H2560" s="242">
        <v>0</v>
      </c>
      <c r="I2560" s="243">
        <v>0</v>
      </c>
    </row>
    <row r="2561" spans="2:9" x14ac:dyDescent="0.2">
      <c r="B2561" s="240" t="s">
        <v>2388</v>
      </c>
      <c r="C2561" s="241">
        <v>2541</v>
      </c>
      <c r="D2561" s="242">
        <v>2.3006161942276337E-2</v>
      </c>
      <c r="E2561" s="243">
        <v>28.315623770169225</v>
      </c>
      <c r="F2561" s="243">
        <v>196.17775945451743</v>
      </c>
      <c r="G2561" s="241">
        <v>176</v>
      </c>
      <c r="H2561" s="242">
        <v>5.922001195653448E-2</v>
      </c>
      <c r="I2561" s="243">
        <v>28.704545454545453</v>
      </c>
    </row>
    <row r="2562" spans="2:9" x14ac:dyDescent="0.2">
      <c r="B2562" s="240" t="s">
        <v>2389</v>
      </c>
      <c r="C2562" s="241">
        <v>275</v>
      </c>
      <c r="D2562" s="242">
        <v>0.65546250219590241</v>
      </c>
      <c r="E2562" s="243">
        <v>1451.7636363636364</v>
      </c>
      <c r="F2562" s="243">
        <v>1128.8927356559202</v>
      </c>
      <c r="G2562" s="241">
        <v>0</v>
      </c>
      <c r="H2562" s="242">
        <v>0</v>
      </c>
      <c r="I2562" s="243">
        <v>0</v>
      </c>
    </row>
    <row r="2563" spans="2:9" x14ac:dyDescent="0.2">
      <c r="B2563" s="240" t="s">
        <v>2390</v>
      </c>
      <c r="C2563" s="241">
        <v>1398</v>
      </c>
      <c r="D2563" s="242">
        <v>-3.9775092929830946E-2</v>
      </c>
      <c r="E2563" s="243">
        <v>-37.925608011444922</v>
      </c>
      <c r="F2563" s="243">
        <v>51.207116947331066</v>
      </c>
      <c r="G2563" s="241">
        <v>5</v>
      </c>
      <c r="H2563" s="242">
        <v>1.0899182561308063E-3</v>
      </c>
      <c r="I2563" s="243">
        <v>0.4</v>
      </c>
    </row>
    <row r="2564" spans="2:9" x14ac:dyDescent="0.2">
      <c r="B2564" s="240" t="s">
        <v>2391</v>
      </c>
      <c r="C2564" s="241">
        <v>112</v>
      </c>
      <c r="D2564" s="242">
        <v>0.72649954328630884</v>
      </c>
      <c r="E2564" s="243">
        <v>1597.8125</v>
      </c>
      <c r="F2564" s="243">
        <v>2866.63418028663</v>
      </c>
      <c r="G2564" s="241">
        <v>0</v>
      </c>
      <c r="H2564" s="242">
        <v>0</v>
      </c>
      <c r="I2564" s="243">
        <v>0</v>
      </c>
    </row>
    <row r="2565" spans="2:9" x14ac:dyDescent="0.2">
      <c r="B2565" s="240" t="s">
        <v>2392</v>
      </c>
      <c r="C2565" s="241">
        <v>87</v>
      </c>
      <c r="D2565" s="242">
        <v>0.60237942525354327</v>
      </c>
      <c r="E2565" s="243">
        <v>1435.7471264367816</v>
      </c>
      <c r="F2565" s="243">
        <v>2051.7328354659567</v>
      </c>
      <c r="G2565" s="241">
        <v>0</v>
      </c>
      <c r="H2565" s="242">
        <v>0</v>
      </c>
      <c r="I2565" s="243">
        <v>0</v>
      </c>
    </row>
    <row r="2566" spans="2:9" x14ac:dyDescent="0.2">
      <c r="B2566" s="240" t="s">
        <v>2393</v>
      </c>
      <c r="C2566" s="241">
        <v>42</v>
      </c>
      <c r="D2566" s="242">
        <v>0.65370689143467686</v>
      </c>
      <c r="E2566" s="243">
        <v>1573.2857142857142</v>
      </c>
      <c r="F2566" s="243">
        <v>2342.7850951361047</v>
      </c>
      <c r="G2566" s="241">
        <v>0</v>
      </c>
      <c r="H2566" s="242">
        <v>0</v>
      </c>
      <c r="I2566" s="243">
        <v>0</v>
      </c>
    </row>
    <row r="2567" spans="2:9" x14ac:dyDescent="0.2">
      <c r="B2567" s="240" t="s">
        <v>2394</v>
      </c>
      <c r="C2567" s="241">
        <v>35</v>
      </c>
      <c r="D2567" s="242">
        <v>0.27604753155929584</v>
      </c>
      <c r="E2567" s="243">
        <v>532.31428571428569</v>
      </c>
      <c r="F2567" s="243">
        <v>1398.9814660127488</v>
      </c>
      <c r="G2567" s="241">
        <v>0</v>
      </c>
      <c r="H2567" s="242">
        <v>0</v>
      </c>
      <c r="I2567" s="243">
        <v>0</v>
      </c>
    </row>
    <row r="2568" spans="2:9" x14ac:dyDescent="0.2">
      <c r="B2568" s="240" t="s">
        <v>2395</v>
      </c>
      <c r="C2568" s="241">
        <v>12</v>
      </c>
      <c r="D2568" s="242">
        <v>0.12378906963991954</v>
      </c>
      <c r="E2568" s="243">
        <v>225.75</v>
      </c>
      <c r="F2568" s="243">
        <v>2846.2471770696334</v>
      </c>
      <c r="G2568" s="241">
        <v>0</v>
      </c>
      <c r="H2568" s="242">
        <v>0</v>
      </c>
      <c r="I2568" s="243">
        <v>0</v>
      </c>
    </row>
    <row r="2569" spans="2:9" x14ac:dyDescent="0.2">
      <c r="B2569" s="240" t="s">
        <v>2396</v>
      </c>
      <c r="C2569" s="241">
        <v>95</v>
      </c>
      <c r="D2569" s="242">
        <v>-7.5952974706091858E-2</v>
      </c>
      <c r="E2569" s="243">
        <v>-123.43157894736842</v>
      </c>
      <c r="F2569" s="243">
        <v>224.37054249157313</v>
      </c>
      <c r="G2569" s="241">
        <v>0</v>
      </c>
      <c r="H2569" s="242">
        <v>0</v>
      </c>
      <c r="I2569" s="243">
        <v>0</v>
      </c>
    </row>
    <row r="2570" spans="2:9" x14ac:dyDescent="0.2">
      <c r="B2570" s="240" t="s">
        <v>2397</v>
      </c>
      <c r="C2570" s="241">
        <v>8</v>
      </c>
      <c r="D2570" s="242">
        <v>-1.9135894752578819E-2</v>
      </c>
      <c r="E2570" s="243">
        <v>-16</v>
      </c>
      <c r="F2570" s="243">
        <v>7.5640455909929898</v>
      </c>
      <c r="G2570" s="241">
        <v>0</v>
      </c>
      <c r="H2570" s="242">
        <v>0</v>
      </c>
      <c r="I2570" s="243">
        <v>0</v>
      </c>
    </row>
    <row r="2571" spans="2:9" x14ac:dyDescent="0.2">
      <c r="B2571" s="240" t="s">
        <v>2398</v>
      </c>
      <c r="C2571" s="241">
        <v>370</v>
      </c>
      <c r="D2571" s="242">
        <v>2.771274880964647E-2</v>
      </c>
      <c r="E2571" s="243">
        <v>44.375675675675673</v>
      </c>
      <c r="F2571" s="243">
        <v>708.86432955520741</v>
      </c>
      <c r="G2571" s="241">
        <v>0</v>
      </c>
      <c r="H2571" s="242">
        <v>0</v>
      </c>
      <c r="I2571" s="243">
        <v>0</v>
      </c>
    </row>
    <row r="2572" spans="2:9" x14ac:dyDescent="0.2">
      <c r="B2572" s="240" t="s">
        <v>2399</v>
      </c>
      <c r="C2572" s="241">
        <v>49</v>
      </c>
      <c r="D2572" s="242">
        <v>-2.7952467664119851E-2</v>
      </c>
      <c r="E2572" s="243">
        <v>-30.387755102040817</v>
      </c>
      <c r="F2572" s="243">
        <v>9.7626544148655281</v>
      </c>
      <c r="G2572" s="241">
        <v>0</v>
      </c>
      <c r="H2572" s="242">
        <v>0</v>
      </c>
      <c r="I2572" s="243">
        <v>0</v>
      </c>
    </row>
    <row r="2573" spans="2:9" x14ac:dyDescent="0.2">
      <c r="B2573" s="240" t="s">
        <v>2400</v>
      </c>
      <c r="C2573" s="241">
        <v>435</v>
      </c>
      <c r="D2573" s="242">
        <v>0.37379919091038039</v>
      </c>
      <c r="E2573" s="243">
        <v>805.68505747126437</v>
      </c>
      <c r="F2573" s="243">
        <v>1277.2098015148035</v>
      </c>
      <c r="G2573" s="241">
        <v>5</v>
      </c>
      <c r="H2573" s="242">
        <v>0.3550093341630367</v>
      </c>
      <c r="I2573" s="243">
        <v>228.2</v>
      </c>
    </row>
    <row r="2574" spans="2:9" x14ac:dyDescent="0.2">
      <c r="B2574" s="240" t="s">
        <v>2401</v>
      </c>
      <c r="C2574" s="241">
        <v>1</v>
      </c>
      <c r="D2574" s="242">
        <v>2.1528525296017342E-3</v>
      </c>
      <c r="E2574" s="243">
        <v>2</v>
      </c>
      <c r="F2574" s="243">
        <v>0</v>
      </c>
      <c r="G2574" s="241">
        <v>0</v>
      </c>
      <c r="H2574" s="242">
        <v>0</v>
      </c>
      <c r="I2574" s="243">
        <v>0</v>
      </c>
    </row>
    <row r="2575" spans="2:9" x14ac:dyDescent="0.2">
      <c r="B2575" s="240" t="s">
        <v>2402</v>
      </c>
      <c r="C2575" s="241">
        <v>44</v>
      </c>
      <c r="D2575" s="242">
        <v>-2.4566065471815501E-2</v>
      </c>
      <c r="E2575" s="243">
        <v>-19.75</v>
      </c>
      <c r="F2575" s="243">
        <v>9.0903216487283611</v>
      </c>
      <c r="G2575" s="241">
        <v>1</v>
      </c>
      <c r="H2575" s="242">
        <v>0.12944162436548234</v>
      </c>
      <c r="I2575" s="243">
        <v>51</v>
      </c>
    </row>
    <row r="2576" spans="2:9" x14ac:dyDescent="0.2">
      <c r="B2576" s="240" t="s">
        <v>2403</v>
      </c>
      <c r="C2576" s="241">
        <v>88</v>
      </c>
      <c r="D2576" s="242">
        <v>-5.0526845884027449E-2</v>
      </c>
      <c r="E2576" s="243">
        <v>-164.18181818181819</v>
      </c>
      <c r="F2576" s="243">
        <v>188.97849180149311</v>
      </c>
      <c r="G2576" s="241">
        <v>88</v>
      </c>
      <c r="H2576" s="242">
        <v>0.20309002165217072</v>
      </c>
      <c r="I2576" s="243">
        <v>125.77272727272727</v>
      </c>
    </row>
    <row r="2577" spans="2:10" x14ac:dyDescent="0.2">
      <c r="B2577" s="240" t="s">
        <v>2404</v>
      </c>
      <c r="C2577" s="241">
        <v>3290</v>
      </c>
      <c r="D2577" s="242">
        <v>-1.6790664688208778E-2</v>
      </c>
      <c r="E2577" s="243">
        <v>-19.264133738601824</v>
      </c>
      <c r="F2577" s="243">
        <v>235.99418840432432</v>
      </c>
      <c r="G2577" s="241">
        <v>46</v>
      </c>
      <c r="H2577" s="242">
        <v>8.6929628396060332E-2</v>
      </c>
      <c r="I2577" s="243">
        <v>39.717391304347828</v>
      </c>
    </row>
    <row r="2578" spans="2:10" x14ac:dyDescent="0.2">
      <c r="B2578" s="240" t="s">
        <v>2405</v>
      </c>
      <c r="C2578" s="241">
        <v>836</v>
      </c>
      <c r="D2578" s="242">
        <v>3.9326646075304339E-2</v>
      </c>
      <c r="E2578" s="243">
        <v>74.673444976076553</v>
      </c>
      <c r="F2578" s="243">
        <v>239.84258882366717</v>
      </c>
      <c r="G2578" s="241">
        <v>4</v>
      </c>
      <c r="H2578" s="242">
        <v>0.20593368237347298</v>
      </c>
      <c r="I2578" s="243">
        <v>88.5</v>
      </c>
    </row>
    <row r="2579" spans="2:10" x14ac:dyDescent="0.2">
      <c r="B2579" s="240" t="s">
        <v>2406</v>
      </c>
      <c r="C2579" s="241">
        <v>45</v>
      </c>
      <c r="D2579" s="242">
        <v>0.50926257918011242</v>
      </c>
      <c r="E2579" s="243">
        <v>1230.9555555555555</v>
      </c>
      <c r="F2579" s="243">
        <v>1783.2634708701607</v>
      </c>
      <c r="G2579" s="241">
        <v>0</v>
      </c>
      <c r="H2579" s="242">
        <v>0</v>
      </c>
      <c r="I2579" s="243">
        <v>0</v>
      </c>
    </row>
    <row r="2580" spans="2:10" x14ac:dyDescent="0.2">
      <c r="B2580" s="240" t="s">
        <v>2407</v>
      </c>
      <c r="C2580" s="241">
        <v>0</v>
      </c>
      <c r="D2580" s="242">
        <v>0</v>
      </c>
      <c r="E2580" s="243">
        <v>0</v>
      </c>
      <c r="F2580" s="243">
        <v>6.0050847698879579</v>
      </c>
      <c r="G2580" s="241">
        <v>0</v>
      </c>
      <c r="H2580" s="242">
        <v>0</v>
      </c>
      <c r="I2580" s="243">
        <v>0</v>
      </c>
    </row>
    <row r="2581" spans="2:10" x14ac:dyDescent="0.2">
      <c r="B2581" s="240" t="s">
        <v>2408</v>
      </c>
      <c r="C2581" s="241">
        <v>13</v>
      </c>
      <c r="D2581" s="242">
        <v>-4.6875E-2</v>
      </c>
      <c r="E2581" s="243">
        <v>-36.230769230769234</v>
      </c>
      <c r="F2581" s="243">
        <v>33.222851317481478</v>
      </c>
      <c r="G2581" s="241">
        <v>0</v>
      </c>
      <c r="H2581" s="242">
        <v>0</v>
      </c>
      <c r="I2581" s="243">
        <v>0</v>
      </c>
    </row>
    <row r="2582" spans="2:10" x14ac:dyDescent="0.2">
      <c r="B2582" s="244" t="s">
        <v>2409</v>
      </c>
      <c r="C2582" s="245">
        <v>0</v>
      </c>
      <c r="D2582" s="246">
        <v>0</v>
      </c>
      <c r="E2582" s="247">
        <v>0</v>
      </c>
      <c r="F2582" s="247">
        <v>0</v>
      </c>
      <c r="G2582" s="245">
        <v>0</v>
      </c>
      <c r="H2582" s="246">
        <v>0</v>
      </c>
      <c r="I2582" s="247">
        <v>0</v>
      </c>
    </row>
    <row r="2584" spans="2:10" x14ac:dyDescent="0.2">
      <c r="J2584" s="17" t="s">
        <v>331</v>
      </c>
    </row>
    <row r="2585" spans="2:10" x14ac:dyDescent="0.2">
      <c r="J2585" s="17" t="s">
        <v>366</v>
      </c>
    </row>
    <row r="2586" spans="2:10" x14ac:dyDescent="0.2">
      <c r="B2586" s="3" t="s">
        <v>0</v>
      </c>
      <c r="C2586" s="225"/>
      <c r="D2586" s="226"/>
      <c r="E2586" s="227"/>
      <c r="F2586" s="227"/>
      <c r="G2586" s="225"/>
      <c r="H2586" s="226"/>
      <c r="I2586" s="227"/>
    </row>
    <row r="2587" spans="2:10" x14ac:dyDescent="0.2">
      <c r="B2587" s="3" t="s">
        <v>396</v>
      </c>
      <c r="C2587" s="225"/>
      <c r="D2587" s="226"/>
      <c r="E2587" s="227"/>
      <c r="F2587" s="227"/>
      <c r="G2587" s="225"/>
      <c r="H2587" s="226"/>
      <c r="I2587" s="227"/>
    </row>
    <row r="2588" spans="2:10" x14ac:dyDescent="0.2">
      <c r="B2588" s="228" t="s">
        <v>326</v>
      </c>
      <c r="C2588" s="225"/>
      <c r="D2588" s="226"/>
      <c r="E2588" s="227"/>
      <c r="F2588" s="227"/>
      <c r="G2588" s="225"/>
      <c r="H2588" s="226"/>
      <c r="I2588" s="227"/>
    </row>
    <row r="2589" spans="2:10" x14ac:dyDescent="0.2">
      <c r="B2589" s="3"/>
      <c r="C2589" s="221"/>
      <c r="D2589" s="221"/>
      <c r="E2589" s="221"/>
      <c r="F2589" s="273"/>
      <c r="G2589" s="221"/>
      <c r="H2589" s="221"/>
      <c r="I2589" s="221"/>
    </row>
    <row r="2590" spans="2:10" x14ac:dyDescent="0.2">
      <c r="B2590" s="266" t="s">
        <v>2766</v>
      </c>
    </row>
    <row r="2591" spans="2:10" x14ac:dyDescent="0.2">
      <c r="B2591" s="266" t="s">
        <v>2767</v>
      </c>
    </row>
    <row r="2592" spans="2:10" x14ac:dyDescent="0.2">
      <c r="B2592" s="266" t="s">
        <v>2768</v>
      </c>
    </row>
    <row r="2593" spans="2:9" x14ac:dyDescent="0.2">
      <c r="B2593" s="266" t="s">
        <v>2769</v>
      </c>
    </row>
    <row r="2594" spans="2:9" x14ac:dyDescent="0.2">
      <c r="B2594" s="266" t="s">
        <v>2770</v>
      </c>
    </row>
    <row r="2596" spans="2:9" x14ac:dyDescent="0.2">
      <c r="B2596" s="3"/>
      <c r="C2596" s="229" t="s">
        <v>155</v>
      </c>
      <c r="D2596" s="230"/>
      <c r="E2596" s="231"/>
      <c r="F2596" s="274"/>
      <c r="G2596" s="229" t="s">
        <v>404</v>
      </c>
      <c r="H2596" s="230"/>
      <c r="I2596" s="231"/>
    </row>
    <row r="2597" spans="2:9" ht="38.25" x14ac:dyDescent="0.2">
      <c r="B2597" s="232" t="s">
        <v>332</v>
      </c>
      <c r="C2597" s="233" t="s">
        <v>49</v>
      </c>
      <c r="D2597" s="234" t="s">
        <v>333</v>
      </c>
      <c r="E2597" s="235" t="s">
        <v>334</v>
      </c>
      <c r="F2597" s="235" t="s">
        <v>2765</v>
      </c>
      <c r="G2597" s="233" t="s">
        <v>49</v>
      </c>
      <c r="H2597" s="234" t="s">
        <v>333</v>
      </c>
      <c r="I2597" s="235" t="s">
        <v>334</v>
      </c>
    </row>
    <row r="2598" spans="2:9" x14ac:dyDescent="0.2">
      <c r="B2598" s="236" t="s">
        <v>2410</v>
      </c>
      <c r="C2598" s="237">
        <v>136</v>
      </c>
      <c r="D2598" s="238">
        <v>-3.712538311120972E-2</v>
      </c>
      <c r="E2598" s="239">
        <v>-39.367647058823529</v>
      </c>
      <c r="F2598" s="239">
        <v>20.443169142803374</v>
      </c>
      <c r="G2598" s="237">
        <v>0</v>
      </c>
      <c r="H2598" s="238">
        <v>0</v>
      </c>
      <c r="I2598" s="239">
        <v>0</v>
      </c>
    </row>
    <row r="2599" spans="2:9" x14ac:dyDescent="0.2">
      <c r="B2599" s="240" t="s">
        <v>2411</v>
      </c>
      <c r="C2599" s="241">
        <v>23</v>
      </c>
      <c r="D2599" s="242">
        <v>0.33350321467774813</v>
      </c>
      <c r="E2599" s="243">
        <v>739.73913043478262</v>
      </c>
      <c r="F2599" s="243">
        <v>2198.5359741503312</v>
      </c>
      <c r="G2599" s="241">
        <v>0</v>
      </c>
      <c r="H2599" s="242">
        <v>0</v>
      </c>
      <c r="I2599" s="243">
        <v>0</v>
      </c>
    </row>
    <row r="2600" spans="2:9" x14ac:dyDescent="0.2">
      <c r="B2600" s="240" t="s">
        <v>2412</v>
      </c>
      <c r="C2600" s="241">
        <v>561</v>
      </c>
      <c r="D2600" s="242">
        <v>0.10652530731823018</v>
      </c>
      <c r="E2600" s="243">
        <v>211.36007130124779</v>
      </c>
      <c r="F2600" s="243">
        <v>535.82172458959735</v>
      </c>
      <c r="G2600" s="241">
        <v>0</v>
      </c>
      <c r="H2600" s="242">
        <v>0</v>
      </c>
      <c r="I2600" s="243">
        <v>0</v>
      </c>
    </row>
    <row r="2601" spans="2:9" x14ac:dyDescent="0.2">
      <c r="B2601" s="240" t="s">
        <v>2413</v>
      </c>
      <c r="C2601" s="241">
        <v>28</v>
      </c>
      <c r="D2601" s="242">
        <v>-1.7645786334559155E-2</v>
      </c>
      <c r="E2601" s="243">
        <v>-20.392857142857142</v>
      </c>
      <c r="F2601" s="243">
        <v>21.897703866657253</v>
      </c>
      <c r="G2601" s="241">
        <v>0</v>
      </c>
      <c r="H2601" s="242">
        <v>0</v>
      </c>
      <c r="I2601" s="243">
        <v>0</v>
      </c>
    </row>
    <row r="2602" spans="2:9" x14ac:dyDescent="0.2">
      <c r="B2602" s="240" t="s">
        <v>2414</v>
      </c>
      <c r="C2602" s="241">
        <v>677</v>
      </c>
      <c r="D2602" s="242">
        <v>2.2868473460307515E-2</v>
      </c>
      <c r="E2602" s="243">
        <v>19.556868537666173</v>
      </c>
      <c r="F2602" s="243">
        <v>7.4215284682057669</v>
      </c>
      <c r="G2602" s="241">
        <v>5</v>
      </c>
      <c r="H2602" s="242">
        <v>6.9958847736625529E-2</v>
      </c>
      <c r="I2602" s="243">
        <v>23.8</v>
      </c>
    </row>
    <row r="2603" spans="2:9" x14ac:dyDescent="0.2">
      <c r="B2603" s="240" t="s">
        <v>2415</v>
      </c>
      <c r="C2603" s="241">
        <v>1297</v>
      </c>
      <c r="D2603" s="242">
        <v>-1.6257890826825605E-2</v>
      </c>
      <c r="E2603" s="243">
        <v>-18.661526599845796</v>
      </c>
      <c r="F2603" s="243">
        <v>11.233129420866554</v>
      </c>
      <c r="G2603" s="241">
        <v>13</v>
      </c>
      <c r="H2603" s="242">
        <v>7.6175362031343008E-2</v>
      </c>
      <c r="I2603" s="243">
        <v>29.53846153846154</v>
      </c>
    </row>
    <row r="2604" spans="2:9" x14ac:dyDescent="0.2">
      <c r="B2604" s="240" t="s">
        <v>2416</v>
      </c>
      <c r="C2604" s="241">
        <v>1510</v>
      </c>
      <c r="D2604" s="242">
        <v>-1.6374079290750965E-2</v>
      </c>
      <c r="E2604" s="243">
        <v>-17.314569536423843</v>
      </c>
      <c r="F2604" s="243">
        <v>11.242713588468334</v>
      </c>
      <c r="G2604" s="241">
        <v>13</v>
      </c>
      <c r="H2604" s="242">
        <v>3.7049073773155694E-2</v>
      </c>
      <c r="I2604" s="243">
        <v>17.53846153846154</v>
      </c>
    </row>
    <row r="2605" spans="2:9" x14ac:dyDescent="0.2">
      <c r="B2605" s="240" t="s">
        <v>2417</v>
      </c>
      <c r="C2605" s="241">
        <v>236</v>
      </c>
      <c r="D2605" s="242">
        <v>3.6715537438274159E-2</v>
      </c>
      <c r="E2605" s="243">
        <v>61.025423728813557</v>
      </c>
      <c r="F2605" s="243">
        <v>280.15114142433771</v>
      </c>
      <c r="G2605" s="241">
        <v>4</v>
      </c>
      <c r="H2605" s="242">
        <v>0.18279158699808806</v>
      </c>
      <c r="I2605" s="243">
        <v>119.5</v>
      </c>
    </row>
    <row r="2606" spans="2:9" x14ac:dyDescent="0.2">
      <c r="B2606" s="240" t="s">
        <v>2418</v>
      </c>
      <c r="C2606" s="241">
        <v>68</v>
      </c>
      <c r="D2606" s="242">
        <v>0.24704429989079335</v>
      </c>
      <c r="E2606" s="243">
        <v>688.63235294117646</v>
      </c>
      <c r="F2606" s="243">
        <v>1253.5648568046836</v>
      </c>
      <c r="G2606" s="241">
        <v>0</v>
      </c>
      <c r="H2606" s="242">
        <v>0</v>
      </c>
      <c r="I2606" s="243">
        <v>0</v>
      </c>
    </row>
    <row r="2607" spans="2:9" x14ac:dyDescent="0.2">
      <c r="B2607" s="240" t="s">
        <v>2419</v>
      </c>
      <c r="C2607" s="241">
        <v>320</v>
      </c>
      <c r="D2607" s="242">
        <v>0.54269431381338329</v>
      </c>
      <c r="E2607" s="243">
        <v>1070.6968750000001</v>
      </c>
      <c r="F2607" s="243">
        <v>2145.7138038807934</v>
      </c>
      <c r="G2607" s="241">
        <v>0</v>
      </c>
      <c r="H2607" s="242">
        <v>0</v>
      </c>
      <c r="I2607" s="243">
        <v>0</v>
      </c>
    </row>
    <row r="2608" spans="2:9" x14ac:dyDescent="0.2">
      <c r="B2608" s="240" t="s">
        <v>2420</v>
      </c>
      <c r="C2608" s="241">
        <v>421</v>
      </c>
      <c r="D2608" s="242">
        <v>0.3817232756373703</v>
      </c>
      <c r="E2608" s="243">
        <v>796.60570071258906</v>
      </c>
      <c r="F2608" s="243">
        <v>961.31103789250028</v>
      </c>
      <c r="G2608" s="241">
        <v>0</v>
      </c>
      <c r="H2608" s="242">
        <v>0</v>
      </c>
      <c r="I2608" s="243">
        <v>0</v>
      </c>
    </row>
    <row r="2609" spans="2:9" x14ac:dyDescent="0.2">
      <c r="B2609" s="240" t="s">
        <v>2421</v>
      </c>
      <c r="C2609" s="241">
        <v>2003</v>
      </c>
      <c r="D2609" s="242">
        <v>0.35072730802689689</v>
      </c>
      <c r="E2609" s="243">
        <v>750.37643534697952</v>
      </c>
      <c r="F2609" s="243">
        <v>1685.9610321748635</v>
      </c>
      <c r="G2609" s="241">
        <v>16</v>
      </c>
      <c r="H2609" s="242">
        <v>0.3756247160381645</v>
      </c>
      <c r="I2609" s="243">
        <v>206.6875</v>
      </c>
    </row>
    <row r="2610" spans="2:9" x14ac:dyDescent="0.2">
      <c r="B2610" s="240" t="s">
        <v>2422</v>
      </c>
      <c r="C2610" s="241">
        <v>21</v>
      </c>
      <c r="D2610" s="242">
        <v>-2.5300525105238059E-2</v>
      </c>
      <c r="E2610" s="243">
        <v>-27.761904761904763</v>
      </c>
      <c r="F2610" s="243">
        <v>25.483857456250593</v>
      </c>
      <c r="G2610" s="241">
        <v>0</v>
      </c>
      <c r="H2610" s="242">
        <v>0</v>
      </c>
      <c r="I2610" s="243">
        <v>0</v>
      </c>
    </row>
    <row r="2611" spans="2:9" x14ac:dyDescent="0.2">
      <c r="B2611" s="240" t="s">
        <v>2423</v>
      </c>
      <c r="C2611" s="241">
        <v>113</v>
      </c>
      <c r="D2611" s="242">
        <v>0.1749439351262132</v>
      </c>
      <c r="E2611" s="243">
        <v>431.46902654867256</v>
      </c>
      <c r="F2611" s="243">
        <v>1047.1267078406429</v>
      </c>
      <c r="G2611" s="241">
        <v>0</v>
      </c>
      <c r="H2611" s="242">
        <v>0</v>
      </c>
      <c r="I2611" s="243">
        <v>0</v>
      </c>
    </row>
    <row r="2612" spans="2:9" x14ac:dyDescent="0.2">
      <c r="B2612" s="240" t="s">
        <v>2424</v>
      </c>
      <c r="C2612" s="241">
        <v>1709</v>
      </c>
      <c r="D2612" s="242">
        <v>-2.040969312240648E-2</v>
      </c>
      <c r="E2612" s="243">
        <v>-20.551199531889996</v>
      </c>
      <c r="F2612" s="243">
        <v>7.7804889512907289</v>
      </c>
      <c r="G2612" s="241">
        <v>95</v>
      </c>
      <c r="H2612" s="242">
        <v>4.4098959574299101E-2</v>
      </c>
      <c r="I2612" s="243">
        <v>23.378947368421052</v>
      </c>
    </row>
    <row r="2613" spans="2:9" x14ac:dyDescent="0.2">
      <c r="B2613" s="240" t="s">
        <v>2425</v>
      </c>
      <c r="C2613" s="241">
        <v>0</v>
      </c>
      <c r="D2613" s="242">
        <v>0</v>
      </c>
      <c r="E2613" s="243">
        <v>0</v>
      </c>
      <c r="F2613" s="243">
        <v>0</v>
      </c>
      <c r="G2613" s="241">
        <v>0</v>
      </c>
      <c r="H2613" s="242">
        <v>0</v>
      </c>
      <c r="I2613" s="243">
        <v>0</v>
      </c>
    </row>
    <row r="2614" spans="2:9" x14ac:dyDescent="0.2">
      <c r="B2614" s="240" t="s">
        <v>2426</v>
      </c>
      <c r="C2614" s="241">
        <v>286</v>
      </c>
      <c r="D2614" s="242">
        <v>0.10802733052619096</v>
      </c>
      <c r="E2614" s="243">
        <v>280.05594405594405</v>
      </c>
      <c r="F2614" s="243">
        <v>1070.0688088773006</v>
      </c>
      <c r="G2614" s="241">
        <v>0</v>
      </c>
      <c r="H2614" s="242">
        <v>0</v>
      </c>
      <c r="I2614" s="243">
        <v>0</v>
      </c>
    </row>
    <row r="2615" spans="2:9" x14ac:dyDescent="0.2">
      <c r="B2615" s="240" t="s">
        <v>2427</v>
      </c>
      <c r="C2615" s="241">
        <v>506</v>
      </c>
      <c r="D2615" s="242">
        <v>3.5235825879754268E-2</v>
      </c>
      <c r="E2615" s="243">
        <v>32.029644268774703</v>
      </c>
      <c r="F2615" s="243">
        <v>13.2739345658887</v>
      </c>
      <c r="G2615" s="241">
        <v>0</v>
      </c>
      <c r="H2615" s="242">
        <v>0</v>
      </c>
      <c r="I2615" s="243">
        <v>0</v>
      </c>
    </row>
    <row r="2616" spans="2:9" x14ac:dyDescent="0.2">
      <c r="B2616" s="240" t="s">
        <v>2428</v>
      </c>
      <c r="C2616" s="241">
        <v>23</v>
      </c>
      <c r="D2616" s="242">
        <v>-1.2410287081339733E-2</v>
      </c>
      <c r="E2616" s="243">
        <v>-14.434782608695652</v>
      </c>
      <c r="F2616" s="243">
        <v>56.68275753467136</v>
      </c>
      <c r="G2616" s="241">
        <v>0</v>
      </c>
      <c r="H2616" s="242">
        <v>0</v>
      </c>
      <c r="I2616" s="243">
        <v>0</v>
      </c>
    </row>
    <row r="2617" spans="2:9" x14ac:dyDescent="0.2">
      <c r="B2617" s="240" t="s">
        <v>2429</v>
      </c>
      <c r="C2617" s="241">
        <v>12</v>
      </c>
      <c r="D2617" s="242">
        <v>0.3906442853616392</v>
      </c>
      <c r="E2617" s="243">
        <v>791.25</v>
      </c>
      <c r="F2617" s="243">
        <v>2078.166501563459</v>
      </c>
      <c r="G2617" s="241">
        <v>0</v>
      </c>
      <c r="H2617" s="242">
        <v>0</v>
      </c>
      <c r="I2617" s="243">
        <v>0</v>
      </c>
    </row>
    <row r="2618" spans="2:9" x14ac:dyDescent="0.2">
      <c r="B2618" s="240" t="s">
        <v>2430</v>
      </c>
      <c r="C2618" s="241">
        <v>14</v>
      </c>
      <c r="D2618" s="242">
        <v>-3.0543085995951014E-2</v>
      </c>
      <c r="E2618" s="243">
        <v>-24.785714285714285</v>
      </c>
      <c r="F2618" s="243">
        <v>9.0903216487283611</v>
      </c>
      <c r="G2618" s="241">
        <v>0</v>
      </c>
      <c r="H2618" s="242">
        <v>0</v>
      </c>
      <c r="I2618" s="243">
        <v>0</v>
      </c>
    </row>
    <row r="2619" spans="2:9" x14ac:dyDescent="0.2">
      <c r="B2619" s="240" t="s">
        <v>2431</v>
      </c>
      <c r="C2619" s="241">
        <v>1259</v>
      </c>
      <c r="D2619" s="242">
        <v>3.9058129332021352E-3</v>
      </c>
      <c r="E2619" s="243">
        <v>4.2144559173947576</v>
      </c>
      <c r="F2619" s="243">
        <v>35.329739298258744</v>
      </c>
      <c r="G2619" s="241">
        <v>51</v>
      </c>
      <c r="H2619" s="242">
        <v>8.1474166180365293E-2</v>
      </c>
      <c r="I2619" s="243">
        <v>35.588235294117645</v>
      </c>
    </row>
    <row r="2620" spans="2:9" x14ac:dyDescent="0.2">
      <c r="B2620" s="240" t="s">
        <v>2432</v>
      </c>
      <c r="C2620" s="241">
        <v>1438</v>
      </c>
      <c r="D2620" s="242">
        <v>8.2091858544079965E-3</v>
      </c>
      <c r="E2620" s="243">
        <v>7.9061196105702365</v>
      </c>
      <c r="F2620" s="243">
        <v>39.550419120671684</v>
      </c>
      <c r="G2620" s="241">
        <v>81</v>
      </c>
      <c r="H2620" s="242">
        <v>8.5844400207248261E-2</v>
      </c>
      <c r="I2620" s="243">
        <v>38.864197530864196</v>
      </c>
    </row>
    <row r="2621" spans="2:9" x14ac:dyDescent="0.2">
      <c r="B2621" s="240" t="s">
        <v>2433</v>
      </c>
      <c r="C2621" s="241">
        <v>4</v>
      </c>
      <c r="D2621" s="242">
        <v>0.18486096807415042</v>
      </c>
      <c r="E2621" s="243">
        <v>359</v>
      </c>
      <c r="F2621" s="243">
        <v>3395.5571857417895</v>
      </c>
      <c r="G2621" s="241">
        <v>0</v>
      </c>
      <c r="H2621" s="242">
        <v>0</v>
      </c>
      <c r="I2621" s="243">
        <v>0</v>
      </c>
    </row>
    <row r="2622" spans="2:9" x14ac:dyDescent="0.2">
      <c r="B2622" s="240" t="s">
        <v>2434</v>
      </c>
      <c r="C2622" s="241">
        <v>2</v>
      </c>
      <c r="D2622" s="242">
        <v>-1.991288114499068E-2</v>
      </c>
      <c r="E2622" s="243">
        <v>-16</v>
      </c>
      <c r="F2622" s="243">
        <v>0</v>
      </c>
      <c r="G2622" s="241">
        <v>0</v>
      </c>
      <c r="H2622" s="242">
        <v>0</v>
      </c>
      <c r="I2622" s="243">
        <v>0</v>
      </c>
    </row>
    <row r="2623" spans="2:9" x14ac:dyDescent="0.2">
      <c r="B2623" s="240" t="s">
        <v>2435</v>
      </c>
      <c r="C2623" s="241">
        <v>58</v>
      </c>
      <c r="D2623" s="242">
        <v>6.492034710529726E-3</v>
      </c>
      <c r="E2623" s="243">
        <v>6.9137931034482758</v>
      </c>
      <c r="F2623" s="243">
        <v>133.56352489660534</v>
      </c>
      <c r="G2623" s="241">
        <v>0</v>
      </c>
      <c r="H2623" s="242">
        <v>0</v>
      </c>
      <c r="I2623" s="243">
        <v>0</v>
      </c>
    </row>
    <row r="2624" spans="2:9" x14ac:dyDescent="0.2">
      <c r="B2624" s="240" t="s">
        <v>2436</v>
      </c>
      <c r="C2624" s="241">
        <v>1517</v>
      </c>
      <c r="D2624" s="242">
        <v>0.18139540497279172</v>
      </c>
      <c r="E2624" s="243">
        <v>396.29993408042191</v>
      </c>
      <c r="F2624" s="243">
        <v>1335.7327427263783</v>
      </c>
      <c r="G2624" s="241">
        <v>77</v>
      </c>
      <c r="H2624" s="242">
        <v>0.45385753776561577</v>
      </c>
      <c r="I2624" s="243">
        <v>211.09090909090909</v>
      </c>
    </row>
    <row r="2625" spans="2:9" x14ac:dyDescent="0.2">
      <c r="B2625" s="240" t="s">
        <v>2437</v>
      </c>
      <c r="C2625" s="241">
        <v>350</v>
      </c>
      <c r="D2625" s="242">
        <v>-0.10941854806600504</v>
      </c>
      <c r="E2625" s="243">
        <v>-190.8</v>
      </c>
      <c r="F2625" s="243">
        <v>288.78217963353785</v>
      </c>
      <c r="G2625" s="241">
        <v>41</v>
      </c>
      <c r="H2625" s="242">
        <v>4.9575070821529676E-2</v>
      </c>
      <c r="I2625" s="243">
        <v>27.317073170731707</v>
      </c>
    </row>
    <row r="2626" spans="2:9" x14ac:dyDescent="0.2">
      <c r="B2626" s="240" t="s">
        <v>2438</v>
      </c>
      <c r="C2626" s="241">
        <v>196</v>
      </c>
      <c r="D2626" s="242">
        <v>0.42997777072086385</v>
      </c>
      <c r="E2626" s="243">
        <v>932.60204081632651</v>
      </c>
      <c r="F2626" s="243">
        <v>1623.167553365638</v>
      </c>
      <c r="G2626" s="241">
        <v>0</v>
      </c>
      <c r="H2626" s="242">
        <v>0</v>
      </c>
      <c r="I2626" s="243">
        <v>0</v>
      </c>
    </row>
    <row r="2627" spans="2:9" x14ac:dyDescent="0.2">
      <c r="B2627" s="240" t="s">
        <v>2439</v>
      </c>
      <c r="C2627" s="241">
        <v>285</v>
      </c>
      <c r="D2627" s="242">
        <v>0.45172925369727723</v>
      </c>
      <c r="E2627" s="243">
        <v>986.11228070175434</v>
      </c>
      <c r="F2627" s="243">
        <v>2392.7003893152787</v>
      </c>
      <c r="G2627" s="241">
        <v>0</v>
      </c>
      <c r="H2627" s="242">
        <v>0</v>
      </c>
      <c r="I2627" s="243">
        <v>0</v>
      </c>
    </row>
    <row r="2628" spans="2:9" x14ac:dyDescent="0.2">
      <c r="B2628" s="240" t="s">
        <v>2440</v>
      </c>
      <c r="C2628" s="241">
        <v>28</v>
      </c>
      <c r="D2628" s="242">
        <v>-2.9217350490867156E-2</v>
      </c>
      <c r="E2628" s="243">
        <v>-26.678571428571427</v>
      </c>
      <c r="F2628" s="243">
        <v>8.2086345354500008</v>
      </c>
      <c r="G2628" s="241">
        <v>0</v>
      </c>
      <c r="H2628" s="242">
        <v>0</v>
      </c>
      <c r="I2628" s="243">
        <v>0</v>
      </c>
    </row>
    <row r="2629" spans="2:9" x14ac:dyDescent="0.2">
      <c r="B2629" s="240" t="s">
        <v>2441</v>
      </c>
      <c r="C2629" s="241">
        <v>2654</v>
      </c>
      <c r="D2629" s="242">
        <v>-9.3073653210345997E-3</v>
      </c>
      <c r="E2629" s="243">
        <v>-9.7192916352675205</v>
      </c>
      <c r="F2629" s="243">
        <v>100.06790704133873</v>
      </c>
      <c r="G2629" s="241">
        <v>90</v>
      </c>
      <c r="H2629" s="242">
        <v>1.7630768030580724E-2</v>
      </c>
      <c r="I2629" s="243">
        <v>10.044444444444444</v>
      </c>
    </row>
    <row r="2630" spans="2:9" x14ac:dyDescent="0.2">
      <c r="B2630" s="240" t="s">
        <v>2442</v>
      </c>
      <c r="C2630" s="241">
        <v>1807</v>
      </c>
      <c r="D2630" s="242">
        <v>-6.7361973479119763E-3</v>
      </c>
      <c r="E2630" s="243">
        <v>-8.8467072495849468</v>
      </c>
      <c r="F2630" s="243">
        <v>1451.394932927087</v>
      </c>
      <c r="G2630" s="241">
        <v>19</v>
      </c>
      <c r="H2630" s="242">
        <v>4.7916453363366474E-2</v>
      </c>
      <c r="I2630" s="243">
        <v>24.631578947368421</v>
      </c>
    </row>
    <row r="2631" spans="2:9" x14ac:dyDescent="0.2">
      <c r="B2631" s="240" t="s">
        <v>2443</v>
      </c>
      <c r="C2631" s="241">
        <v>145</v>
      </c>
      <c r="D2631" s="242">
        <v>0.54432434686917497</v>
      </c>
      <c r="E2631" s="243">
        <v>1170.0758620689655</v>
      </c>
      <c r="F2631" s="243">
        <v>2296.2660007982295</v>
      </c>
      <c r="G2631" s="241">
        <v>0</v>
      </c>
      <c r="H2631" s="242">
        <v>0</v>
      </c>
      <c r="I2631" s="243">
        <v>0</v>
      </c>
    </row>
    <row r="2632" spans="2:9" x14ac:dyDescent="0.2">
      <c r="B2632" s="240" t="s">
        <v>2444</v>
      </c>
      <c r="C2632" s="241">
        <v>68</v>
      </c>
      <c r="D2632" s="242">
        <v>-2.0229544290276569E-2</v>
      </c>
      <c r="E2632" s="243">
        <v>-27.294117647058822</v>
      </c>
      <c r="F2632" s="243">
        <v>6.4751533746842496</v>
      </c>
      <c r="G2632" s="241">
        <v>0</v>
      </c>
      <c r="H2632" s="242">
        <v>0</v>
      </c>
      <c r="I2632" s="243">
        <v>0</v>
      </c>
    </row>
    <row r="2633" spans="2:9" x14ac:dyDescent="0.2">
      <c r="B2633" s="240" t="s">
        <v>2445</v>
      </c>
      <c r="C2633" s="241">
        <v>1277</v>
      </c>
      <c r="D2633" s="242">
        <v>-8.9379408444846264E-3</v>
      </c>
      <c r="E2633" s="243">
        <v>-8.8175411119812068</v>
      </c>
      <c r="F2633" s="243">
        <v>29.14778950928935</v>
      </c>
      <c r="G2633" s="241">
        <v>55</v>
      </c>
      <c r="H2633" s="242">
        <v>-2.6937676013224499E-3</v>
      </c>
      <c r="I2633" s="243">
        <v>-1.2</v>
      </c>
    </row>
    <row r="2634" spans="2:9" x14ac:dyDescent="0.2">
      <c r="B2634" s="240" t="s">
        <v>2446</v>
      </c>
      <c r="C2634" s="241">
        <v>172</v>
      </c>
      <c r="D2634" s="242">
        <v>1.4239263803681013E-2</v>
      </c>
      <c r="E2634" s="243">
        <v>13.494186046511627</v>
      </c>
      <c r="F2634" s="243">
        <v>267.86349394786174</v>
      </c>
      <c r="G2634" s="241">
        <v>0</v>
      </c>
      <c r="H2634" s="242">
        <v>0</v>
      </c>
      <c r="I2634" s="243">
        <v>0</v>
      </c>
    </row>
    <row r="2635" spans="2:9" x14ac:dyDescent="0.2">
      <c r="B2635" s="240" t="s">
        <v>2447</v>
      </c>
      <c r="C2635" s="241">
        <v>365</v>
      </c>
      <c r="D2635" s="242">
        <v>-7.2421461892464012E-2</v>
      </c>
      <c r="E2635" s="243">
        <v>-126.15342465753425</v>
      </c>
      <c r="F2635" s="243">
        <v>95.709654659702565</v>
      </c>
      <c r="G2635" s="241">
        <v>0</v>
      </c>
      <c r="H2635" s="242">
        <v>0</v>
      </c>
      <c r="I2635" s="243">
        <v>0</v>
      </c>
    </row>
    <row r="2636" spans="2:9" x14ac:dyDescent="0.2">
      <c r="B2636" s="240" t="s">
        <v>2448</v>
      </c>
      <c r="C2636" s="241">
        <v>486</v>
      </c>
      <c r="D2636" s="242">
        <v>3.2327181144983674E-2</v>
      </c>
      <c r="E2636" s="243">
        <v>40.699588477366255</v>
      </c>
      <c r="F2636" s="243">
        <v>439.51024488732884</v>
      </c>
      <c r="G2636" s="241">
        <v>1</v>
      </c>
      <c r="H2636" s="242">
        <v>7.2144288577154381E-2</v>
      </c>
      <c r="I2636" s="243">
        <v>36</v>
      </c>
    </row>
    <row r="2637" spans="2:9" x14ac:dyDescent="0.2">
      <c r="B2637" s="240" t="s">
        <v>2449</v>
      </c>
      <c r="C2637" s="241">
        <v>1481</v>
      </c>
      <c r="D2637" s="242">
        <v>-5.6367582650191594E-2</v>
      </c>
      <c r="E2637" s="243">
        <v>-53.852126941255911</v>
      </c>
      <c r="F2637" s="243">
        <v>22.970225847285576</v>
      </c>
      <c r="G2637" s="241">
        <v>31</v>
      </c>
      <c r="H2637" s="242">
        <v>-3.9158810732414784E-2</v>
      </c>
      <c r="I2637" s="243">
        <v>-17.419354838709676</v>
      </c>
    </row>
    <row r="2638" spans="2:9" x14ac:dyDescent="0.2">
      <c r="B2638" s="240" t="s">
        <v>2450</v>
      </c>
      <c r="C2638" s="241">
        <v>0</v>
      </c>
      <c r="D2638" s="242">
        <v>0</v>
      </c>
      <c r="E2638" s="243">
        <v>0</v>
      </c>
      <c r="F2638" s="243">
        <v>0</v>
      </c>
      <c r="G2638" s="241">
        <v>0</v>
      </c>
      <c r="H2638" s="242">
        <v>0</v>
      </c>
      <c r="I2638" s="243">
        <v>0</v>
      </c>
    </row>
    <row r="2639" spans="2:9" x14ac:dyDescent="0.2">
      <c r="B2639" s="240" t="s">
        <v>2451</v>
      </c>
      <c r="C2639" s="241">
        <v>10</v>
      </c>
      <c r="D2639" s="242">
        <v>-2.6303428839831167E-3</v>
      </c>
      <c r="E2639" s="243">
        <v>-2.8</v>
      </c>
      <c r="F2639" s="243">
        <v>0</v>
      </c>
      <c r="G2639" s="241">
        <v>0</v>
      </c>
      <c r="H2639" s="242">
        <v>0</v>
      </c>
      <c r="I2639" s="243">
        <v>0</v>
      </c>
    </row>
    <row r="2640" spans="2:9" x14ac:dyDescent="0.2">
      <c r="B2640" s="240" t="s">
        <v>2452</v>
      </c>
      <c r="C2640" s="241">
        <v>12</v>
      </c>
      <c r="D2640" s="242">
        <v>-3.7178702570379474E-2</v>
      </c>
      <c r="E2640" s="243">
        <v>-40.5</v>
      </c>
      <c r="F2640" s="243">
        <v>33.099662133577404</v>
      </c>
      <c r="G2640" s="241">
        <v>0</v>
      </c>
      <c r="H2640" s="242">
        <v>0</v>
      </c>
      <c r="I2640" s="243">
        <v>0</v>
      </c>
    </row>
    <row r="2641" spans="2:10" x14ac:dyDescent="0.2">
      <c r="B2641" s="240" t="s">
        <v>2453</v>
      </c>
      <c r="C2641" s="241">
        <v>9</v>
      </c>
      <c r="D2641" s="242">
        <v>8.9768076398362817E-2</v>
      </c>
      <c r="E2641" s="243">
        <v>182.77777777777777</v>
      </c>
      <c r="F2641" s="243">
        <v>791.88121431272339</v>
      </c>
      <c r="G2641" s="241">
        <v>0</v>
      </c>
      <c r="H2641" s="242">
        <v>0</v>
      </c>
      <c r="I2641" s="243">
        <v>0</v>
      </c>
    </row>
    <row r="2642" spans="2:10" x14ac:dyDescent="0.2">
      <c r="B2642" s="240" t="s">
        <v>2454</v>
      </c>
      <c r="C2642" s="241">
        <v>79</v>
      </c>
      <c r="D2642" s="242">
        <v>0.15583529922862804</v>
      </c>
      <c r="E2642" s="243">
        <v>390.49367088607596</v>
      </c>
      <c r="F2642" s="243">
        <v>1236.8456841804468</v>
      </c>
      <c r="G2642" s="241">
        <v>0</v>
      </c>
      <c r="H2642" s="242">
        <v>0</v>
      </c>
      <c r="I2642" s="243">
        <v>0</v>
      </c>
    </row>
    <row r="2643" spans="2:10" x14ac:dyDescent="0.2">
      <c r="B2643" s="240" t="s">
        <v>2455</v>
      </c>
      <c r="C2643" s="241">
        <v>134</v>
      </c>
      <c r="D2643" s="242">
        <v>0.44418075587437578</v>
      </c>
      <c r="E2643" s="243">
        <v>1046.1716417910447</v>
      </c>
      <c r="F2643" s="243">
        <v>2041.1253998941741</v>
      </c>
      <c r="G2643" s="241">
        <v>0</v>
      </c>
      <c r="H2643" s="242">
        <v>0</v>
      </c>
      <c r="I2643" s="243">
        <v>0</v>
      </c>
    </row>
    <row r="2644" spans="2:10" x14ac:dyDescent="0.2">
      <c r="B2644" s="240" t="s">
        <v>2456</v>
      </c>
      <c r="C2644" s="241">
        <v>333</v>
      </c>
      <c r="D2644" s="242">
        <v>0.45913624226511773</v>
      </c>
      <c r="E2644" s="243">
        <v>1081.7897897897899</v>
      </c>
      <c r="F2644" s="243">
        <v>1565.6130196139632</v>
      </c>
      <c r="G2644" s="241">
        <v>0</v>
      </c>
      <c r="H2644" s="242">
        <v>0</v>
      </c>
      <c r="I2644" s="243">
        <v>0</v>
      </c>
    </row>
    <row r="2645" spans="2:10" x14ac:dyDescent="0.2">
      <c r="B2645" s="244" t="s">
        <v>2457</v>
      </c>
      <c r="C2645" s="245">
        <v>3</v>
      </c>
      <c r="D2645" s="246">
        <v>0.12652882935352361</v>
      </c>
      <c r="E2645" s="247">
        <v>289.66666666666669</v>
      </c>
      <c r="F2645" s="247">
        <v>0</v>
      </c>
      <c r="G2645" s="245">
        <v>0</v>
      </c>
      <c r="H2645" s="246">
        <v>0</v>
      </c>
      <c r="I2645" s="247">
        <v>0</v>
      </c>
    </row>
    <row r="2647" spans="2:10" x14ac:dyDescent="0.2">
      <c r="J2647" s="17" t="s">
        <v>331</v>
      </c>
    </row>
    <row r="2648" spans="2:10" x14ac:dyDescent="0.2">
      <c r="J2648" s="17" t="s">
        <v>367</v>
      </c>
    </row>
    <row r="2649" spans="2:10" x14ac:dyDescent="0.2">
      <c r="B2649" s="3" t="s">
        <v>0</v>
      </c>
      <c r="C2649" s="225"/>
      <c r="D2649" s="226"/>
      <c r="E2649" s="227"/>
      <c r="F2649" s="227"/>
      <c r="G2649" s="225"/>
      <c r="H2649" s="226"/>
      <c r="I2649" s="227"/>
    </row>
    <row r="2650" spans="2:10" x14ac:dyDescent="0.2">
      <c r="B2650" s="3" t="s">
        <v>396</v>
      </c>
      <c r="C2650" s="225"/>
      <c r="D2650" s="226"/>
      <c r="E2650" s="227"/>
      <c r="F2650" s="227"/>
      <c r="G2650" s="225"/>
      <c r="H2650" s="226"/>
      <c r="I2650" s="227"/>
    </row>
    <row r="2651" spans="2:10" x14ac:dyDescent="0.2">
      <c r="B2651" s="228" t="s">
        <v>326</v>
      </c>
      <c r="C2651" s="225"/>
      <c r="D2651" s="226"/>
      <c r="E2651" s="227"/>
      <c r="F2651" s="227"/>
      <c r="G2651" s="225"/>
      <c r="H2651" s="226"/>
      <c r="I2651" s="227"/>
    </row>
    <row r="2652" spans="2:10" x14ac:dyDescent="0.2">
      <c r="B2652" s="3"/>
      <c r="C2652" s="221"/>
      <c r="D2652" s="221"/>
      <c r="E2652" s="221"/>
      <c r="F2652" s="273"/>
      <c r="G2652" s="221"/>
      <c r="H2652" s="221"/>
      <c r="I2652" s="221"/>
    </row>
    <row r="2653" spans="2:10" x14ac:dyDescent="0.2">
      <c r="B2653" s="266" t="s">
        <v>2766</v>
      </c>
    </row>
    <row r="2654" spans="2:10" x14ac:dyDescent="0.2">
      <c r="B2654" s="266" t="s">
        <v>2767</v>
      </c>
    </row>
    <row r="2655" spans="2:10" x14ac:dyDescent="0.2">
      <c r="B2655" s="266" t="s">
        <v>2768</v>
      </c>
    </row>
    <row r="2656" spans="2:10" x14ac:dyDescent="0.2">
      <c r="B2656" s="266" t="s">
        <v>2769</v>
      </c>
    </row>
    <row r="2657" spans="2:9" x14ac:dyDescent="0.2">
      <c r="B2657" s="266" t="s">
        <v>2770</v>
      </c>
    </row>
    <row r="2659" spans="2:9" x14ac:dyDescent="0.2">
      <c r="B2659" s="3"/>
      <c r="C2659" s="229" t="s">
        <v>155</v>
      </c>
      <c r="D2659" s="230"/>
      <c r="E2659" s="231"/>
      <c r="F2659" s="274"/>
      <c r="G2659" s="229" t="s">
        <v>404</v>
      </c>
      <c r="H2659" s="230"/>
      <c r="I2659" s="231"/>
    </row>
    <row r="2660" spans="2:9" ht="38.25" x14ac:dyDescent="0.2">
      <c r="B2660" s="232" t="s">
        <v>332</v>
      </c>
      <c r="C2660" s="233" t="s">
        <v>49</v>
      </c>
      <c r="D2660" s="234" t="s">
        <v>333</v>
      </c>
      <c r="E2660" s="235" t="s">
        <v>334</v>
      </c>
      <c r="F2660" s="235" t="s">
        <v>2765</v>
      </c>
      <c r="G2660" s="233" t="s">
        <v>49</v>
      </c>
      <c r="H2660" s="234" t="s">
        <v>333</v>
      </c>
      <c r="I2660" s="235" t="s">
        <v>334</v>
      </c>
    </row>
    <row r="2661" spans="2:9" x14ac:dyDescent="0.2">
      <c r="B2661" s="236" t="s">
        <v>2458</v>
      </c>
      <c r="C2661" s="237">
        <v>657</v>
      </c>
      <c r="D2661" s="238">
        <v>0.47646800712386761</v>
      </c>
      <c r="E2661" s="239">
        <v>1123.8843226788433</v>
      </c>
      <c r="F2661" s="239">
        <v>2117.697718591819</v>
      </c>
      <c r="G2661" s="237">
        <v>2</v>
      </c>
      <c r="H2661" s="238">
        <v>0.23746556473829195</v>
      </c>
      <c r="I2661" s="239">
        <v>215.5</v>
      </c>
    </row>
    <row r="2662" spans="2:9" x14ac:dyDescent="0.2">
      <c r="B2662" s="240" t="s">
        <v>2459</v>
      </c>
      <c r="C2662" s="241">
        <v>53</v>
      </c>
      <c r="D2662" s="242">
        <v>0.20920539329842613</v>
      </c>
      <c r="E2662" s="243">
        <v>532.22641509433959</v>
      </c>
      <c r="F2662" s="243">
        <v>1547.7768742811329</v>
      </c>
      <c r="G2662" s="241">
        <v>0</v>
      </c>
      <c r="H2662" s="242">
        <v>0</v>
      </c>
      <c r="I2662" s="243">
        <v>0</v>
      </c>
    </row>
    <row r="2663" spans="2:9" x14ac:dyDescent="0.2">
      <c r="B2663" s="240" t="s">
        <v>2460</v>
      </c>
      <c r="C2663" s="241">
        <v>20</v>
      </c>
      <c r="D2663" s="242">
        <v>0.10585762402816123</v>
      </c>
      <c r="E2663" s="243">
        <v>209</v>
      </c>
      <c r="F2663" s="243">
        <v>947.0922505009429</v>
      </c>
      <c r="G2663" s="241">
        <v>0</v>
      </c>
      <c r="H2663" s="242">
        <v>0</v>
      </c>
      <c r="I2663" s="243">
        <v>0</v>
      </c>
    </row>
    <row r="2664" spans="2:9" x14ac:dyDescent="0.2">
      <c r="B2664" s="240" t="s">
        <v>2461</v>
      </c>
      <c r="C2664" s="241">
        <v>7</v>
      </c>
      <c r="D2664" s="242">
        <v>0.32408218911286402</v>
      </c>
      <c r="E2664" s="243">
        <v>950.85714285714289</v>
      </c>
      <c r="F2664" s="243">
        <v>2124.5053218042717</v>
      </c>
      <c r="G2664" s="241">
        <v>0</v>
      </c>
      <c r="H2664" s="242">
        <v>0</v>
      </c>
      <c r="I2664" s="243">
        <v>0</v>
      </c>
    </row>
    <row r="2665" spans="2:9" x14ac:dyDescent="0.2">
      <c r="B2665" s="240" t="s">
        <v>2462</v>
      </c>
      <c r="C2665" s="241">
        <v>0</v>
      </c>
      <c r="D2665" s="242">
        <v>0</v>
      </c>
      <c r="E2665" s="243">
        <v>0</v>
      </c>
      <c r="F2665" s="243">
        <v>0</v>
      </c>
      <c r="G2665" s="241">
        <v>0</v>
      </c>
      <c r="H2665" s="242">
        <v>0</v>
      </c>
      <c r="I2665" s="243">
        <v>0</v>
      </c>
    </row>
    <row r="2666" spans="2:9" x14ac:dyDescent="0.2">
      <c r="B2666" s="240" t="s">
        <v>2463</v>
      </c>
      <c r="C2666" s="241">
        <v>82</v>
      </c>
      <c r="D2666" s="242">
        <v>0.12888785419715321</v>
      </c>
      <c r="E2666" s="243">
        <v>236.30487804878049</v>
      </c>
      <c r="F2666" s="243">
        <v>730.69374691809719</v>
      </c>
      <c r="G2666" s="241">
        <v>0</v>
      </c>
      <c r="H2666" s="242">
        <v>0</v>
      </c>
      <c r="I2666" s="243">
        <v>0</v>
      </c>
    </row>
    <row r="2667" spans="2:9" x14ac:dyDescent="0.2">
      <c r="B2667" s="240" t="s">
        <v>2464</v>
      </c>
      <c r="C2667" s="241">
        <v>33</v>
      </c>
      <c r="D2667" s="242">
        <v>-1.1122927526630466E-2</v>
      </c>
      <c r="E2667" s="243">
        <v>-19.333333333333332</v>
      </c>
      <c r="F2667" s="243">
        <v>386.04547765271008</v>
      </c>
      <c r="G2667" s="241">
        <v>0</v>
      </c>
      <c r="H2667" s="242">
        <v>0</v>
      </c>
      <c r="I2667" s="243">
        <v>0</v>
      </c>
    </row>
    <row r="2668" spans="2:9" x14ac:dyDescent="0.2">
      <c r="B2668" s="240" t="s">
        <v>2465</v>
      </c>
      <c r="C2668" s="241">
        <v>297</v>
      </c>
      <c r="D2668" s="242">
        <v>0.2986180754046075</v>
      </c>
      <c r="E2668" s="243">
        <v>856.20538720538718</v>
      </c>
      <c r="F2668" s="243">
        <v>1173.1189527649665</v>
      </c>
      <c r="G2668" s="241">
        <v>0</v>
      </c>
      <c r="H2668" s="242">
        <v>0</v>
      </c>
      <c r="I2668" s="243">
        <v>0</v>
      </c>
    </row>
    <row r="2669" spans="2:9" x14ac:dyDescent="0.2">
      <c r="B2669" s="240" t="s">
        <v>2466</v>
      </c>
      <c r="C2669" s="241">
        <v>0</v>
      </c>
      <c r="D2669" s="242">
        <v>0</v>
      </c>
      <c r="E2669" s="243">
        <v>0</v>
      </c>
      <c r="F2669" s="243">
        <v>0</v>
      </c>
      <c r="G2669" s="241">
        <v>0</v>
      </c>
      <c r="H2669" s="242">
        <v>0</v>
      </c>
      <c r="I2669" s="243">
        <v>0</v>
      </c>
    </row>
    <row r="2670" spans="2:9" x14ac:dyDescent="0.2">
      <c r="B2670" s="240" t="s">
        <v>2467</v>
      </c>
      <c r="C2670" s="241">
        <v>34</v>
      </c>
      <c r="D2670" s="242">
        <v>-6.3154773670685893E-2</v>
      </c>
      <c r="E2670" s="243">
        <v>-206.73529411764707</v>
      </c>
      <c r="F2670" s="243">
        <v>413.7616035546277</v>
      </c>
      <c r="G2670" s="241">
        <v>13</v>
      </c>
      <c r="H2670" s="242">
        <v>0.17117230924709448</v>
      </c>
      <c r="I2670" s="243">
        <v>104.23076923076923</v>
      </c>
    </row>
    <row r="2671" spans="2:9" x14ac:dyDescent="0.2">
      <c r="B2671" s="240" t="s">
        <v>2468</v>
      </c>
      <c r="C2671" s="241">
        <v>360</v>
      </c>
      <c r="D2671" s="242">
        <v>0.3390348322065817</v>
      </c>
      <c r="E2671" s="243">
        <v>695.125</v>
      </c>
      <c r="F2671" s="243">
        <v>658.77962263586858</v>
      </c>
      <c r="G2671" s="241">
        <v>0</v>
      </c>
      <c r="H2671" s="242">
        <v>0</v>
      </c>
      <c r="I2671" s="243">
        <v>0</v>
      </c>
    </row>
    <row r="2672" spans="2:9" x14ac:dyDescent="0.2">
      <c r="B2672" s="240" t="s">
        <v>2469</v>
      </c>
      <c r="C2672" s="241">
        <v>253</v>
      </c>
      <c r="D2672" s="242">
        <v>-6.8849733990023254E-2</v>
      </c>
      <c r="E2672" s="243">
        <v>-172.22529644268775</v>
      </c>
      <c r="F2672" s="243">
        <v>314.24313568952851</v>
      </c>
      <c r="G2672" s="241">
        <v>4</v>
      </c>
      <c r="H2672" s="242">
        <v>0.14719542693819232</v>
      </c>
      <c r="I2672" s="243">
        <v>103</v>
      </c>
    </row>
    <row r="2673" spans="2:9" x14ac:dyDescent="0.2">
      <c r="B2673" s="240" t="s">
        <v>2470</v>
      </c>
      <c r="C2673" s="241">
        <v>97</v>
      </c>
      <c r="D2673" s="242">
        <v>7.3407178182028465E-2</v>
      </c>
      <c r="E2673" s="243">
        <v>130.83505154639175</v>
      </c>
      <c r="F2673" s="243">
        <v>378.94025560770007</v>
      </c>
      <c r="G2673" s="241">
        <v>0</v>
      </c>
      <c r="H2673" s="242">
        <v>0</v>
      </c>
      <c r="I2673" s="243">
        <v>0</v>
      </c>
    </row>
    <row r="2674" spans="2:9" x14ac:dyDescent="0.2">
      <c r="B2674" s="240" t="s">
        <v>2471</v>
      </c>
      <c r="C2674" s="241">
        <v>43</v>
      </c>
      <c r="D2674" s="242">
        <v>0.60624157574207249</v>
      </c>
      <c r="E2674" s="243">
        <v>1433</v>
      </c>
      <c r="F2674" s="243">
        <v>2117.697718591819</v>
      </c>
      <c r="G2674" s="241">
        <v>0</v>
      </c>
      <c r="H2674" s="242">
        <v>0</v>
      </c>
      <c r="I2674" s="243">
        <v>0</v>
      </c>
    </row>
    <row r="2675" spans="2:9" x14ac:dyDescent="0.2">
      <c r="B2675" s="240" t="s">
        <v>2472</v>
      </c>
      <c r="C2675" s="241">
        <v>0</v>
      </c>
      <c r="D2675" s="242">
        <v>0</v>
      </c>
      <c r="E2675" s="243">
        <v>0</v>
      </c>
      <c r="F2675" s="243">
        <v>0</v>
      </c>
      <c r="G2675" s="241">
        <v>0</v>
      </c>
      <c r="H2675" s="242">
        <v>0</v>
      </c>
      <c r="I2675" s="243">
        <v>0</v>
      </c>
    </row>
    <row r="2676" spans="2:9" x14ac:dyDescent="0.2">
      <c r="B2676" s="240" t="s">
        <v>2473</v>
      </c>
      <c r="C2676" s="241">
        <v>588</v>
      </c>
      <c r="D2676" s="242">
        <v>-3.0603331825045155E-2</v>
      </c>
      <c r="E2676" s="243">
        <v>-31.401360544217688</v>
      </c>
      <c r="F2676" s="243">
        <v>113.29014870699342</v>
      </c>
      <c r="G2676" s="241">
        <v>0</v>
      </c>
      <c r="H2676" s="242">
        <v>0</v>
      </c>
      <c r="I2676" s="243">
        <v>0</v>
      </c>
    </row>
    <row r="2677" spans="2:9" x14ac:dyDescent="0.2">
      <c r="B2677" s="240" t="s">
        <v>2474</v>
      </c>
      <c r="C2677" s="241">
        <v>1477</v>
      </c>
      <c r="D2677" s="242">
        <v>4.7085238207374758E-2</v>
      </c>
      <c r="E2677" s="243">
        <v>94.220717670954642</v>
      </c>
      <c r="F2677" s="243">
        <v>160.55553168738837</v>
      </c>
      <c r="G2677" s="241">
        <v>7</v>
      </c>
      <c r="H2677" s="242">
        <v>0.16662665066026405</v>
      </c>
      <c r="I2677" s="243">
        <v>99.142857142857139</v>
      </c>
    </row>
    <row r="2678" spans="2:9" x14ac:dyDescent="0.2">
      <c r="B2678" s="240" t="s">
        <v>2475</v>
      </c>
      <c r="C2678" s="241">
        <v>3665</v>
      </c>
      <c r="D2678" s="242">
        <v>-2.5185176139336685E-2</v>
      </c>
      <c r="E2678" s="243">
        <v>-25.884856753069577</v>
      </c>
      <c r="F2678" s="243">
        <v>57.430931796665568</v>
      </c>
      <c r="G2678" s="241">
        <v>14</v>
      </c>
      <c r="H2678" s="242">
        <v>7.4302451055958008E-2</v>
      </c>
      <c r="I2678" s="243">
        <v>34.428571428571431</v>
      </c>
    </row>
    <row r="2679" spans="2:9" x14ac:dyDescent="0.2">
      <c r="B2679" s="240" t="s">
        <v>2476</v>
      </c>
      <c r="C2679" s="241">
        <v>1285</v>
      </c>
      <c r="D2679" s="242">
        <v>-2.7910438868960052E-2</v>
      </c>
      <c r="E2679" s="243">
        <v>-29.529961089494165</v>
      </c>
      <c r="F2679" s="243">
        <v>18.665225719042756</v>
      </c>
      <c r="G2679" s="241">
        <v>16</v>
      </c>
      <c r="H2679" s="242">
        <v>3.4051000152695021E-2</v>
      </c>
      <c r="I2679" s="243">
        <v>13.9375</v>
      </c>
    </row>
    <row r="2680" spans="2:9" x14ac:dyDescent="0.2">
      <c r="B2680" s="240" t="s">
        <v>2477</v>
      </c>
      <c r="C2680" s="241">
        <v>1803</v>
      </c>
      <c r="D2680" s="242">
        <v>-2.6939677203498658E-2</v>
      </c>
      <c r="E2680" s="243">
        <v>-27.040488075429838</v>
      </c>
      <c r="F2680" s="243">
        <v>19.572187265832</v>
      </c>
      <c r="G2680" s="241">
        <v>56</v>
      </c>
      <c r="H2680" s="242">
        <v>3.1145991699880859E-2</v>
      </c>
      <c r="I2680" s="243">
        <v>13.535714285714286</v>
      </c>
    </row>
    <row r="2681" spans="2:9" x14ac:dyDescent="0.2">
      <c r="B2681" s="240" t="s">
        <v>2478</v>
      </c>
      <c r="C2681" s="241">
        <v>0</v>
      </c>
      <c r="D2681" s="242">
        <v>0</v>
      </c>
      <c r="E2681" s="243">
        <v>0</v>
      </c>
      <c r="F2681" s="243">
        <v>0</v>
      </c>
      <c r="G2681" s="241">
        <v>0</v>
      </c>
      <c r="H2681" s="242">
        <v>0</v>
      </c>
      <c r="I2681" s="243">
        <v>0</v>
      </c>
    </row>
    <row r="2682" spans="2:9" x14ac:dyDescent="0.2">
      <c r="B2682" s="240" t="s">
        <v>2479</v>
      </c>
      <c r="C2682" s="241">
        <v>2979</v>
      </c>
      <c r="D2682" s="242">
        <v>2.5083121851867674E-2</v>
      </c>
      <c r="E2682" s="243">
        <v>49.807653575025178</v>
      </c>
      <c r="F2682" s="243">
        <v>484.5212083463764</v>
      </c>
      <c r="G2682" s="241">
        <v>26</v>
      </c>
      <c r="H2682" s="242">
        <v>0.22534889041409278</v>
      </c>
      <c r="I2682" s="243">
        <v>113.65384615384616</v>
      </c>
    </row>
    <row r="2683" spans="2:9" x14ac:dyDescent="0.2">
      <c r="B2683" s="240" t="s">
        <v>2480</v>
      </c>
      <c r="C2683" s="241">
        <v>0</v>
      </c>
      <c r="D2683" s="242">
        <v>0</v>
      </c>
      <c r="E2683" s="243">
        <v>0</v>
      </c>
      <c r="F2683" s="243">
        <v>0</v>
      </c>
      <c r="G2683" s="241">
        <v>0</v>
      </c>
      <c r="H2683" s="242">
        <v>0</v>
      </c>
      <c r="I2683" s="243">
        <v>0</v>
      </c>
    </row>
    <row r="2684" spans="2:9" x14ac:dyDescent="0.2">
      <c r="B2684" s="240" t="s">
        <v>2481</v>
      </c>
      <c r="C2684" s="241">
        <v>1717</v>
      </c>
      <c r="D2684" s="242">
        <v>-3.6671991724609665E-2</v>
      </c>
      <c r="E2684" s="243">
        <v>-40.964472917880023</v>
      </c>
      <c r="F2684" s="243">
        <v>41.384252014395081</v>
      </c>
      <c r="G2684" s="241">
        <v>48</v>
      </c>
      <c r="H2684" s="242">
        <v>6.1942809083263217E-2</v>
      </c>
      <c r="I2684" s="243">
        <v>30.6875</v>
      </c>
    </row>
    <row r="2685" spans="2:9" x14ac:dyDescent="0.2">
      <c r="B2685" s="240" t="s">
        <v>2482</v>
      </c>
      <c r="C2685" s="241">
        <v>1011</v>
      </c>
      <c r="D2685" s="242">
        <v>-5.1430287189558888E-2</v>
      </c>
      <c r="E2685" s="243">
        <v>-41.339268051434225</v>
      </c>
      <c r="F2685" s="243">
        <v>10.190755591860771</v>
      </c>
      <c r="G2685" s="241">
        <v>0</v>
      </c>
      <c r="H2685" s="242">
        <v>0</v>
      </c>
      <c r="I2685" s="243">
        <v>0</v>
      </c>
    </row>
    <row r="2686" spans="2:9" x14ac:dyDescent="0.2">
      <c r="B2686" s="240" t="s">
        <v>2483</v>
      </c>
      <c r="C2686" s="241">
        <v>0</v>
      </c>
      <c r="D2686" s="242">
        <v>0</v>
      </c>
      <c r="E2686" s="243">
        <v>0</v>
      </c>
      <c r="F2686" s="243">
        <v>0</v>
      </c>
      <c r="G2686" s="241">
        <v>0</v>
      </c>
      <c r="H2686" s="242">
        <v>0</v>
      </c>
      <c r="I2686" s="243">
        <v>0</v>
      </c>
    </row>
    <row r="2687" spans="2:9" x14ac:dyDescent="0.2">
      <c r="B2687" s="240" t="s">
        <v>2484</v>
      </c>
      <c r="C2687" s="241">
        <v>83</v>
      </c>
      <c r="D2687" s="242">
        <v>1.4048793120191583E-2</v>
      </c>
      <c r="E2687" s="243">
        <v>15.686746987951807</v>
      </c>
      <c r="F2687" s="243">
        <v>4.6452046235291666</v>
      </c>
      <c r="G2687" s="241">
        <v>32</v>
      </c>
      <c r="H2687" s="242">
        <v>4.8264359428750181E-2</v>
      </c>
      <c r="I2687" s="243">
        <v>28.9375</v>
      </c>
    </row>
    <row r="2688" spans="2:9" x14ac:dyDescent="0.2">
      <c r="B2688" s="240" t="s">
        <v>2485</v>
      </c>
      <c r="C2688" s="241">
        <v>0</v>
      </c>
      <c r="D2688" s="242">
        <v>0</v>
      </c>
      <c r="E2688" s="243">
        <v>0</v>
      </c>
      <c r="F2688" s="243">
        <v>0</v>
      </c>
      <c r="G2688" s="241">
        <v>0</v>
      </c>
      <c r="H2688" s="242">
        <v>0</v>
      </c>
      <c r="I2688" s="243">
        <v>0</v>
      </c>
    </row>
    <row r="2689" spans="2:9" x14ac:dyDescent="0.2">
      <c r="B2689" s="240" t="s">
        <v>2486</v>
      </c>
      <c r="C2689" s="241">
        <v>54</v>
      </c>
      <c r="D2689" s="242">
        <v>1.3943641407504703E-2</v>
      </c>
      <c r="E2689" s="243">
        <v>14.148148148148149</v>
      </c>
      <c r="F2689" s="243">
        <v>4.6738465626888894</v>
      </c>
      <c r="G2689" s="241">
        <v>59</v>
      </c>
      <c r="H2689" s="242">
        <v>3.985821759259256E-2</v>
      </c>
      <c r="I2689" s="243">
        <v>18.677966101694917</v>
      </c>
    </row>
    <row r="2690" spans="2:9" x14ac:dyDescent="0.2">
      <c r="B2690" s="240" t="s">
        <v>2487</v>
      </c>
      <c r="C2690" s="241">
        <v>439</v>
      </c>
      <c r="D2690" s="242">
        <v>-2.5561047817926896E-3</v>
      </c>
      <c r="E2690" s="243">
        <v>-2.202733485193622</v>
      </c>
      <c r="F2690" s="243">
        <v>4.596593592913333</v>
      </c>
      <c r="G2690" s="241">
        <v>0</v>
      </c>
      <c r="H2690" s="242">
        <v>0</v>
      </c>
      <c r="I2690" s="243">
        <v>0</v>
      </c>
    </row>
    <row r="2691" spans="2:9" x14ac:dyDescent="0.2">
      <c r="B2691" s="240" t="s">
        <v>2488</v>
      </c>
      <c r="C2691" s="241">
        <v>510</v>
      </c>
      <c r="D2691" s="242">
        <v>5.4984266758364431E-3</v>
      </c>
      <c r="E2691" s="243">
        <v>6.2392156862745098</v>
      </c>
      <c r="F2691" s="243">
        <v>4.6409948893761905</v>
      </c>
      <c r="G2691" s="241">
        <v>14</v>
      </c>
      <c r="H2691" s="242">
        <v>4.9730801926891388E-2</v>
      </c>
      <c r="I2691" s="243">
        <v>25.071428571428573</v>
      </c>
    </row>
    <row r="2692" spans="2:9" x14ac:dyDescent="0.2">
      <c r="B2692" s="240" t="s">
        <v>2489</v>
      </c>
      <c r="C2692" s="241">
        <v>437</v>
      </c>
      <c r="D2692" s="242">
        <v>-1.6608938892755276E-2</v>
      </c>
      <c r="E2692" s="243">
        <v>-14.144164759725401</v>
      </c>
      <c r="F2692" s="243">
        <v>4.6430224736399994</v>
      </c>
      <c r="G2692" s="241">
        <v>1</v>
      </c>
      <c r="H2692" s="242">
        <v>4.0064102564102644E-2</v>
      </c>
      <c r="I2692" s="243">
        <v>25</v>
      </c>
    </row>
    <row r="2693" spans="2:9" x14ac:dyDescent="0.2">
      <c r="B2693" s="240" t="s">
        <v>2490</v>
      </c>
      <c r="C2693" s="241">
        <v>999</v>
      </c>
      <c r="D2693" s="242">
        <v>-3.2966704682643178E-3</v>
      </c>
      <c r="E2693" s="243">
        <v>-3.7557557557557559</v>
      </c>
      <c r="F2693" s="243">
        <v>4.6957848866666669</v>
      </c>
      <c r="G2693" s="241">
        <v>36</v>
      </c>
      <c r="H2693" s="242">
        <v>3.5663758547512359E-2</v>
      </c>
      <c r="I2693" s="243">
        <v>16.805555555555557</v>
      </c>
    </row>
    <row r="2694" spans="2:9" x14ac:dyDescent="0.2">
      <c r="B2694" s="240" t="s">
        <v>2491</v>
      </c>
      <c r="C2694" s="241">
        <v>858</v>
      </c>
      <c r="D2694" s="242">
        <v>-1.5307879505461752E-2</v>
      </c>
      <c r="E2694" s="243">
        <v>-17.148018648018649</v>
      </c>
      <c r="F2694" s="243">
        <v>4.6394354502181834</v>
      </c>
      <c r="G2694" s="241">
        <v>16</v>
      </c>
      <c r="H2694" s="242">
        <v>3.9771773787548259E-2</v>
      </c>
      <c r="I2694" s="243">
        <v>29.625</v>
      </c>
    </row>
    <row r="2695" spans="2:9" x14ac:dyDescent="0.2">
      <c r="B2695" s="240" t="s">
        <v>2492</v>
      </c>
      <c r="C2695" s="241">
        <v>1022</v>
      </c>
      <c r="D2695" s="242">
        <v>-2.5996919841632882E-2</v>
      </c>
      <c r="E2695" s="243">
        <v>-21.240704500978474</v>
      </c>
      <c r="F2695" s="243">
        <v>4.6442723908822234</v>
      </c>
      <c r="G2695" s="241">
        <v>0</v>
      </c>
      <c r="H2695" s="242">
        <v>0</v>
      </c>
      <c r="I2695" s="243">
        <v>0</v>
      </c>
    </row>
    <row r="2696" spans="2:9" x14ac:dyDescent="0.2">
      <c r="B2696" s="240" t="s">
        <v>2493</v>
      </c>
      <c r="C2696" s="241">
        <v>1059</v>
      </c>
      <c r="D2696" s="242">
        <v>-5.2409064326962573E-3</v>
      </c>
      <c r="E2696" s="243">
        <v>-5.5344664778092536</v>
      </c>
      <c r="F2696" s="243">
        <v>4.8954907753372536</v>
      </c>
      <c r="G2696" s="241">
        <v>38</v>
      </c>
      <c r="H2696" s="242">
        <v>5.5841560172006588E-2</v>
      </c>
      <c r="I2696" s="243">
        <v>24.263157894736842</v>
      </c>
    </row>
    <row r="2697" spans="2:9" x14ac:dyDescent="0.2">
      <c r="B2697" s="240" t="s">
        <v>2494</v>
      </c>
      <c r="C2697" s="241">
        <v>1367</v>
      </c>
      <c r="D2697" s="242">
        <v>-1.9631311357581893E-2</v>
      </c>
      <c r="E2697" s="243">
        <v>-18.441843452816386</v>
      </c>
      <c r="F2697" s="243">
        <v>5.5439920918865369</v>
      </c>
      <c r="G2697" s="241">
        <v>5</v>
      </c>
      <c r="H2697" s="242">
        <v>1.8223234624145768E-2</v>
      </c>
      <c r="I2697" s="243">
        <v>8</v>
      </c>
    </row>
    <row r="2698" spans="2:9" x14ac:dyDescent="0.2">
      <c r="B2698" s="240" t="s">
        <v>2495</v>
      </c>
      <c r="C2698" s="241">
        <v>1052</v>
      </c>
      <c r="D2698" s="242">
        <v>-3.0272223861533942E-2</v>
      </c>
      <c r="E2698" s="243">
        <v>-26.720532319391634</v>
      </c>
      <c r="F2698" s="243">
        <v>12.95773591239754</v>
      </c>
      <c r="G2698" s="241">
        <v>21</v>
      </c>
      <c r="H2698" s="242">
        <v>3.4796125792179833E-2</v>
      </c>
      <c r="I2698" s="243">
        <v>13.857142857142858</v>
      </c>
    </row>
    <row r="2699" spans="2:9" x14ac:dyDescent="0.2">
      <c r="B2699" s="240" t="s">
        <v>2496</v>
      </c>
      <c r="C2699" s="241">
        <v>443</v>
      </c>
      <c r="D2699" s="242">
        <v>-2.7311571665261769E-2</v>
      </c>
      <c r="E2699" s="243">
        <v>-21.209932279909708</v>
      </c>
      <c r="F2699" s="243">
        <v>4.6160358616249999</v>
      </c>
      <c r="G2699" s="241">
        <v>0</v>
      </c>
      <c r="H2699" s="242">
        <v>0</v>
      </c>
      <c r="I2699" s="243">
        <v>0</v>
      </c>
    </row>
    <row r="2700" spans="2:9" x14ac:dyDescent="0.2">
      <c r="B2700" s="240" t="s">
        <v>2497</v>
      </c>
      <c r="C2700" s="241">
        <v>308</v>
      </c>
      <c r="D2700" s="242">
        <v>-1.294763994506043E-2</v>
      </c>
      <c r="E2700" s="243">
        <v>-12.5487012987013</v>
      </c>
      <c r="F2700" s="243">
        <v>4.7950493267452403</v>
      </c>
      <c r="G2700" s="241">
        <v>405</v>
      </c>
      <c r="H2700" s="242">
        <v>4.7548023761154079E-2</v>
      </c>
      <c r="I2700" s="243">
        <v>27.392592592592592</v>
      </c>
    </row>
    <row r="2701" spans="2:9" x14ac:dyDescent="0.2">
      <c r="B2701" s="240" t="s">
        <v>2498</v>
      </c>
      <c r="C2701" s="241">
        <v>1288</v>
      </c>
      <c r="D2701" s="242">
        <v>-1.4505064545606627E-2</v>
      </c>
      <c r="E2701" s="243">
        <v>-13.125</v>
      </c>
      <c r="F2701" s="243">
        <v>9.53077253406415</v>
      </c>
      <c r="G2701" s="241">
        <v>117</v>
      </c>
      <c r="H2701" s="242">
        <v>3.461372641606264E-2</v>
      </c>
      <c r="I2701" s="243">
        <v>14.410256410256411</v>
      </c>
    </row>
    <row r="2702" spans="2:9" x14ac:dyDescent="0.2">
      <c r="B2702" s="240" t="s">
        <v>2499</v>
      </c>
      <c r="C2702" s="241">
        <v>610</v>
      </c>
      <c r="D2702" s="242">
        <v>-1.1210497101831751E-2</v>
      </c>
      <c r="E2702" s="243">
        <v>-10.098360655737705</v>
      </c>
      <c r="F2702" s="243">
        <v>11.47348360236203</v>
      </c>
      <c r="G2702" s="241">
        <v>14</v>
      </c>
      <c r="H2702" s="242">
        <v>4.165435745937951E-2</v>
      </c>
      <c r="I2702" s="243">
        <v>20.142857142857142</v>
      </c>
    </row>
    <row r="2703" spans="2:9" x14ac:dyDescent="0.2">
      <c r="B2703" s="240" t="s">
        <v>2500</v>
      </c>
      <c r="C2703" s="241">
        <v>1061</v>
      </c>
      <c r="D2703" s="242">
        <v>-2.1984454744213844E-2</v>
      </c>
      <c r="E2703" s="243">
        <v>-19.361922714420359</v>
      </c>
      <c r="F2703" s="243">
        <v>4.6242472801208416</v>
      </c>
      <c r="G2703" s="241">
        <v>18</v>
      </c>
      <c r="H2703" s="242">
        <v>2.8779304769603886E-2</v>
      </c>
      <c r="I2703" s="243">
        <v>9.8888888888888893</v>
      </c>
    </row>
    <row r="2704" spans="2:9" x14ac:dyDescent="0.2">
      <c r="B2704" s="240" t="s">
        <v>2501</v>
      </c>
      <c r="C2704" s="241">
        <v>814</v>
      </c>
      <c r="D2704" s="242">
        <v>-5.7230786822988211E-2</v>
      </c>
      <c r="E2704" s="243">
        <v>-63.944717444717448</v>
      </c>
      <c r="F2704" s="243">
        <v>23.294922863352735</v>
      </c>
      <c r="G2704" s="241">
        <v>0</v>
      </c>
      <c r="H2704" s="242">
        <v>0</v>
      </c>
      <c r="I2704" s="243">
        <v>0</v>
      </c>
    </row>
    <row r="2705" spans="2:10" x14ac:dyDescent="0.2">
      <c r="B2705" s="240" t="s">
        <v>2502</v>
      </c>
      <c r="C2705" s="241">
        <v>36</v>
      </c>
      <c r="D2705" s="242">
        <v>-3.0228900926087765E-2</v>
      </c>
      <c r="E2705" s="243">
        <v>-43.25</v>
      </c>
      <c r="F2705" s="243">
        <v>38.641673730585339</v>
      </c>
      <c r="G2705" s="241">
        <v>0</v>
      </c>
      <c r="H2705" s="242">
        <v>0</v>
      </c>
      <c r="I2705" s="243">
        <v>0</v>
      </c>
    </row>
    <row r="2706" spans="2:10" x14ac:dyDescent="0.2">
      <c r="B2706" s="240" t="s">
        <v>2503</v>
      </c>
      <c r="C2706" s="241">
        <v>1556</v>
      </c>
      <c r="D2706" s="242">
        <v>-2.2173874657151038E-2</v>
      </c>
      <c r="E2706" s="243">
        <v>-24.372750642673523</v>
      </c>
      <c r="F2706" s="243">
        <v>4.947281566038912</v>
      </c>
      <c r="G2706" s="241">
        <v>40</v>
      </c>
      <c r="H2706" s="242">
        <v>2.4716503357921304E-2</v>
      </c>
      <c r="I2706" s="243">
        <v>11.225</v>
      </c>
    </row>
    <row r="2707" spans="2:10" x14ac:dyDescent="0.2">
      <c r="B2707" s="240" t="s">
        <v>2504</v>
      </c>
      <c r="C2707" s="241">
        <v>195</v>
      </c>
      <c r="D2707" s="242">
        <v>-1.709281747726854E-2</v>
      </c>
      <c r="E2707" s="243">
        <v>-14.364102564102565</v>
      </c>
      <c r="F2707" s="243">
        <v>13.83761396753652</v>
      </c>
      <c r="G2707" s="241">
        <v>0</v>
      </c>
      <c r="H2707" s="242">
        <v>0</v>
      </c>
      <c r="I2707" s="243">
        <v>0</v>
      </c>
    </row>
    <row r="2708" spans="2:10" x14ac:dyDescent="0.2">
      <c r="B2708" s="244" t="s">
        <v>2505</v>
      </c>
      <c r="C2708" s="245">
        <v>857</v>
      </c>
      <c r="D2708" s="246">
        <v>2.05903639233318E-3</v>
      </c>
      <c r="E2708" s="247">
        <v>1.7992998833138856</v>
      </c>
      <c r="F2708" s="247">
        <v>12.300646494293654</v>
      </c>
      <c r="G2708" s="245">
        <v>57</v>
      </c>
      <c r="H2708" s="246">
        <v>5.0603277507653477E-2</v>
      </c>
      <c r="I2708" s="247">
        <v>29.578947368421051</v>
      </c>
    </row>
    <row r="2710" spans="2:10" x14ac:dyDescent="0.2">
      <c r="J2710" s="17" t="s">
        <v>331</v>
      </c>
    </row>
    <row r="2711" spans="2:10" x14ac:dyDescent="0.2">
      <c r="J2711" s="17" t="s">
        <v>368</v>
      </c>
    </row>
    <row r="2712" spans="2:10" x14ac:dyDescent="0.2">
      <c r="B2712" s="3" t="s">
        <v>0</v>
      </c>
      <c r="C2712" s="225"/>
      <c r="D2712" s="226"/>
      <c r="E2712" s="227"/>
      <c r="F2712" s="227"/>
      <c r="G2712" s="225"/>
      <c r="H2712" s="226"/>
      <c r="I2712" s="227"/>
    </row>
    <row r="2713" spans="2:10" x14ac:dyDescent="0.2">
      <c r="B2713" s="3" t="s">
        <v>396</v>
      </c>
      <c r="C2713" s="225"/>
      <c r="D2713" s="226"/>
      <c r="E2713" s="227"/>
      <c r="F2713" s="227"/>
      <c r="G2713" s="225"/>
      <c r="H2713" s="226"/>
      <c r="I2713" s="227"/>
    </row>
    <row r="2714" spans="2:10" x14ac:dyDescent="0.2">
      <c r="B2714" s="228" t="s">
        <v>326</v>
      </c>
      <c r="C2714" s="225"/>
      <c r="D2714" s="226"/>
      <c r="E2714" s="227"/>
      <c r="F2714" s="227"/>
      <c r="G2714" s="225"/>
      <c r="H2714" s="226"/>
      <c r="I2714" s="227"/>
    </row>
    <row r="2715" spans="2:10" x14ac:dyDescent="0.2">
      <c r="B2715" s="3"/>
      <c r="C2715" s="221"/>
      <c r="D2715" s="221"/>
      <c r="E2715" s="221"/>
      <c r="F2715" s="273"/>
      <c r="G2715" s="221"/>
      <c r="H2715" s="221"/>
      <c r="I2715" s="221"/>
    </row>
    <row r="2716" spans="2:10" x14ac:dyDescent="0.2">
      <c r="B2716" s="266" t="s">
        <v>2766</v>
      </c>
    </row>
    <row r="2717" spans="2:10" x14ac:dyDescent="0.2">
      <c r="B2717" s="266" t="s">
        <v>2767</v>
      </c>
    </row>
    <row r="2718" spans="2:10" x14ac:dyDescent="0.2">
      <c r="B2718" s="266" t="s">
        <v>2768</v>
      </c>
    </row>
    <row r="2719" spans="2:10" x14ac:dyDescent="0.2">
      <c r="B2719" s="266" t="s">
        <v>2769</v>
      </c>
    </row>
    <row r="2720" spans="2:10" x14ac:dyDescent="0.2">
      <c r="B2720" s="266" t="s">
        <v>2770</v>
      </c>
    </row>
    <row r="2722" spans="2:9" x14ac:dyDescent="0.2">
      <c r="B2722" s="3"/>
      <c r="C2722" s="229" t="s">
        <v>155</v>
      </c>
      <c r="D2722" s="230"/>
      <c r="E2722" s="231"/>
      <c r="F2722" s="274"/>
      <c r="G2722" s="229" t="s">
        <v>404</v>
      </c>
      <c r="H2722" s="230"/>
      <c r="I2722" s="231"/>
    </row>
    <row r="2723" spans="2:9" ht="38.25" x14ac:dyDescent="0.2">
      <c r="B2723" s="232" t="s">
        <v>332</v>
      </c>
      <c r="C2723" s="233" t="s">
        <v>49</v>
      </c>
      <c r="D2723" s="234" t="s">
        <v>333</v>
      </c>
      <c r="E2723" s="235" t="s">
        <v>334</v>
      </c>
      <c r="F2723" s="235" t="s">
        <v>2765</v>
      </c>
      <c r="G2723" s="233" t="s">
        <v>49</v>
      </c>
      <c r="H2723" s="234" t="s">
        <v>333</v>
      </c>
      <c r="I2723" s="235" t="s">
        <v>334</v>
      </c>
    </row>
    <row r="2724" spans="2:9" x14ac:dyDescent="0.2">
      <c r="B2724" s="236" t="s">
        <v>2506</v>
      </c>
      <c r="C2724" s="237">
        <v>790</v>
      </c>
      <c r="D2724" s="238">
        <v>5.2021501242205392E-3</v>
      </c>
      <c r="E2724" s="239">
        <v>4.4873417721518987</v>
      </c>
      <c r="F2724" s="239">
        <v>4.7401862466676699</v>
      </c>
      <c r="G2724" s="237">
        <v>52</v>
      </c>
      <c r="H2724" s="238">
        <v>5.4397467782048459E-2</v>
      </c>
      <c r="I2724" s="239">
        <v>23.134615384615383</v>
      </c>
    </row>
    <row r="2725" spans="2:9" x14ac:dyDescent="0.2">
      <c r="B2725" s="240" t="s">
        <v>2507</v>
      </c>
      <c r="C2725" s="241">
        <v>1140</v>
      </c>
      <c r="D2725" s="242">
        <v>1.9897705083915529E-3</v>
      </c>
      <c r="E2725" s="243">
        <v>2.2078947368421051</v>
      </c>
      <c r="F2725" s="243">
        <v>10.292994928558338</v>
      </c>
      <c r="G2725" s="241">
        <v>116</v>
      </c>
      <c r="H2725" s="242">
        <v>6.2031579713308638E-2</v>
      </c>
      <c r="I2725" s="243">
        <v>29.396551724137932</v>
      </c>
    </row>
    <row r="2726" spans="2:9" x14ac:dyDescent="0.2">
      <c r="B2726" s="240" t="s">
        <v>2508</v>
      </c>
      <c r="C2726" s="241">
        <v>0</v>
      </c>
      <c r="D2726" s="242">
        <v>0</v>
      </c>
      <c r="E2726" s="243">
        <v>0</v>
      </c>
      <c r="F2726" s="243">
        <v>8.4728697284398535</v>
      </c>
      <c r="G2726" s="241">
        <v>0</v>
      </c>
      <c r="H2726" s="242">
        <v>0</v>
      </c>
      <c r="I2726" s="243">
        <v>0</v>
      </c>
    </row>
    <row r="2727" spans="2:9" x14ac:dyDescent="0.2">
      <c r="B2727" s="240" t="s">
        <v>2509</v>
      </c>
      <c r="C2727" s="241">
        <v>16</v>
      </c>
      <c r="D2727" s="242">
        <v>-1.3946227233304409E-2</v>
      </c>
      <c r="E2727" s="243">
        <v>-25.125</v>
      </c>
      <c r="F2727" s="243">
        <v>12.023913954635217</v>
      </c>
      <c r="G2727" s="241">
        <v>0</v>
      </c>
      <c r="H2727" s="242">
        <v>0</v>
      </c>
      <c r="I2727" s="243">
        <v>0</v>
      </c>
    </row>
    <row r="2728" spans="2:9" x14ac:dyDescent="0.2">
      <c r="B2728" s="240" t="s">
        <v>2510</v>
      </c>
      <c r="C2728" s="241">
        <v>771</v>
      </c>
      <c r="D2728" s="242">
        <v>1.07736713910358E-2</v>
      </c>
      <c r="E2728" s="243">
        <v>8.7431906614785984</v>
      </c>
      <c r="F2728" s="243">
        <v>5.187845716742026</v>
      </c>
      <c r="G2728" s="241">
        <v>5</v>
      </c>
      <c r="H2728" s="242">
        <v>6.792645556690502E-2</v>
      </c>
      <c r="I2728" s="243">
        <v>26.6</v>
      </c>
    </row>
    <row r="2729" spans="2:9" x14ac:dyDescent="0.2">
      <c r="B2729" s="240" t="s">
        <v>2511</v>
      </c>
      <c r="C2729" s="241">
        <v>352</v>
      </c>
      <c r="D2729" s="242">
        <v>1.7024277509034569E-2</v>
      </c>
      <c r="E2729" s="243">
        <v>17.076704545454547</v>
      </c>
      <c r="F2729" s="243">
        <v>5.1391924645236093</v>
      </c>
      <c r="G2729" s="241">
        <v>75</v>
      </c>
      <c r="H2729" s="242">
        <v>7.5994361708647373E-2</v>
      </c>
      <c r="I2729" s="243">
        <v>33.06666666666667</v>
      </c>
    </row>
    <row r="2730" spans="2:9" x14ac:dyDescent="0.2">
      <c r="B2730" s="240" t="s">
        <v>2512</v>
      </c>
      <c r="C2730" s="241">
        <v>696</v>
      </c>
      <c r="D2730" s="242">
        <v>1.5916410571604089E-2</v>
      </c>
      <c r="E2730" s="243">
        <v>13.952586206896552</v>
      </c>
      <c r="F2730" s="243">
        <v>5.1413127281692308</v>
      </c>
      <c r="G2730" s="241">
        <v>58</v>
      </c>
      <c r="H2730" s="242">
        <v>6.9471301230957794E-2</v>
      </c>
      <c r="I2730" s="243">
        <v>25.396551724137932</v>
      </c>
    </row>
    <row r="2731" spans="2:9" x14ac:dyDescent="0.2">
      <c r="B2731" s="240" t="s">
        <v>2513</v>
      </c>
      <c r="C2731" s="241">
        <v>1104</v>
      </c>
      <c r="D2731" s="242">
        <v>-1.140503044002239E-2</v>
      </c>
      <c r="E2731" s="243">
        <v>-10.612318840579711</v>
      </c>
      <c r="F2731" s="243">
        <v>16.649593337462701</v>
      </c>
      <c r="G2731" s="241">
        <v>41</v>
      </c>
      <c r="H2731" s="242">
        <v>4.3167305236270659E-2</v>
      </c>
      <c r="I2731" s="243">
        <v>20.609756097560975</v>
      </c>
    </row>
    <row r="2732" spans="2:9" x14ac:dyDescent="0.2">
      <c r="B2732" s="240" t="s">
        <v>2514</v>
      </c>
      <c r="C2732" s="241">
        <v>0</v>
      </c>
      <c r="D2732" s="242">
        <v>0</v>
      </c>
      <c r="E2732" s="243">
        <v>0</v>
      </c>
      <c r="F2732" s="243">
        <v>0</v>
      </c>
      <c r="G2732" s="241">
        <v>0</v>
      </c>
      <c r="H2732" s="242">
        <v>0</v>
      </c>
      <c r="I2732" s="243">
        <v>0</v>
      </c>
    </row>
    <row r="2733" spans="2:9" x14ac:dyDescent="0.2">
      <c r="B2733" s="240" t="s">
        <v>2515</v>
      </c>
      <c r="C2733" s="241">
        <v>0</v>
      </c>
      <c r="D2733" s="242">
        <v>0</v>
      </c>
      <c r="E2733" s="243">
        <v>0</v>
      </c>
      <c r="F2733" s="243">
        <v>0</v>
      </c>
      <c r="G2733" s="241">
        <v>0</v>
      </c>
      <c r="H2733" s="242">
        <v>0</v>
      </c>
      <c r="I2733" s="243">
        <v>0</v>
      </c>
    </row>
    <row r="2734" spans="2:9" x14ac:dyDescent="0.2">
      <c r="B2734" s="240" t="s">
        <v>2516</v>
      </c>
      <c r="C2734" s="241">
        <v>1247</v>
      </c>
      <c r="D2734" s="242">
        <v>-1.5382792323590522E-2</v>
      </c>
      <c r="E2734" s="243">
        <v>-21.236567762630312</v>
      </c>
      <c r="F2734" s="243">
        <v>4.8274930372614042</v>
      </c>
      <c r="G2734" s="241">
        <v>11</v>
      </c>
      <c r="H2734" s="242">
        <v>2.8381558909040594E-2</v>
      </c>
      <c r="I2734" s="243">
        <v>18.636363636363637</v>
      </c>
    </row>
    <row r="2735" spans="2:9" x14ac:dyDescent="0.2">
      <c r="B2735" s="240" t="s">
        <v>2517</v>
      </c>
      <c r="C2735" s="241">
        <v>0</v>
      </c>
      <c r="D2735" s="242">
        <v>0</v>
      </c>
      <c r="E2735" s="243">
        <v>0</v>
      </c>
      <c r="F2735" s="243">
        <v>0</v>
      </c>
      <c r="G2735" s="241">
        <v>0</v>
      </c>
      <c r="H2735" s="242">
        <v>0</v>
      </c>
      <c r="I2735" s="243">
        <v>0</v>
      </c>
    </row>
    <row r="2736" spans="2:9" x14ac:dyDescent="0.2">
      <c r="B2736" s="240" t="s">
        <v>2518</v>
      </c>
      <c r="C2736" s="241">
        <v>982</v>
      </c>
      <c r="D2736" s="242">
        <v>0.11815811827541811</v>
      </c>
      <c r="E2736" s="243">
        <v>123.09368635437882</v>
      </c>
      <c r="F2736" s="243">
        <v>388.17824224016505</v>
      </c>
      <c r="G2736" s="241">
        <v>8</v>
      </c>
      <c r="H2736" s="242">
        <v>0.22145725760183588</v>
      </c>
      <c r="I2736" s="243">
        <v>96.5</v>
      </c>
    </row>
    <row r="2737" spans="2:9" x14ac:dyDescent="0.2">
      <c r="B2737" s="240" t="s">
        <v>2519</v>
      </c>
      <c r="C2737" s="241">
        <v>0</v>
      </c>
      <c r="D2737" s="242">
        <v>0</v>
      </c>
      <c r="E2737" s="243">
        <v>0</v>
      </c>
      <c r="F2737" s="243">
        <v>121.65022762207923</v>
      </c>
      <c r="G2737" s="241">
        <v>0</v>
      </c>
      <c r="H2737" s="242">
        <v>0</v>
      </c>
      <c r="I2737" s="243">
        <v>0</v>
      </c>
    </row>
    <row r="2738" spans="2:9" x14ac:dyDescent="0.2">
      <c r="B2738" s="240" t="s">
        <v>2520</v>
      </c>
      <c r="C2738" s="241">
        <v>3</v>
      </c>
      <c r="D2738" s="242">
        <v>9.5362622036262223E-2</v>
      </c>
      <c r="E2738" s="243">
        <v>182.33333333333334</v>
      </c>
      <c r="F2738" s="243">
        <v>761.55832949462399</v>
      </c>
      <c r="G2738" s="241">
        <v>0</v>
      </c>
      <c r="H2738" s="242">
        <v>0</v>
      </c>
      <c r="I2738" s="243">
        <v>0</v>
      </c>
    </row>
    <row r="2739" spans="2:9" x14ac:dyDescent="0.2">
      <c r="B2739" s="240" t="s">
        <v>2521</v>
      </c>
      <c r="C2739" s="241">
        <v>107</v>
      </c>
      <c r="D2739" s="242">
        <v>1.007337976361633E-2</v>
      </c>
      <c r="E2739" s="243">
        <v>10.084112149532711</v>
      </c>
      <c r="F2739" s="243">
        <v>617.68190525616626</v>
      </c>
      <c r="G2739" s="241">
        <v>0</v>
      </c>
      <c r="H2739" s="242">
        <v>0</v>
      </c>
      <c r="I2739" s="243">
        <v>0</v>
      </c>
    </row>
    <row r="2740" spans="2:9" x14ac:dyDescent="0.2">
      <c r="B2740" s="240" t="s">
        <v>2522</v>
      </c>
      <c r="C2740" s="241">
        <v>9</v>
      </c>
      <c r="D2740" s="242">
        <v>2.4873030342492441E-2</v>
      </c>
      <c r="E2740" s="243">
        <v>21.222222222222221</v>
      </c>
      <c r="F2740" s="243">
        <v>0</v>
      </c>
      <c r="G2740" s="241">
        <v>0</v>
      </c>
      <c r="H2740" s="242">
        <v>0</v>
      </c>
      <c r="I2740" s="243">
        <v>0</v>
      </c>
    </row>
    <row r="2741" spans="2:9" x14ac:dyDescent="0.2">
      <c r="B2741" s="240" t="s">
        <v>2523</v>
      </c>
      <c r="C2741" s="241">
        <v>28</v>
      </c>
      <c r="D2741" s="242">
        <v>0.59927754364840458</v>
      </c>
      <c r="E2741" s="243">
        <v>1244.25</v>
      </c>
      <c r="F2741" s="243">
        <v>2752.9025775077339</v>
      </c>
      <c r="G2741" s="241">
        <v>0</v>
      </c>
      <c r="H2741" s="242">
        <v>0</v>
      </c>
      <c r="I2741" s="243">
        <v>0</v>
      </c>
    </row>
    <row r="2742" spans="2:9" x14ac:dyDescent="0.2">
      <c r="B2742" s="240" t="s">
        <v>2524</v>
      </c>
      <c r="C2742" s="241">
        <v>0</v>
      </c>
      <c r="D2742" s="242">
        <v>0</v>
      </c>
      <c r="E2742" s="243">
        <v>0</v>
      </c>
      <c r="F2742" s="243">
        <v>2067.6938250005792</v>
      </c>
      <c r="G2742" s="241">
        <v>0</v>
      </c>
      <c r="H2742" s="242">
        <v>0</v>
      </c>
      <c r="I2742" s="243">
        <v>0</v>
      </c>
    </row>
    <row r="2743" spans="2:9" x14ac:dyDescent="0.2">
      <c r="B2743" s="240" t="s">
        <v>2525</v>
      </c>
      <c r="C2743" s="241">
        <v>49</v>
      </c>
      <c r="D2743" s="242">
        <v>0.71692890753081961</v>
      </c>
      <c r="E2743" s="243">
        <v>1374.3673469387754</v>
      </c>
      <c r="F2743" s="243">
        <v>3304.926267217797</v>
      </c>
      <c r="G2743" s="241">
        <v>0</v>
      </c>
      <c r="H2743" s="242">
        <v>0</v>
      </c>
      <c r="I2743" s="243">
        <v>0</v>
      </c>
    </row>
    <row r="2744" spans="2:9" x14ac:dyDescent="0.2">
      <c r="B2744" s="240" t="s">
        <v>2526</v>
      </c>
      <c r="C2744" s="241">
        <v>147</v>
      </c>
      <c r="D2744" s="242">
        <v>0.1570818530878817</v>
      </c>
      <c r="E2744" s="243">
        <v>148.89115646258503</v>
      </c>
      <c r="F2744" s="243">
        <v>90.90875268625966</v>
      </c>
      <c r="G2744" s="241">
        <v>0</v>
      </c>
      <c r="H2744" s="242">
        <v>0</v>
      </c>
      <c r="I2744" s="243">
        <v>0</v>
      </c>
    </row>
    <row r="2745" spans="2:9" x14ac:dyDescent="0.2">
      <c r="B2745" s="240" t="s">
        <v>2527</v>
      </c>
      <c r="C2745" s="241">
        <v>239</v>
      </c>
      <c r="D2745" s="242">
        <v>0.34875643802863743</v>
      </c>
      <c r="E2745" s="243">
        <v>811.71966527196651</v>
      </c>
      <c r="F2745" s="243">
        <v>1511.824649382258</v>
      </c>
      <c r="G2745" s="241">
        <v>0</v>
      </c>
      <c r="H2745" s="242">
        <v>0</v>
      </c>
      <c r="I2745" s="243">
        <v>0</v>
      </c>
    </row>
    <row r="2746" spans="2:9" x14ac:dyDescent="0.2">
      <c r="B2746" s="240" t="s">
        <v>2528</v>
      </c>
      <c r="C2746" s="241">
        <v>27</v>
      </c>
      <c r="D2746" s="242">
        <v>0.68913144375270075</v>
      </c>
      <c r="E2746" s="243">
        <v>1594.7777777777778</v>
      </c>
      <c r="F2746" s="243">
        <v>3581.4483122271245</v>
      </c>
      <c r="G2746" s="241">
        <v>0</v>
      </c>
      <c r="H2746" s="242">
        <v>0</v>
      </c>
      <c r="I2746" s="243">
        <v>0</v>
      </c>
    </row>
    <row r="2747" spans="2:9" x14ac:dyDescent="0.2">
      <c r="B2747" s="240" t="s">
        <v>2529</v>
      </c>
      <c r="C2747" s="241">
        <v>9</v>
      </c>
      <c r="D2747" s="242">
        <v>1.5702379514434206E-2</v>
      </c>
      <c r="E2747" s="243">
        <v>14.444444444444445</v>
      </c>
      <c r="F2747" s="243">
        <v>57.590614757186493</v>
      </c>
      <c r="G2747" s="241">
        <v>0</v>
      </c>
      <c r="H2747" s="242">
        <v>0</v>
      </c>
      <c r="I2747" s="243">
        <v>0</v>
      </c>
    </row>
    <row r="2748" spans="2:9" x14ac:dyDescent="0.2">
      <c r="B2748" s="240" t="s">
        <v>2530</v>
      </c>
      <c r="C2748" s="241">
        <v>29</v>
      </c>
      <c r="D2748" s="242">
        <v>0.47257351315498553</v>
      </c>
      <c r="E2748" s="243">
        <v>1474.1034482758621</v>
      </c>
      <c r="F2748" s="243">
        <v>1561.4596882881644</v>
      </c>
      <c r="G2748" s="241">
        <v>0</v>
      </c>
      <c r="H2748" s="242">
        <v>0</v>
      </c>
      <c r="I2748" s="243">
        <v>0</v>
      </c>
    </row>
    <row r="2749" spans="2:9" x14ac:dyDescent="0.2">
      <c r="B2749" s="240" t="s">
        <v>2531</v>
      </c>
      <c r="C2749" s="241">
        <v>31</v>
      </c>
      <c r="D2749" s="242">
        <v>7.2324995657460533E-2</v>
      </c>
      <c r="E2749" s="243">
        <v>107.45161290322581</v>
      </c>
      <c r="F2749" s="243">
        <v>649.19850988230041</v>
      </c>
      <c r="G2749" s="241">
        <v>0</v>
      </c>
      <c r="H2749" s="242">
        <v>0</v>
      </c>
      <c r="I2749" s="243">
        <v>0</v>
      </c>
    </row>
    <row r="2750" spans="2:9" x14ac:dyDescent="0.2">
      <c r="B2750" s="240" t="s">
        <v>2532</v>
      </c>
      <c r="C2750" s="241">
        <v>5</v>
      </c>
      <c r="D2750" s="242">
        <v>0.2965971658091886</v>
      </c>
      <c r="E2750" s="243">
        <v>657.2</v>
      </c>
      <c r="F2750" s="243">
        <v>0</v>
      </c>
      <c r="G2750" s="241">
        <v>0</v>
      </c>
      <c r="H2750" s="242">
        <v>0</v>
      </c>
      <c r="I2750" s="243">
        <v>0</v>
      </c>
    </row>
    <row r="2751" spans="2:9" x14ac:dyDescent="0.2">
      <c r="B2751" s="240" t="s">
        <v>2533</v>
      </c>
      <c r="C2751" s="241">
        <v>7</v>
      </c>
      <c r="D2751" s="242">
        <v>0.59506453554470684</v>
      </c>
      <c r="E2751" s="243">
        <v>1271.1428571428571</v>
      </c>
      <c r="F2751" s="243">
        <v>3109.5151990656955</v>
      </c>
      <c r="G2751" s="241">
        <v>0</v>
      </c>
      <c r="H2751" s="242">
        <v>0</v>
      </c>
      <c r="I2751" s="243">
        <v>0</v>
      </c>
    </row>
    <row r="2752" spans="2:9" x14ac:dyDescent="0.2">
      <c r="B2752" s="240" t="s">
        <v>2534</v>
      </c>
      <c r="C2752" s="241">
        <v>1452</v>
      </c>
      <c r="D2752" s="242">
        <v>-1.0711528078727883E-2</v>
      </c>
      <c r="E2752" s="243">
        <v>-11.245179063360881</v>
      </c>
      <c r="F2752" s="243">
        <v>46.292346044049843</v>
      </c>
      <c r="G2752" s="241">
        <v>71</v>
      </c>
      <c r="H2752" s="242">
        <v>0.1077654516640254</v>
      </c>
      <c r="I2752" s="243">
        <v>48.845070422535208</v>
      </c>
    </row>
    <row r="2753" spans="2:9" x14ac:dyDescent="0.2">
      <c r="B2753" s="240" t="s">
        <v>2535</v>
      </c>
      <c r="C2753" s="241">
        <v>0</v>
      </c>
      <c r="D2753" s="242">
        <v>0</v>
      </c>
      <c r="E2753" s="243">
        <v>0</v>
      </c>
      <c r="F2753" s="243">
        <v>0</v>
      </c>
      <c r="G2753" s="241">
        <v>0</v>
      </c>
      <c r="H2753" s="242">
        <v>0</v>
      </c>
      <c r="I2753" s="243">
        <v>0</v>
      </c>
    </row>
    <row r="2754" spans="2:9" x14ac:dyDescent="0.2">
      <c r="B2754" s="240" t="s">
        <v>2536</v>
      </c>
      <c r="C2754" s="241">
        <v>1444</v>
      </c>
      <c r="D2754" s="242">
        <v>0.19944307767446845</v>
      </c>
      <c r="E2754" s="243">
        <v>273.74584487534628</v>
      </c>
      <c r="F2754" s="243">
        <v>854.05175817202655</v>
      </c>
      <c r="G2754" s="241">
        <v>44</v>
      </c>
      <c r="H2754" s="242">
        <v>0.25086684378799484</v>
      </c>
      <c r="I2754" s="243">
        <v>126.61363636363636</v>
      </c>
    </row>
    <row r="2755" spans="2:9" x14ac:dyDescent="0.2">
      <c r="B2755" s="240" t="s">
        <v>2537</v>
      </c>
      <c r="C2755" s="241">
        <v>0</v>
      </c>
      <c r="D2755" s="242">
        <v>0</v>
      </c>
      <c r="E2755" s="243">
        <v>0</v>
      </c>
      <c r="F2755" s="243">
        <v>0</v>
      </c>
      <c r="G2755" s="241">
        <v>0</v>
      </c>
      <c r="H2755" s="242">
        <v>0</v>
      </c>
      <c r="I2755" s="243">
        <v>0</v>
      </c>
    </row>
    <row r="2756" spans="2:9" x14ac:dyDescent="0.2">
      <c r="B2756" s="240" t="s">
        <v>2538</v>
      </c>
      <c r="C2756" s="241">
        <v>18</v>
      </c>
      <c r="D2756" s="242">
        <v>0.35954897417057596</v>
      </c>
      <c r="E2756" s="243">
        <v>706.83333333333337</v>
      </c>
      <c r="F2756" s="243">
        <v>2304.012621774315</v>
      </c>
      <c r="G2756" s="241">
        <v>0</v>
      </c>
      <c r="H2756" s="242">
        <v>0</v>
      </c>
      <c r="I2756" s="243">
        <v>0</v>
      </c>
    </row>
    <row r="2757" spans="2:9" x14ac:dyDescent="0.2">
      <c r="B2757" s="240" t="s">
        <v>2539</v>
      </c>
      <c r="C2757" s="241">
        <v>190</v>
      </c>
      <c r="D2757" s="242">
        <v>-5.0172793134134475E-3</v>
      </c>
      <c r="E2757" s="243">
        <v>-4.8368421052631581</v>
      </c>
      <c r="F2757" s="243">
        <v>38.74117463913867</v>
      </c>
      <c r="G2757" s="241">
        <v>1</v>
      </c>
      <c r="H2757" s="242">
        <v>0.11855670103092786</v>
      </c>
      <c r="I2757" s="243">
        <v>46</v>
      </c>
    </row>
    <row r="2758" spans="2:9" x14ac:dyDescent="0.2">
      <c r="B2758" s="240" t="s">
        <v>2540</v>
      </c>
      <c r="C2758" s="241">
        <v>22</v>
      </c>
      <c r="D2758" s="242">
        <v>0.10955790133779275</v>
      </c>
      <c r="E2758" s="243">
        <v>190.59090909090909</v>
      </c>
      <c r="F2758" s="243">
        <v>737.5762365718424</v>
      </c>
      <c r="G2758" s="241">
        <v>0</v>
      </c>
      <c r="H2758" s="242">
        <v>0</v>
      </c>
      <c r="I2758" s="243">
        <v>0</v>
      </c>
    </row>
    <row r="2759" spans="2:9" x14ac:dyDescent="0.2">
      <c r="B2759" s="240" t="s">
        <v>2541</v>
      </c>
      <c r="C2759" s="241">
        <v>24</v>
      </c>
      <c r="D2759" s="242">
        <v>0.66302294739380296</v>
      </c>
      <c r="E2759" s="243">
        <v>1374.8333333333333</v>
      </c>
      <c r="F2759" s="243">
        <v>2993.7610115496304</v>
      </c>
      <c r="G2759" s="241">
        <v>0</v>
      </c>
      <c r="H2759" s="242">
        <v>0</v>
      </c>
      <c r="I2759" s="243">
        <v>0</v>
      </c>
    </row>
    <row r="2760" spans="2:9" x14ac:dyDescent="0.2">
      <c r="B2760" s="240" t="s">
        <v>2542</v>
      </c>
      <c r="C2760" s="241">
        <v>38</v>
      </c>
      <c r="D2760" s="242">
        <v>-3.5880277267069438E-2</v>
      </c>
      <c r="E2760" s="243">
        <v>-82.684210526315795</v>
      </c>
      <c r="F2760" s="243">
        <v>735.6978749185256</v>
      </c>
      <c r="G2760" s="241">
        <v>0</v>
      </c>
      <c r="H2760" s="242">
        <v>0</v>
      </c>
      <c r="I2760" s="243">
        <v>0</v>
      </c>
    </row>
    <row r="2761" spans="2:9" x14ac:dyDescent="0.2">
      <c r="B2761" s="240" t="s">
        <v>2543</v>
      </c>
      <c r="C2761" s="241">
        <v>36</v>
      </c>
      <c r="D2761" s="242">
        <v>-1.5034320254072364E-2</v>
      </c>
      <c r="E2761" s="243">
        <v>-16.305555555555557</v>
      </c>
      <c r="F2761" s="243">
        <v>188.19370436385239</v>
      </c>
      <c r="G2761" s="241">
        <v>0</v>
      </c>
      <c r="H2761" s="242">
        <v>0</v>
      </c>
      <c r="I2761" s="243">
        <v>0</v>
      </c>
    </row>
    <row r="2762" spans="2:9" x14ac:dyDescent="0.2">
      <c r="B2762" s="240" t="s">
        <v>2544</v>
      </c>
      <c r="C2762" s="241">
        <v>214</v>
      </c>
      <c r="D2762" s="242">
        <v>7.131109608059516E-2</v>
      </c>
      <c r="E2762" s="243">
        <v>93.607476635514018</v>
      </c>
      <c r="F2762" s="243">
        <v>230.74301040349664</v>
      </c>
      <c r="G2762" s="241">
        <v>0</v>
      </c>
      <c r="H2762" s="242">
        <v>0</v>
      </c>
      <c r="I2762" s="243">
        <v>0</v>
      </c>
    </row>
    <row r="2763" spans="2:9" x14ac:dyDescent="0.2">
      <c r="B2763" s="240" t="s">
        <v>2545</v>
      </c>
      <c r="C2763" s="241">
        <v>13</v>
      </c>
      <c r="D2763" s="242">
        <v>0.29496104375086452</v>
      </c>
      <c r="E2763" s="243">
        <v>492.15384615384613</v>
      </c>
      <c r="F2763" s="243">
        <v>3459.18176968843</v>
      </c>
      <c r="G2763" s="241">
        <v>0</v>
      </c>
      <c r="H2763" s="242">
        <v>0</v>
      </c>
      <c r="I2763" s="243">
        <v>0</v>
      </c>
    </row>
    <row r="2764" spans="2:9" x14ac:dyDescent="0.2">
      <c r="B2764" s="240" t="s">
        <v>2546</v>
      </c>
      <c r="C2764" s="241">
        <v>0</v>
      </c>
      <c r="D2764" s="242">
        <v>0</v>
      </c>
      <c r="E2764" s="243">
        <v>0</v>
      </c>
      <c r="F2764" s="243">
        <v>0</v>
      </c>
      <c r="G2764" s="241">
        <v>0</v>
      </c>
      <c r="H2764" s="242">
        <v>0</v>
      </c>
      <c r="I2764" s="243">
        <v>0</v>
      </c>
    </row>
    <row r="2765" spans="2:9" x14ac:dyDescent="0.2">
      <c r="B2765" s="240" t="s">
        <v>2547</v>
      </c>
      <c r="C2765" s="241">
        <v>4</v>
      </c>
      <c r="D2765" s="242">
        <v>0.64413607878245305</v>
      </c>
      <c r="E2765" s="243">
        <v>1439</v>
      </c>
      <c r="F2765" s="243">
        <v>3095.0688693183433</v>
      </c>
      <c r="G2765" s="241">
        <v>0</v>
      </c>
      <c r="H2765" s="242">
        <v>0</v>
      </c>
      <c r="I2765" s="243">
        <v>0</v>
      </c>
    </row>
    <row r="2766" spans="2:9" x14ac:dyDescent="0.2">
      <c r="B2766" s="240" t="s">
        <v>2548</v>
      </c>
      <c r="C2766" s="241">
        <v>138</v>
      </c>
      <c r="D2766" s="242">
        <v>0.52517168640189782</v>
      </c>
      <c r="E2766" s="243">
        <v>1129.355072463768</v>
      </c>
      <c r="F2766" s="243">
        <v>1797.3527798873595</v>
      </c>
      <c r="G2766" s="241">
        <v>0</v>
      </c>
      <c r="H2766" s="242">
        <v>0</v>
      </c>
      <c r="I2766" s="243">
        <v>0</v>
      </c>
    </row>
    <row r="2767" spans="2:9" x14ac:dyDescent="0.2">
      <c r="B2767" s="240" t="s">
        <v>2549</v>
      </c>
      <c r="C2767" s="241">
        <v>9</v>
      </c>
      <c r="D2767" s="242">
        <v>-8.4982899782360954E-3</v>
      </c>
      <c r="E2767" s="243">
        <v>-9.1111111111111107</v>
      </c>
      <c r="F2767" s="243">
        <v>33.331948857731398</v>
      </c>
      <c r="G2767" s="241">
        <v>0</v>
      </c>
      <c r="H2767" s="242">
        <v>0</v>
      </c>
      <c r="I2767" s="243">
        <v>0</v>
      </c>
    </row>
    <row r="2768" spans="2:9" x14ac:dyDescent="0.2">
      <c r="B2768" s="240" t="s">
        <v>2550</v>
      </c>
      <c r="C2768" s="241">
        <v>3</v>
      </c>
      <c r="D2768" s="242">
        <v>6.7703568161023853E-3</v>
      </c>
      <c r="E2768" s="243">
        <v>12.333333333333334</v>
      </c>
      <c r="F2768" s="243">
        <v>801.63567430862406</v>
      </c>
      <c r="G2768" s="241">
        <v>0</v>
      </c>
      <c r="H2768" s="242">
        <v>0</v>
      </c>
      <c r="I2768" s="243">
        <v>0</v>
      </c>
    </row>
    <row r="2769" spans="2:10" x14ac:dyDescent="0.2">
      <c r="B2769" s="240" t="s">
        <v>2551</v>
      </c>
      <c r="C2769" s="241">
        <v>1770</v>
      </c>
      <c r="D2769" s="242">
        <v>0.27301206005953427</v>
      </c>
      <c r="E2769" s="243">
        <v>620.14519774011296</v>
      </c>
      <c r="F2769" s="243">
        <v>1530.4892999651838</v>
      </c>
      <c r="G2769" s="241">
        <v>31</v>
      </c>
      <c r="H2769" s="242">
        <v>0.51640819717529762</v>
      </c>
      <c r="I2769" s="243">
        <v>240.61290322580646</v>
      </c>
    </row>
    <row r="2770" spans="2:10" x14ac:dyDescent="0.2">
      <c r="B2770" s="240" t="s">
        <v>2552</v>
      </c>
      <c r="C2770" s="241">
        <v>1253</v>
      </c>
      <c r="D2770" s="242">
        <v>0.48019559990534333</v>
      </c>
      <c r="E2770" s="243">
        <v>1060.7589784517158</v>
      </c>
      <c r="F2770" s="243">
        <v>1638.1230418477098</v>
      </c>
      <c r="G2770" s="241">
        <v>0</v>
      </c>
      <c r="H2770" s="242">
        <v>0</v>
      </c>
      <c r="I2770" s="243">
        <v>0</v>
      </c>
    </row>
    <row r="2771" spans="2:10" x14ac:dyDescent="0.2">
      <c r="B2771" s="244" t="s">
        <v>2553</v>
      </c>
      <c r="C2771" s="245">
        <v>96</v>
      </c>
      <c r="D2771" s="246">
        <v>0.11465138637009198</v>
      </c>
      <c r="E2771" s="247">
        <v>218.63541666666666</v>
      </c>
      <c r="F2771" s="247">
        <v>851.78129805769174</v>
      </c>
      <c r="G2771" s="245">
        <v>0</v>
      </c>
      <c r="H2771" s="246">
        <v>0</v>
      </c>
      <c r="I2771" s="247">
        <v>0</v>
      </c>
    </row>
    <row r="2773" spans="2:10" x14ac:dyDescent="0.2">
      <c r="J2773" s="17" t="s">
        <v>331</v>
      </c>
    </row>
    <row r="2774" spans="2:10" x14ac:dyDescent="0.2">
      <c r="J2774" s="17" t="s">
        <v>369</v>
      </c>
    </row>
    <row r="2775" spans="2:10" x14ac:dyDescent="0.2">
      <c r="B2775" s="3" t="s">
        <v>0</v>
      </c>
      <c r="C2775" s="225"/>
      <c r="D2775" s="226"/>
      <c r="E2775" s="227"/>
      <c r="F2775" s="227"/>
      <c r="G2775" s="225"/>
      <c r="H2775" s="226"/>
      <c r="I2775" s="227"/>
    </row>
    <row r="2776" spans="2:10" x14ac:dyDescent="0.2">
      <c r="B2776" s="3" t="s">
        <v>396</v>
      </c>
      <c r="C2776" s="225"/>
      <c r="D2776" s="226"/>
      <c r="E2776" s="227"/>
      <c r="F2776" s="227"/>
      <c r="G2776" s="225"/>
      <c r="H2776" s="226"/>
      <c r="I2776" s="227"/>
    </row>
    <row r="2777" spans="2:10" x14ac:dyDescent="0.2">
      <c r="B2777" s="228" t="s">
        <v>326</v>
      </c>
      <c r="C2777" s="225"/>
      <c r="D2777" s="226"/>
      <c r="E2777" s="227"/>
      <c r="F2777" s="227"/>
      <c r="G2777" s="225"/>
      <c r="H2777" s="226"/>
      <c r="I2777" s="227"/>
    </row>
    <row r="2778" spans="2:10" x14ac:dyDescent="0.2">
      <c r="B2778" s="3"/>
      <c r="C2778" s="221"/>
      <c r="D2778" s="221"/>
      <c r="E2778" s="221"/>
      <c r="F2778" s="273"/>
      <c r="G2778" s="221"/>
      <c r="H2778" s="221"/>
      <c r="I2778" s="221"/>
    </row>
    <row r="2779" spans="2:10" x14ac:dyDescent="0.2">
      <c r="B2779" s="266" t="s">
        <v>2766</v>
      </c>
    </row>
    <row r="2780" spans="2:10" x14ac:dyDescent="0.2">
      <c r="B2780" s="266" t="s">
        <v>2767</v>
      </c>
    </row>
    <row r="2781" spans="2:10" x14ac:dyDescent="0.2">
      <c r="B2781" s="266" t="s">
        <v>2768</v>
      </c>
    </row>
    <row r="2782" spans="2:10" x14ac:dyDescent="0.2">
      <c r="B2782" s="266" t="s">
        <v>2769</v>
      </c>
    </row>
    <row r="2783" spans="2:10" x14ac:dyDescent="0.2">
      <c r="B2783" s="266" t="s">
        <v>2770</v>
      </c>
    </row>
    <row r="2785" spans="2:9" x14ac:dyDescent="0.2">
      <c r="B2785" s="3"/>
      <c r="C2785" s="229" t="s">
        <v>155</v>
      </c>
      <c r="D2785" s="230"/>
      <c r="E2785" s="231"/>
      <c r="F2785" s="274"/>
      <c r="G2785" s="229" t="s">
        <v>404</v>
      </c>
      <c r="H2785" s="230"/>
      <c r="I2785" s="231"/>
    </row>
    <row r="2786" spans="2:9" ht="38.25" x14ac:dyDescent="0.2">
      <c r="B2786" s="232" t="s">
        <v>332</v>
      </c>
      <c r="C2786" s="233" t="s">
        <v>49</v>
      </c>
      <c r="D2786" s="234" t="s">
        <v>333</v>
      </c>
      <c r="E2786" s="235" t="s">
        <v>334</v>
      </c>
      <c r="F2786" s="235" t="s">
        <v>2765</v>
      </c>
      <c r="G2786" s="233" t="s">
        <v>49</v>
      </c>
      <c r="H2786" s="234" t="s">
        <v>333</v>
      </c>
      <c r="I2786" s="235" t="s">
        <v>334</v>
      </c>
    </row>
    <row r="2787" spans="2:9" x14ac:dyDescent="0.2">
      <c r="B2787" s="236" t="s">
        <v>2554</v>
      </c>
      <c r="C2787" s="237">
        <v>539</v>
      </c>
      <c r="D2787" s="238">
        <v>3.9139443568912746E-2</v>
      </c>
      <c r="E2787" s="239">
        <v>38.059369202226343</v>
      </c>
      <c r="F2787" s="239">
        <v>152.4312681583211</v>
      </c>
      <c r="G2787" s="237">
        <v>0</v>
      </c>
      <c r="H2787" s="238">
        <v>0</v>
      </c>
      <c r="I2787" s="239">
        <v>0</v>
      </c>
    </row>
    <row r="2788" spans="2:9" x14ac:dyDescent="0.2">
      <c r="B2788" s="240" t="s">
        <v>2555</v>
      </c>
      <c r="C2788" s="241">
        <v>1722</v>
      </c>
      <c r="D2788" s="242">
        <v>0.40816170421283204</v>
      </c>
      <c r="E2788" s="243">
        <v>1038.0516840882694</v>
      </c>
      <c r="F2788" s="243">
        <v>1531.5584562680078</v>
      </c>
      <c r="G2788" s="241">
        <v>13</v>
      </c>
      <c r="H2788" s="242">
        <v>0.44538438705847438</v>
      </c>
      <c r="I2788" s="243">
        <v>230.84615384615384</v>
      </c>
    </row>
    <row r="2789" spans="2:9" x14ac:dyDescent="0.2">
      <c r="B2789" s="240" t="s">
        <v>2556</v>
      </c>
      <c r="C2789" s="241">
        <v>8</v>
      </c>
      <c r="D2789" s="242">
        <v>1.0975094976783506E-2</v>
      </c>
      <c r="E2789" s="243">
        <v>9.75</v>
      </c>
      <c r="F2789" s="243">
        <v>13.54576619089773</v>
      </c>
      <c r="G2789" s="241">
        <v>0</v>
      </c>
      <c r="H2789" s="242">
        <v>0</v>
      </c>
      <c r="I2789" s="243">
        <v>0</v>
      </c>
    </row>
    <row r="2790" spans="2:9" x14ac:dyDescent="0.2">
      <c r="B2790" s="240" t="s">
        <v>2557</v>
      </c>
      <c r="C2790" s="241">
        <v>93</v>
      </c>
      <c r="D2790" s="242">
        <v>2.0077142281454297E-2</v>
      </c>
      <c r="E2790" s="243">
        <v>15</v>
      </c>
      <c r="F2790" s="243">
        <v>18.394776017953316</v>
      </c>
      <c r="G2790" s="241">
        <v>0</v>
      </c>
      <c r="H2790" s="242">
        <v>0</v>
      </c>
      <c r="I2790" s="243">
        <v>0</v>
      </c>
    </row>
    <row r="2791" spans="2:9" x14ac:dyDescent="0.2">
      <c r="B2791" s="240" t="s">
        <v>2558</v>
      </c>
      <c r="C2791" s="241">
        <v>369</v>
      </c>
      <c r="D2791" s="242">
        <v>2.1890345528758237E-2</v>
      </c>
      <c r="E2791" s="243">
        <v>19.897018970189702</v>
      </c>
      <c r="F2791" s="243">
        <v>100.60666988366812</v>
      </c>
      <c r="G2791" s="241">
        <v>0</v>
      </c>
      <c r="H2791" s="242">
        <v>0</v>
      </c>
      <c r="I2791" s="243">
        <v>0</v>
      </c>
    </row>
    <row r="2792" spans="2:9" x14ac:dyDescent="0.2">
      <c r="B2792" s="240" t="s">
        <v>2559</v>
      </c>
      <c r="C2792" s="241">
        <v>169</v>
      </c>
      <c r="D2792" s="242">
        <v>0.54539468247737877</v>
      </c>
      <c r="E2792" s="243">
        <v>1249.7218934911243</v>
      </c>
      <c r="F2792" s="243">
        <v>2479.1154294172297</v>
      </c>
      <c r="G2792" s="241">
        <v>0</v>
      </c>
      <c r="H2792" s="242">
        <v>0</v>
      </c>
      <c r="I2792" s="243">
        <v>0</v>
      </c>
    </row>
    <row r="2793" spans="2:9" x14ac:dyDescent="0.2">
      <c r="B2793" s="240" t="s">
        <v>2560</v>
      </c>
      <c r="C2793" s="241">
        <v>13</v>
      </c>
      <c r="D2793" s="242">
        <v>2.0787497154995727E-2</v>
      </c>
      <c r="E2793" s="243">
        <v>21.076923076923077</v>
      </c>
      <c r="F2793" s="243">
        <v>118.82452690874887</v>
      </c>
      <c r="G2793" s="241">
        <v>0</v>
      </c>
      <c r="H2793" s="242">
        <v>0</v>
      </c>
      <c r="I2793" s="243">
        <v>0</v>
      </c>
    </row>
    <row r="2794" spans="2:9" x14ac:dyDescent="0.2">
      <c r="B2794" s="240" t="s">
        <v>2561</v>
      </c>
      <c r="C2794" s="241">
        <v>35</v>
      </c>
      <c r="D2794" s="242">
        <v>0.23611775254034661</v>
      </c>
      <c r="E2794" s="243">
        <v>451.45714285714286</v>
      </c>
      <c r="F2794" s="243">
        <v>1321.152097885484</v>
      </c>
      <c r="G2794" s="241">
        <v>0</v>
      </c>
      <c r="H2794" s="242">
        <v>0</v>
      </c>
      <c r="I2794" s="243">
        <v>0</v>
      </c>
    </row>
    <row r="2795" spans="2:9" x14ac:dyDescent="0.2">
      <c r="B2795" s="240" t="s">
        <v>2562</v>
      </c>
      <c r="C2795" s="241">
        <v>16</v>
      </c>
      <c r="D2795" s="242">
        <v>1.9189254017759616E-4</v>
      </c>
      <c r="E2795" s="243">
        <v>0.25</v>
      </c>
      <c r="F2795" s="243">
        <v>13.236060451011801</v>
      </c>
      <c r="G2795" s="241">
        <v>0</v>
      </c>
      <c r="H2795" s="242">
        <v>0</v>
      </c>
      <c r="I2795" s="243">
        <v>0</v>
      </c>
    </row>
    <row r="2796" spans="2:9" x14ac:dyDescent="0.2">
      <c r="B2796" s="240" t="s">
        <v>2563</v>
      </c>
      <c r="C2796" s="241">
        <v>3</v>
      </c>
      <c r="D2796" s="242">
        <v>-5.8601925491837958E-3</v>
      </c>
      <c r="E2796" s="243">
        <v>-4.666666666666667</v>
      </c>
      <c r="F2796" s="243">
        <v>0</v>
      </c>
      <c r="G2796" s="241">
        <v>0</v>
      </c>
      <c r="H2796" s="242">
        <v>0</v>
      </c>
      <c r="I2796" s="243">
        <v>0</v>
      </c>
    </row>
    <row r="2797" spans="2:9" x14ac:dyDescent="0.2">
      <c r="B2797" s="240" t="s">
        <v>2564</v>
      </c>
      <c r="C2797" s="241">
        <v>1122</v>
      </c>
      <c r="D2797" s="242">
        <v>0.1687278934709262</v>
      </c>
      <c r="E2797" s="243">
        <v>483.11051693404636</v>
      </c>
      <c r="F2797" s="243">
        <v>1398.6611114451482</v>
      </c>
      <c r="G2797" s="241">
        <v>20</v>
      </c>
      <c r="H2797" s="242">
        <v>0.4740848133381661</v>
      </c>
      <c r="I2797" s="243">
        <v>261.60000000000002</v>
      </c>
    </row>
    <row r="2798" spans="2:9" x14ac:dyDescent="0.2">
      <c r="B2798" s="240" t="s">
        <v>2565</v>
      </c>
      <c r="C2798" s="241">
        <v>17</v>
      </c>
      <c r="D2798" s="242">
        <v>0.33556052347341181</v>
      </c>
      <c r="E2798" s="243">
        <v>785.82352941176475</v>
      </c>
      <c r="F2798" s="243">
        <v>2535.5777176336196</v>
      </c>
      <c r="G2798" s="241">
        <v>0</v>
      </c>
      <c r="H2798" s="242">
        <v>0</v>
      </c>
      <c r="I2798" s="243">
        <v>0</v>
      </c>
    </row>
    <row r="2799" spans="2:9" x14ac:dyDescent="0.2">
      <c r="B2799" s="240" t="s">
        <v>2566</v>
      </c>
      <c r="C2799" s="241">
        <v>834</v>
      </c>
      <c r="D2799" s="242">
        <v>3.3711512807681476E-3</v>
      </c>
      <c r="E2799" s="243">
        <v>2.8513189448441247</v>
      </c>
      <c r="F2799" s="243">
        <v>24.232299385557116</v>
      </c>
      <c r="G2799" s="241">
        <v>0</v>
      </c>
      <c r="H2799" s="242">
        <v>0</v>
      </c>
      <c r="I2799" s="243">
        <v>0</v>
      </c>
    </row>
    <row r="2800" spans="2:9" x14ac:dyDescent="0.2">
      <c r="B2800" s="240" t="s">
        <v>2567</v>
      </c>
      <c r="C2800" s="241">
        <v>39</v>
      </c>
      <c r="D2800" s="242">
        <v>0.55070107939329449</v>
      </c>
      <c r="E2800" s="243">
        <v>1207.4615384615386</v>
      </c>
      <c r="F2800" s="243">
        <v>2372.796971584969</v>
      </c>
      <c r="G2800" s="241">
        <v>0</v>
      </c>
      <c r="H2800" s="242">
        <v>0</v>
      </c>
      <c r="I2800" s="243">
        <v>0</v>
      </c>
    </row>
    <row r="2801" spans="2:9" x14ac:dyDescent="0.2">
      <c r="B2801" s="240" t="s">
        <v>2568</v>
      </c>
      <c r="C2801" s="241">
        <v>960</v>
      </c>
      <c r="D2801" s="242">
        <v>-1.2069087081240326E-2</v>
      </c>
      <c r="E2801" s="243">
        <v>-10.163541666666667</v>
      </c>
      <c r="F2801" s="243">
        <v>896.13685296021083</v>
      </c>
      <c r="G2801" s="241">
        <v>0</v>
      </c>
      <c r="H2801" s="242">
        <v>0</v>
      </c>
      <c r="I2801" s="243">
        <v>0</v>
      </c>
    </row>
    <row r="2802" spans="2:9" x14ac:dyDescent="0.2">
      <c r="B2802" s="240" t="s">
        <v>2569</v>
      </c>
      <c r="C2802" s="241">
        <v>578</v>
      </c>
      <c r="D2802" s="242">
        <v>0.25209250922329307</v>
      </c>
      <c r="E2802" s="243">
        <v>295.19204152249137</v>
      </c>
      <c r="F2802" s="243">
        <v>1974.10446023076</v>
      </c>
      <c r="G2802" s="241">
        <v>0</v>
      </c>
      <c r="H2802" s="242">
        <v>0</v>
      </c>
      <c r="I2802" s="243">
        <v>0</v>
      </c>
    </row>
    <row r="2803" spans="2:9" x14ac:dyDescent="0.2">
      <c r="B2803" s="240" t="s">
        <v>2570</v>
      </c>
      <c r="C2803" s="241">
        <v>833</v>
      </c>
      <c r="D2803" s="242">
        <v>0.48803801527358703</v>
      </c>
      <c r="E2803" s="243">
        <v>823.10804321728688</v>
      </c>
      <c r="F2803" s="243">
        <v>2520.3644100494507</v>
      </c>
      <c r="G2803" s="241">
        <v>0</v>
      </c>
      <c r="H2803" s="242">
        <v>0</v>
      </c>
      <c r="I2803" s="243">
        <v>0</v>
      </c>
    </row>
    <row r="2804" spans="2:9" x14ac:dyDescent="0.2">
      <c r="B2804" s="240" t="s">
        <v>2571</v>
      </c>
      <c r="C2804" s="241">
        <v>0</v>
      </c>
      <c r="D2804" s="242">
        <v>0</v>
      </c>
      <c r="E2804" s="243">
        <v>0</v>
      </c>
      <c r="F2804" s="243">
        <v>0</v>
      </c>
      <c r="G2804" s="241">
        <v>0</v>
      </c>
      <c r="H2804" s="242">
        <v>0</v>
      </c>
      <c r="I2804" s="243">
        <v>0</v>
      </c>
    </row>
    <row r="2805" spans="2:9" x14ac:dyDescent="0.2">
      <c r="B2805" s="240" t="s">
        <v>2572</v>
      </c>
      <c r="C2805" s="241">
        <v>27</v>
      </c>
      <c r="D2805" s="242">
        <v>0.11835265893642544</v>
      </c>
      <c r="E2805" s="243">
        <v>120.5925925925926</v>
      </c>
      <c r="F2805" s="243">
        <v>531.96004119486838</v>
      </c>
      <c r="G2805" s="241">
        <v>0</v>
      </c>
      <c r="H2805" s="242">
        <v>0</v>
      </c>
      <c r="I2805" s="243">
        <v>0</v>
      </c>
    </row>
    <row r="2806" spans="2:9" x14ac:dyDescent="0.2">
      <c r="B2806" s="240" t="s">
        <v>2573</v>
      </c>
      <c r="C2806" s="241">
        <v>244</v>
      </c>
      <c r="D2806" s="242">
        <v>0.6300932131458572</v>
      </c>
      <c r="E2806" s="243">
        <v>1344.7377049180327</v>
      </c>
      <c r="F2806" s="243">
        <v>2310.2709477460071</v>
      </c>
      <c r="G2806" s="241">
        <v>6</v>
      </c>
      <c r="H2806" s="242">
        <v>0.58454966180135282</v>
      </c>
      <c r="I2806" s="243">
        <v>273.66666666666669</v>
      </c>
    </row>
    <row r="2807" spans="2:9" x14ac:dyDescent="0.2">
      <c r="B2807" s="240" t="s">
        <v>2574</v>
      </c>
      <c r="C2807" s="241">
        <v>13</v>
      </c>
      <c r="D2807" s="242">
        <v>-2.6426239701539123E-3</v>
      </c>
      <c r="E2807" s="243">
        <v>-2.6153846153846154</v>
      </c>
      <c r="F2807" s="243">
        <v>65.517938303043437</v>
      </c>
      <c r="G2807" s="241">
        <v>0</v>
      </c>
      <c r="H2807" s="242">
        <v>0</v>
      </c>
      <c r="I2807" s="243">
        <v>0</v>
      </c>
    </row>
    <row r="2808" spans="2:9" x14ac:dyDescent="0.2">
      <c r="B2808" s="240" t="s">
        <v>2575</v>
      </c>
      <c r="C2808" s="241">
        <v>482</v>
      </c>
      <c r="D2808" s="242">
        <v>0.10746760580854109</v>
      </c>
      <c r="E2808" s="243">
        <v>190.49792531120332</v>
      </c>
      <c r="F2808" s="243">
        <v>757.20221510333647</v>
      </c>
      <c r="G2808" s="241">
        <v>1</v>
      </c>
      <c r="H2808" s="242">
        <v>0.22584856396866848</v>
      </c>
      <c r="I2808" s="243">
        <v>173</v>
      </c>
    </row>
    <row r="2809" spans="2:9" x14ac:dyDescent="0.2">
      <c r="B2809" s="240" t="s">
        <v>2576</v>
      </c>
      <c r="C2809" s="241">
        <v>6</v>
      </c>
      <c r="D2809" s="242">
        <v>0.66354344122657571</v>
      </c>
      <c r="E2809" s="243">
        <v>1428.1666666666667</v>
      </c>
      <c r="F2809" s="243">
        <v>3205.6654316996714</v>
      </c>
      <c r="G2809" s="241">
        <v>0</v>
      </c>
      <c r="H2809" s="242">
        <v>0</v>
      </c>
      <c r="I2809" s="243">
        <v>0</v>
      </c>
    </row>
    <row r="2810" spans="2:9" x14ac:dyDescent="0.2">
      <c r="B2810" s="240" t="s">
        <v>2577</v>
      </c>
      <c r="C2810" s="241">
        <v>1733</v>
      </c>
      <c r="D2810" s="242">
        <v>2.4342944829273128E-2</v>
      </c>
      <c r="E2810" s="243">
        <v>28.596653202538949</v>
      </c>
      <c r="F2810" s="243">
        <v>836.99748028754618</v>
      </c>
      <c r="G2810" s="241">
        <v>35</v>
      </c>
      <c r="H2810" s="242">
        <v>0.20402155473505634</v>
      </c>
      <c r="I2810" s="243">
        <v>116.82857142857142</v>
      </c>
    </row>
    <row r="2811" spans="2:9" x14ac:dyDescent="0.2">
      <c r="B2811" s="240" t="s">
        <v>2578</v>
      </c>
      <c r="C2811" s="241">
        <v>18</v>
      </c>
      <c r="D2811" s="242">
        <v>-3.7007542043377972E-3</v>
      </c>
      <c r="E2811" s="243">
        <v>-4.3888888888888893</v>
      </c>
      <c r="F2811" s="243">
        <v>32.457485323263803</v>
      </c>
      <c r="G2811" s="241">
        <v>0</v>
      </c>
      <c r="H2811" s="242">
        <v>0</v>
      </c>
      <c r="I2811" s="243">
        <v>0</v>
      </c>
    </row>
    <row r="2812" spans="2:9" x14ac:dyDescent="0.2">
      <c r="B2812" s="240" t="s">
        <v>2579</v>
      </c>
      <c r="C2812" s="241">
        <v>101</v>
      </c>
      <c r="D2812" s="242">
        <v>0.58302805054255069</v>
      </c>
      <c r="E2812" s="243">
        <v>1410.2871287128712</v>
      </c>
      <c r="F2812" s="243">
        <v>2077.6859835740452</v>
      </c>
      <c r="G2812" s="241">
        <v>0</v>
      </c>
      <c r="H2812" s="242">
        <v>0</v>
      </c>
      <c r="I2812" s="243">
        <v>0</v>
      </c>
    </row>
    <row r="2813" spans="2:9" x14ac:dyDescent="0.2">
      <c r="B2813" s="240" t="s">
        <v>2580</v>
      </c>
      <c r="C2813" s="241">
        <v>116</v>
      </c>
      <c r="D2813" s="242">
        <v>0.37279275338803086</v>
      </c>
      <c r="E2813" s="243">
        <v>911.08620689655174</v>
      </c>
      <c r="F2813" s="243">
        <v>1406.2825425229059</v>
      </c>
      <c r="G2813" s="241">
        <v>0</v>
      </c>
      <c r="H2813" s="242">
        <v>0</v>
      </c>
      <c r="I2813" s="243">
        <v>0</v>
      </c>
    </row>
    <row r="2814" spans="2:9" x14ac:dyDescent="0.2">
      <c r="B2814" s="240" t="s">
        <v>2581</v>
      </c>
      <c r="C2814" s="241">
        <v>4</v>
      </c>
      <c r="D2814" s="242">
        <v>0.72296585952774861</v>
      </c>
      <c r="E2814" s="243">
        <v>1201.75</v>
      </c>
      <c r="F2814" s="243">
        <v>0</v>
      </c>
      <c r="G2814" s="241">
        <v>0</v>
      </c>
      <c r="H2814" s="242">
        <v>0</v>
      </c>
      <c r="I2814" s="243">
        <v>0</v>
      </c>
    </row>
    <row r="2815" spans="2:9" x14ac:dyDescent="0.2">
      <c r="B2815" s="240" t="s">
        <v>2582</v>
      </c>
      <c r="C2815" s="241">
        <v>47</v>
      </c>
      <c r="D2815" s="242">
        <v>0.58449374376295382</v>
      </c>
      <c r="E2815" s="243">
        <v>810.02127659574467</v>
      </c>
      <c r="F2815" s="243">
        <v>3392.7081388793863</v>
      </c>
      <c r="G2815" s="241">
        <v>0</v>
      </c>
      <c r="H2815" s="242">
        <v>0</v>
      </c>
      <c r="I2815" s="243">
        <v>0</v>
      </c>
    </row>
    <row r="2816" spans="2:9" x14ac:dyDescent="0.2">
      <c r="B2816" s="240" t="s">
        <v>2583</v>
      </c>
      <c r="C2816" s="241">
        <v>0</v>
      </c>
      <c r="D2816" s="242">
        <v>0</v>
      </c>
      <c r="E2816" s="243">
        <v>0</v>
      </c>
      <c r="F2816" s="243">
        <v>3391.9601778696087</v>
      </c>
      <c r="G2816" s="241">
        <v>0</v>
      </c>
      <c r="H2816" s="242">
        <v>0</v>
      </c>
      <c r="I2816" s="243">
        <v>0</v>
      </c>
    </row>
    <row r="2817" spans="2:9" x14ac:dyDescent="0.2">
      <c r="B2817" s="240" t="s">
        <v>2584</v>
      </c>
      <c r="C2817" s="241">
        <v>81</v>
      </c>
      <c r="D2817" s="242">
        <v>0.15604725101455275</v>
      </c>
      <c r="E2817" s="243">
        <v>298.12345679012344</v>
      </c>
      <c r="F2817" s="243">
        <v>1879.1325261931086</v>
      </c>
      <c r="G2817" s="241">
        <v>0</v>
      </c>
      <c r="H2817" s="242">
        <v>0</v>
      </c>
      <c r="I2817" s="243">
        <v>0</v>
      </c>
    </row>
    <row r="2818" spans="2:9" x14ac:dyDescent="0.2">
      <c r="B2818" s="240" t="s">
        <v>2585</v>
      </c>
      <c r="C2818" s="241">
        <v>144</v>
      </c>
      <c r="D2818" s="242">
        <v>1.4299473957175568E-3</v>
      </c>
      <c r="E2818" s="243">
        <v>1.3402777777777777</v>
      </c>
      <c r="F2818" s="243">
        <v>41.093458419433226</v>
      </c>
      <c r="G2818" s="241">
        <v>0</v>
      </c>
      <c r="H2818" s="242">
        <v>0</v>
      </c>
      <c r="I2818" s="243">
        <v>0</v>
      </c>
    </row>
    <row r="2819" spans="2:9" x14ac:dyDescent="0.2">
      <c r="B2819" s="240" t="s">
        <v>2586</v>
      </c>
      <c r="C2819" s="241">
        <v>53</v>
      </c>
      <c r="D2819" s="242">
        <v>6.286681068267419E-2</v>
      </c>
      <c r="E2819" s="243">
        <v>124.09433962264151</v>
      </c>
      <c r="F2819" s="243">
        <v>731.59323421066802</v>
      </c>
      <c r="G2819" s="241">
        <v>0</v>
      </c>
      <c r="H2819" s="242">
        <v>0</v>
      </c>
      <c r="I2819" s="243">
        <v>0</v>
      </c>
    </row>
    <row r="2820" spans="2:9" x14ac:dyDescent="0.2">
      <c r="B2820" s="240" t="s">
        <v>2587</v>
      </c>
      <c r="C2820" s="241">
        <v>2</v>
      </c>
      <c r="D2820" s="242">
        <v>0.28304870335230858</v>
      </c>
      <c r="E2820" s="243">
        <v>447.5</v>
      </c>
      <c r="F2820" s="243">
        <v>1064.722553038205</v>
      </c>
      <c r="G2820" s="241">
        <v>0</v>
      </c>
      <c r="H2820" s="242">
        <v>0</v>
      </c>
      <c r="I2820" s="243">
        <v>0</v>
      </c>
    </row>
    <row r="2821" spans="2:9" x14ac:dyDescent="0.2">
      <c r="B2821" s="240" t="s">
        <v>2588</v>
      </c>
      <c r="C2821" s="241">
        <v>10</v>
      </c>
      <c r="D2821" s="242">
        <v>2.9913884272548819E-2</v>
      </c>
      <c r="E2821" s="243">
        <v>59.4</v>
      </c>
      <c r="F2821" s="243">
        <v>1398.6611114451482</v>
      </c>
      <c r="G2821" s="241">
        <v>0</v>
      </c>
      <c r="H2821" s="242">
        <v>0</v>
      </c>
      <c r="I2821" s="243">
        <v>0</v>
      </c>
    </row>
    <row r="2822" spans="2:9" x14ac:dyDescent="0.2">
      <c r="B2822" s="240" t="s">
        <v>2589</v>
      </c>
      <c r="C2822" s="241">
        <v>139</v>
      </c>
      <c r="D2822" s="242">
        <v>1.3313249345749956E-3</v>
      </c>
      <c r="E2822" s="243">
        <v>1.2589928057553956</v>
      </c>
      <c r="F2822" s="243">
        <v>1674.4880462919493</v>
      </c>
      <c r="G2822" s="241">
        <v>0</v>
      </c>
      <c r="H2822" s="242">
        <v>0</v>
      </c>
      <c r="I2822" s="243">
        <v>0</v>
      </c>
    </row>
    <row r="2823" spans="2:9" x14ac:dyDescent="0.2">
      <c r="B2823" s="240" t="s">
        <v>2590</v>
      </c>
      <c r="C2823" s="241">
        <v>409</v>
      </c>
      <c r="D2823" s="242">
        <v>-9.0398190865981221E-4</v>
      </c>
      <c r="E2823" s="243">
        <v>-0.75550122249388751</v>
      </c>
      <c r="F2823" s="243">
        <v>333.00771694277313</v>
      </c>
      <c r="G2823" s="241">
        <v>0</v>
      </c>
      <c r="H2823" s="242">
        <v>0</v>
      </c>
      <c r="I2823" s="243">
        <v>0</v>
      </c>
    </row>
    <row r="2824" spans="2:9" x14ac:dyDescent="0.2">
      <c r="B2824" s="240" t="s">
        <v>2591</v>
      </c>
      <c r="C2824" s="241">
        <v>1209</v>
      </c>
      <c r="D2824" s="242">
        <v>1.6913763490453704E-2</v>
      </c>
      <c r="E2824" s="243">
        <v>15.712158808933003</v>
      </c>
      <c r="F2824" s="243">
        <v>26.051083145112631</v>
      </c>
      <c r="G2824" s="241">
        <v>18</v>
      </c>
      <c r="H2824" s="242">
        <v>0.11984368215371255</v>
      </c>
      <c r="I2824" s="243">
        <v>46</v>
      </c>
    </row>
    <row r="2825" spans="2:9" x14ac:dyDescent="0.2">
      <c r="B2825" s="240" t="s">
        <v>2592</v>
      </c>
      <c r="C2825" s="241">
        <v>0</v>
      </c>
      <c r="D2825" s="242">
        <v>0</v>
      </c>
      <c r="E2825" s="243">
        <v>0</v>
      </c>
      <c r="F2825" s="243">
        <v>0</v>
      </c>
      <c r="G2825" s="241">
        <v>0</v>
      </c>
      <c r="H2825" s="242">
        <v>0</v>
      </c>
      <c r="I2825" s="243">
        <v>0</v>
      </c>
    </row>
    <row r="2826" spans="2:9" x14ac:dyDescent="0.2">
      <c r="B2826" s="240" t="s">
        <v>2593</v>
      </c>
      <c r="C2826" s="241">
        <v>1231</v>
      </c>
      <c r="D2826" s="242">
        <v>1.3880472866478755E-2</v>
      </c>
      <c r="E2826" s="243">
        <v>14.179528838342812</v>
      </c>
      <c r="F2826" s="243">
        <v>21.514474263847749</v>
      </c>
      <c r="G2826" s="241">
        <v>15</v>
      </c>
      <c r="H2826" s="242">
        <v>0.11725452812202097</v>
      </c>
      <c r="I2826" s="243">
        <v>57.4</v>
      </c>
    </row>
    <row r="2827" spans="2:9" x14ac:dyDescent="0.2">
      <c r="B2827" s="240" t="s">
        <v>2594</v>
      </c>
      <c r="C2827" s="241">
        <v>1717</v>
      </c>
      <c r="D2827" s="242">
        <v>0.27666053551532288</v>
      </c>
      <c r="E2827" s="243">
        <v>407.96214327315084</v>
      </c>
      <c r="F2827" s="243">
        <v>2539.9485556854729</v>
      </c>
      <c r="G2827" s="241">
        <v>0</v>
      </c>
      <c r="H2827" s="242">
        <v>0</v>
      </c>
      <c r="I2827" s="243">
        <v>0</v>
      </c>
    </row>
    <row r="2828" spans="2:9" x14ac:dyDescent="0.2">
      <c r="B2828" s="240" t="s">
        <v>2595</v>
      </c>
      <c r="C2828" s="241">
        <v>1286</v>
      </c>
      <c r="D2828" s="242">
        <v>5.6053118143700731E-2</v>
      </c>
      <c r="E2828" s="243">
        <v>69.472783825816492</v>
      </c>
      <c r="F2828" s="243">
        <v>380.57801958826309</v>
      </c>
      <c r="G2828" s="241">
        <v>27</v>
      </c>
      <c r="H2828" s="242">
        <v>0.15127743029789031</v>
      </c>
      <c r="I2828" s="243">
        <v>105.70370370370371</v>
      </c>
    </row>
    <row r="2829" spans="2:9" x14ac:dyDescent="0.2">
      <c r="B2829" s="240" t="s">
        <v>2596</v>
      </c>
      <c r="C2829" s="241">
        <v>1647</v>
      </c>
      <c r="D2829" s="242">
        <v>0.12857998326452758</v>
      </c>
      <c r="E2829" s="243">
        <v>196.85853066180934</v>
      </c>
      <c r="F2829" s="243">
        <v>1297.644525876952</v>
      </c>
      <c r="G2829" s="241">
        <v>41</v>
      </c>
      <c r="H2829" s="242">
        <v>0.31146298323928234</v>
      </c>
      <c r="I2829" s="243">
        <v>180.39024390243901</v>
      </c>
    </row>
    <row r="2830" spans="2:9" x14ac:dyDescent="0.2">
      <c r="B2830" s="240" t="s">
        <v>2597</v>
      </c>
      <c r="C2830" s="241">
        <v>38</v>
      </c>
      <c r="D2830" s="242">
        <v>0.32420778973733011</v>
      </c>
      <c r="E2830" s="243">
        <v>538.21052631578948</v>
      </c>
      <c r="F2830" s="243">
        <v>1611.5860404633415</v>
      </c>
      <c r="G2830" s="241">
        <v>0</v>
      </c>
      <c r="H2830" s="242">
        <v>0</v>
      </c>
      <c r="I2830" s="243">
        <v>0</v>
      </c>
    </row>
    <row r="2831" spans="2:9" x14ac:dyDescent="0.2">
      <c r="B2831" s="240" t="s">
        <v>2598</v>
      </c>
      <c r="C2831" s="241">
        <v>905</v>
      </c>
      <c r="D2831" s="242">
        <v>0.22397862151138814</v>
      </c>
      <c r="E2831" s="243">
        <v>259.2232044198895</v>
      </c>
      <c r="F2831" s="243">
        <v>1050.5092881712769</v>
      </c>
      <c r="G2831" s="241">
        <v>0</v>
      </c>
      <c r="H2831" s="242">
        <v>0</v>
      </c>
      <c r="I2831" s="243">
        <v>0</v>
      </c>
    </row>
    <row r="2832" spans="2:9" x14ac:dyDescent="0.2">
      <c r="B2832" s="240" t="s">
        <v>2599</v>
      </c>
      <c r="C2832" s="241">
        <v>58</v>
      </c>
      <c r="D2832" s="242">
        <v>0.53893641638023504</v>
      </c>
      <c r="E2832" s="243">
        <v>1100.2758620689656</v>
      </c>
      <c r="F2832" s="243">
        <v>2108.0002403173185</v>
      </c>
      <c r="G2832" s="241">
        <v>0</v>
      </c>
      <c r="H2832" s="242">
        <v>0</v>
      </c>
      <c r="I2832" s="243">
        <v>0</v>
      </c>
    </row>
    <row r="2833" spans="2:10" x14ac:dyDescent="0.2">
      <c r="B2833" s="240" t="s">
        <v>2600</v>
      </c>
      <c r="C2833" s="241">
        <v>20</v>
      </c>
      <c r="D2833" s="242">
        <v>0.16689387583892623</v>
      </c>
      <c r="E2833" s="243">
        <v>159.15</v>
      </c>
      <c r="F2833" s="243">
        <v>1244.1284082394588</v>
      </c>
      <c r="G2833" s="241">
        <v>0</v>
      </c>
      <c r="H2833" s="242">
        <v>0</v>
      </c>
      <c r="I2833" s="243">
        <v>0</v>
      </c>
    </row>
    <row r="2834" spans="2:10" x14ac:dyDescent="0.2">
      <c r="B2834" s="244" t="s">
        <v>2601</v>
      </c>
      <c r="C2834" s="245">
        <v>7</v>
      </c>
      <c r="D2834" s="246">
        <v>0.23166945306902309</v>
      </c>
      <c r="E2834" s="247">
        <v>415.71428571428572</v>
      </c>
      <c r="F2834" s="247">
        <v>1164.2378296701411</v>
      </c>
      <c r="G2834" s="245">
        <v>0</v>
      </c>
      <c r="H2834" s="246">
        <v>0</v>
      </c>
      <c r="I2834" s="247">
        <v>0</v>
      </c>
    </row>
    <row r="2836" spans="2:10" x14ac:dyDescent="0.2">
      <c r="J2836" s="17" t="s">
        <v>331</v>
      </c>
    </row>
    <row r="2837" spans="2:10" x14ac:dyDescent="0.2">
      <c r="J2837" s="17" t="s">
        <v>370</v>
      </c>
    </row>
    <row r="2838" spans="2:10" x14ac:dyDescent="0.2">
      <c r="B2838" s="3" t="s">
        <v>0</v>
      </c>
      <c r="C2838" s="225"/>
      <c r="D2838" s="226"/>
      <c r="E2838" s="227"/>
      <c r="F2838" s="227"/>
      <c r="G2838" s="225"/>
      <c r="H2838" s="226"/>
      <c r="I2838" s="227"/>
    </row>
    <row r="2839" spans="2:10" x14ac:dyDescent="0.2">
      <c r="B2839" s="3" t="s">
        <v>396</v>
      </c>
      <c r="C2839" s="225"/>
      <c r="D2839" s="226"/>
      <c r="E2839" s="227"/>
      <c r="F2839" s="227"/>
      <c r="G2839" s="225"/>
      <c r="H2839" s="226"/>
      <c r="I2839" s="227"/>
    </row>
    <row r="2840" spans="2:10" x14ac:dyDescent="0.2">
      <c r="B2840" s="228" t="s">
        <v>326</v>
      </c>
      <c r="C2840" s="225"/>
      <c r="D2840" s="226"/>
      <c r="E2840" s="227"/>
      <c r="F2840" s="227"/>
      <c r="G2840" s="225"/>
      <c r="H2840" s="226"/>
      <c r="I2840" s="227"/>
    </row>
    <row r="2841" spans="2:10" x14ac:dyDescent="0.2">
      <c r="B2841" s="3"/>
      <c r="C2841" s="221"/>
      <c r="D2841" s="221"/>
      <c r="E2841" s="221"/>
      <c r="F2841" s="273"/>
      <c r="G2841" s="221"/>
      <c r="H2841" s="221"/>
      <c r="I2841" s="221"/>
    </row>
    <row r="2842" spans="2:10" x14ac:dyDescent="0.2">
      <c r="B2842" s="266" t="s">
        <v>2766</v>
      </c>
    </row>
    <row r="2843" spans="2:10" x14ac:dyDescent="0.2">
      <c r="B2843" s="266" t="s">
        <v>2767</v>
      </c>
    </row>
    <row r="2844" spans="2:10" x14ac:dyDescent="0.2">
      <c r="B2844" s="266" t="s">
        <v>2768</v>
      </c>
    </row>
    <row r="2845" spans="2:10" x14ac:dyDescent="0.2">
      <c r="B2845" s="266" t="s">
        <v>2769</v>
      </c>
    </row>
    <row r="2846" spans="2:10" x14ac:dyDescent="0.2">
      <c r="B2846" s="266" t="s">
        <v>2770</v>
      </c>
    </row>
    <row r="2848" spans="2:10" x14ac:dyDescent="0.2">
      <c r="B2848" s="3"/>
      <c r="C2848" s="229" t="s">
        <v>155</v>
      </c>
      <c r="D2848" s="230"/>
      <c r="E2848" s="231"/>
      <c r="F2848" s="274"/>
      <c r="G2848" s="229" t="s">
        <v>404</v>
      </c>
      <c r="H2848" s="230"/>
      <c r="I2848" s="231"/>
    </row>
    <row r="2849" spans="2:9" ht="38.25" x14ac:dyDescent="0.2">
      <c r="B2849" s="232" t="s">
        <v>332</v>
      </c>
      <c r="C2849" s="233" t="s">
        <v>49</v>
      </c>
      <c r="D2849" s="234" t="s">
        <v>333</v>
      </c>
      <c r="E2849" s="235" t="s">
        <v>334</v>
      </c>
      <c r="F2849" s="235" t="s">
        <v>2765</v>
      </c>
      <c r="G2849" s="233" t="s">
        <v>49</v>
      </c>
      <c r="H2849" s="234" t="s">
        <v>333</v>
      </c>
      <c r="I2849" s="235" t="s">
        <v>334</v>
      </c>
    </row>
    <row r="2850" spans="2:9" x14ac:dyDescent="0.2">
      <c r="B2850" s="236" t="s">
        <v>2602</v>
      </c>
      <c r="C2850" s="237">
        <v>2</v>
      </c>
      <c r="D2850" s="238">
        <v>3.2384264290371556E-2</v>
      </c>
      <c r="E2850" s="239">
        <v>74.5</v>
      </c>
      <c r="F2850" s="239">
        <v>0</v>
      </c>
      <c r="G2850" s="237">
        <v>0</v>
      </c>
      <c r="H2850" s="238">
        <v>0</v>
      </c>
      <c r="I2850" s="239">
        <v>0</v>
      </c>
    </row>
    <row r="2851" spans="2:9" x14ac:dyDescent="0.2">
      <c r="B2851" s="240" t="s">
        <v>2603</v>
      </c>
      <c r="C2851" s="241">
        <v>187</v>
      </c>
      <c r="D2851" s="242">
        <v>8.4938570181487094E-2</v>
      </c>
      <c r="E2851" s="243">
        <v>133.72192513368984</v>
      </c>
      <c r="F2851" s="243">
        <v>915.61572348403945</v>
      </c>
      <c r="G2851" s="241">
        <v>0</v>
      </c>
      <c r="H2851" s="242">
        <v>0</v>
      </c>
      <c r="I2851" s="243">
        <v>0</v>
      </c>
    </row>
    <row r="2852" spans="2:9" x14ac:dyDescent="0.2">
      <c r="B2852" s="240" t="s">
        <v>2604</v>
      </c>
      <c r="C2852" s="241">
        <v>13</v>
      </c>
      <c r="D2852" s="242">
        <v>0.12653898768809846</v>
      </c>
      <c r="E2852" s="243">
        <v>185</v>
      </c>
      <c r="F2852" s="243">
        <v>1093.8669328858396</v>
      </c>
      <c r="G2852" s="241">
        <v>0</v>
      </c>
      <c r="H2852" s="242">
        <v>0</v>
      </c>
      <c r="I2852" s="243">
        <v>0</v>
      </c>
    </row>
    <row r="2853" spans="2:9" x14ac:dyDescent="0.2">
      <c r="B2853" s="240" t="s">
        <v>2605</v>
      </c>
      <c r="C2853" s="241">
        <v>9</v>
      </c>
      <c r="D2853" s="242">
        <v>0.39783423573511034</v>
      </c>
      <c r="E2853" s="243">
        <v>530.66666666666663</v>
      </c>
      <c r="F2853" s="243">
        <v>3232.2346496515725</v>
      </c>
      <c r="G2853" s="241">
        <v>0</v>
      </c>
      <c r="H2853" s="242">
        <v>0</v>
      </c>
      <c r="I2853" s="243">
        <v>0</v>
      </c>
    </row>
    <row r="2854" spans="2:9" x14ac:dyDescent="0.2">
      <c r="B2854" s="240" t="s">
        <v>2606</v>
      </c>
      <c r="C2854" s="241">
        <v>26</v>
      </c>
      <c r="D2854" s="242">
        <v>0.16165304065404862</v>
      </c>
      <c r="E2854" s="243">
        <v>277.57692307692309</v>
      </c>
      <c r="F2854" s="243">
        <v>1294.5530128418436</v>
      </c>
      <c r="G2854" s="241">
        <v>0</v>
      </c>
      <c r="H2854" s="242">
        <v>0</v>
      </c>
      <c r="I2854" s="243">
        <v>0</v>
      </c>
    </row>
    <row r="2855" spans="2:9" x14ac:dyDescent="0.2">
      <c r="B2855" s="240" t="s">
        <v>2607</v>
      </c>
      <c r="C2855" s="241">
        <v>26</v>
      </c>
      <c r="D2855" s="242">
        <v>0.21450441949585008</v>
      </c>
      <c r="E2855" s="243">
        <v>428.42307692307691</v>
      </c>
      <c r="F2855" s="243">
        <v>1206.1477701822582</v>
      </c>
      <c r="G2855" s="241">
        <v>0</v>
      </c>
      <c r="H2855" s="242">
        <v>0</v>
      </c>
      <c r="I2855" s="243">
        <v>0</v>
      </c>
    </row>
    <row r="2856" spans="2:9" x14ac:dyDescent="0.2">
      <c r="B2856" s="240" t="s">
        <v>2608</v>
      </c>
      <c r="C2856" s="241">
        <v>330</v>
      </c>
      <c r="D2856" s="242">
        <v>2.2155575637804459E-2</v>
      </c>
      <c r="E2856" s="243">
        <v>33.803030303030305</v>
      </c>
      <c r="F2856" s="243">
        <v>1123.0027003511793</v>
      </c>
      <c r="G2856" s="241">
        <v>0</v>
      </c>
      <c r="H2856" s="242">
        <v>0</v>
      </c>
      <c r="I2856" s="243">
        <v>0</v>
      </c>
    </row>
    <row r="2857" spans="2:9" x14ac:dyDescent="0.2">
      <c r="B2857" s="240" t="s">
        <v>2609</v>
      </c>
      <c r="C2857" s="241">
        <v>205</v>
      </c>
      <c r="D2857" s="242">
        <v>6.7477281683245183E-2</v>
      </c>
      <c r="E2857" s="243">
        <v>110.25853658536586</v>
      </c>
      <c r="F2857" s="243">
        <v>331.23973353798812</v>
      </c>
      <c r="G2857" s="241">
        <v>0</v>
      </c>
      <c r="H2857" s="242">
        <v>0</v>
      </c>
      <c r="I2857" s="243">
        <v>0</v>
      </c>
    </row>
    <row r="2858" spans="2:9" x14ac:dyDescent="0.2">
      <c r="B2858" s="240" t="s">
        <v>2610</v>
      </c>
      <c r="C2858" s="241">
        <v>531</v>
      </c>
      <c r="D2858" s="242">
        <v>2.8993291290747569E-2</v>
      </c>
      <c r="E2858" s="243">
        <v>27.143126177024481</v>
      </c>
      <c r="F2858" s="243">
        <v>1024.5561552020667</v>
      </c>
      <c r="G2858" s="241">
        <v>0</v>
      </c>
      <c r="H2858" s="242">
        <v>0</v>
      </c>
      <c r="I2858" s="243">
        <v>0</v>
      </c>
    </row>
    <row r="2859" spans="2:9" x14ac:dyDescent="0.2">
      <c r="B2859" s="240" t="s">
        <v>2611</v>
      </c>
      <c r="C2859" s="241">
        <v>641</v>
      </c>
      <c r="D2859" s="242">
        <v>0.21421917525409828</v>
      </c>
      <c r="E2859" s="243">
        <v>265.47737909516383</v>
      </c>
      <c r="F2859" s="243">
        <v>989.48792302294225</v>
      </c>
      <c r="G2859" s="241">
        <v>0</v>
      </c>
      <c r="H2859" s="242">
        <v>0</v>
      </c>
      <c r="I2859" s="243">
        <v>0</v>
      </c>
    </row>
    <row r="2860" spans="2:9" x14ac:dyDescent="0.2">
      <c r="B2860" s="240" t="s">
        <v>2612</v>
      </c>
      <c r="C2860" s="241">
        <v>50</v>
      </c>
      <c r="D2860" s="242">
        <v>0.13520325859009508</v>
      </c>
      <c r="E2860" s="243">
        <v>134.1</v>
      </c>
      <c r="F2860" s="243">
        <v>742.31576121433409</v>
      </c>
      <c r="G2860" s="241">
        <v>0</v>
      </c>
      <c r="H2860" s="242">
        <v>0</v>
      </c>
      <c r="I2860" s="243">
        <v>0</v>
      </c>
    </row>
    <row r="2861" spans="2:9" x14ac:dyDescent="0.2">
      <c r="B2861" s="240" t="s">
        <v>2613</v>
      </c>
      <c r="C2861" s="241">
        <v>101</v>
      </c>
      <c r="D2861" s="242">
        <v>0.37725603963954701</v>
      </c>
      <c r="E2861" s="243">
        <v>872.94059405940595</v>
      </c>
      <c r="F2861" s="243">
        <v>1869.0253899191546</v>
      </c>
      <c r="G2861" s="241">
        <v>0</v>
      </c>
      <c r="H2861" s="242">
        <v>0</v>
      </c>
      <c r="I2861" s="243">
        <v>0</v>
      </c>
    </row>
    <row r="2862" spans="2:9" x14ac:dyDescent="0.2">
      <c r="B2862" s="240" t="s">
        <v>2614</v>
      </c>
      <c r="C2862" s="241">
        <v>184</v>
      </c>
      <c r="D2862" s="242">
        <v>1.6196481911716631E-3</v>
      </c>
      <c r="E2862" s="243">
        <v>2.652173913043478</v>
      </c>
      <c r="F2862" s="243">
        <v>736.84134637997374</v>
      </c>
      <c r="G2862" s="241">
        <v>0</v>
      </c>
      <c r="H2862" s="242">
        <v>0</v>
      </c>
      <c r="I2862" s="243">
        <v>0</v>
      </c>
    </row>
    <row r="2863" spans="2:9" x14ac:dyDescent="0.2">
      <c r="B2863" s="240" t="s">
        <v>2615</v>
      </c>
      <c r="C2863" s="241">
        <v>122</v>
      </c>
      <c r="D2863" s="242">
        <v>6.9030969030968947E-2</v>
      </c>
      <c r="E2863" s="243">
        <v>107.61475409836065</v>
      </c>
      <c r="F2863" s="243">
        <v>781.19025198956115</v>
      </c>
      <c r="G2863" s="241">
        <v>0</v>
      </c>
      <c r="H2863" s="242">
        <v>0</v>
      </c>
      <c r="I2863" s="243">
        <v>0</v>
      </c>
    </row>
    <row r="2864" spans="2:9" x14ac:dyDescent="0.2">
      <c r="B2864" s="240" t="s">
        <v>2616</v>
      </c>
      <c r="C2864" s="241">
        <v>95</v>
      </c>
      <c r="D2864" s="242">
        <v>0.11499451091947277</v>
      </c>
      <c r="E2864" s="243">
        <v>175.31578947368422</v>
      </c>
      <c r="F2864" s="243">
        <v>752.25738871196347</v>
      </c>
      <c r="G2864" s="241">
        <v>0</v>
      </c>
      <c r="H2864" s="242">
        <v>0</v>
      </c>
      <c r="I2864" s="243">
        <v>0</v>
      </c>
    </row>
    <row r="2865" spans="2:9" x14ac:dyDescent="0.2">
      <c r="B2865" s="240" t="s">
        <v>2617</v>
      </c>
      <c r="C2865" s="241">
        <v>5</v>
      </c>
      <c r="D2865" s="242">
        <v>-8.5663973482494327E-2</v>
      </c>
      <c r="E2865" s="243">
        <v>-165.4</v>
      </c>
      <c r="F2865" s="243">
        <v>237.38700881379611</v>
      </c>
      <c r="G2865" s="241">
        <v>0</v>
      </c>
      <c r="H2865" s="242">
        <v>0</v>
      </c>
      <c r="I2865" s="243">
        <v>0</v>
      </c>
    </row>
    <row r="2866" spans="2:9" x14ac:dyDescent="0.2">
      <c r="B2866" s="240" t="s">
        <v>2618</v>
      </c>
      <c r="C2866" s="241">
        <v>1</v>
      </c>
      <c r="D2866" s="242">
        <v>0.24176954732510292</v>
      </c>
      <c r="E2866" s="243">
        <v>235</v>
      </c>
      <c r="F2866" s="243">
        <v>1389.485233580089</v>
      </c>
      <c r="G2866" s="241">
        <v>0</v>
      </c>
      <c r="H2866" s="242">
        <v>0</v>
      </c>
      <c r="I2866" s="243">
        <v>0</v>
      </c>
    </row>
    <row r="2867" spans="2:9" x14ac:dyDescent="0.2">
      <c r="B2867" s="240" t="s">
        <v>2619</v>
      </c>
      <c r="C2867" s="241">
        <v>131</v>
      </c>
      <c r="D2867" s="242">
        <v>0.14934258070218309</v>
      </c>
      <c r="E2867" s="243">
        <v>219.27480916030535</v>
      </c>
      <c r="F2867" s="243">
        <v>1162.390922049123</v>
      </c>
      <c r="G2867" s="241">
        <v>0</v>
      </c>
      <c r="H2867" s="242">
        <v>0</v>
      </c>
      <c r="I2867" s="243">
        <v>0</v>
      </c>
    </row>
    <row r="2868" spans="2:9" x14ac:dyDescent="0.2">
      <c r="B2868" s="240" t="s">
        <v>2620</v>
      </c>
      <c r="C2868" s="241">
        <v>11</v>
      </c>
      <c r="D2868" s="242">
        <v>0.74052791403877594</v>
      </c>
      <c r="E2868" s="243">
        <v>1441</v>
      </c>
      <c r="F2868" s="243">
        <v>3446.4389435584562</v>
      </c>
      <c r="G2868" s="241">
        <v>0</v>
      </c>
      <c r="H2868" s="242">
        <v>0</v>
      </c>
      <c r="I2868" s="243">
        <v>0</v>
      </c>
    </row>
    <row r="2869" spans="2:9" x14ac:dyDescent="0.2">
      <c r="B2869" s="240" t="s">
        <v>2621</v>
      </c>
      <c r="C2869" s="241">
        <v>22</v>
      </c>
      <c r="D2869" s="242">
        <v>0.24708696395011098</v>
      </c>
      <c r="E2869" s="243">
        <v>328.68181818181819</v>
      </c>
      <c r="F2869" s="243">
        <v>1117.3521206855619</v>
      </c>
      <c r="G2869" s="241">
        <v>0</v>
      </c>
      <c r="H2869" s="242">
        <v>0</v>
      </c>
      <c r="I2869" s="243">
        <v>0</v>
      </c>
    </row>
    <row r="2870" spans="2:9" x14ac:dyDescent="0.2">
      <c r="B2870" s="240" t="s">
        <v>2622</v>
      </c>
      <c r="C2870" s="241">
        <v>93</v>
      </c>
      <c r="D2870" s="242">
        <v>7.9931649895576218E-2</v>
      </c>
      <c r="E2870" s="243">
        <v>72.430107526881727</v>
      </c>
      <c r="F2870" s="243">
        <v>169.90896837868777</v>
      </c>
      <c r="G2870" s="241">
        <v>0</v>
      </c>
      <c r="H2870" s="242">
        <v>0</v>
      </c>
      <c r="I2870" s="243">
        <v>0</v>
      </c>
    </row>
    <row r="2871" spans="2:9" x14ac:dyDescent="0.2">
      <c r="B2871" s="240" t="s">
        <v>2623</v>
      </c>
      <c r="C2871" s="241">
        <v>19</v>
      </c>
      <c r="D2871" s="242">
        <v>2.8713939067134042E-2</v>
      </c>
      <c r="E2871" s="243">
        <v>44.842105263157897</v>
      </c>
      <c r="F2871" s="243">
        <v>1162.390922049123</v>
      </c>
      <c r="G2871" s="241">
        <v>0</v>
      </c>
      <c r="H2871" s="242">
        <v>0</v>
      </c>
      <c r="I2871" s="243">
        <v>0</v>
      </c>
    </row>
    <row r="2872" spans="2:9" x14ac:dyDescent="0.2">
      <c r="B2872" s="240" t="s">
        <v>2624</v>
      </c>
      <c r="C2872" s="241">
        <v>26</v>
      </c>
      <c r="D2872" s="242">
        <v>2.1444444444444377E-2</v>
      </c>
      <c r="E2872" s="243">
        <v>22.26923076923077</v>
      </c>
      <c r="F2872" s="243">
        <v>146.56064050264504</v>
      </c>
      <c r="G2872" s="241">
        <v>0</v>
      </c>
      <c r="H2872" s="242">
        <v>0</v>
      </c>
      <c r="I2872" s="243">
        <v>0</v>
      </c>
    </row>
    <row r="2873" spans="2:9" x14ac:dyDescent="0.2">
      <c r="B2873" s="240" t="s">
        <v>2625</v>
      </c>
      <c r="C2873" s="241">
        <v>15</v>
      </c>
      <c r="D2873" s="242">
        <v>0.25291523762861345</v>
      </c>
      <c r="E2873" s="243">
        <v>344.13333333333333</v>
      </c>
      <c r="F2873" s="243">
        <v>1367.6562838859743</v>
      </c>
      <c r="G2873" s="241">
        <v>0</v>
      </c>
      <c r="H2873" s="242">
        <v>0</v>
      </c>
      <c r="I2873" s="243">
        <v>0</v>
      </c>
    </row>
    <row r="2874" spans="2:9" x14ac:dyDescent="0.2">
      <c r="B2874" s="240" t="s">
        <v>2626</v>
      </c>
      <c r="C2874" s="241">
        <v>24</v>
      </c>
      <c r="D2874" s="242">
        <v>0.28535810890274016</v>
      </c>
      <c r="E2874" s="243">
        <v>505.5</v>
      </c>
      <c r="F2874" s="243">
        <v>856.3495979830958</v>
      </c>
      <c r="G2874" s="241">
        <v>0</v>
      </c>
      <c r="H2874" s="242">
        <v>0</v>
      </c>
      <c r="I2874" s="243">
        <v>0</v>
      </c>
    </row>
    <row r="2875" spans="2:9" x14ac:dyDescent="0.2">
      <c r="B2875" s="240" t="s">
        <v>2627</v>
      </c>
      <c r="C2875" s="241">
        <v>186</v>
      </c>
      <c r="D2875" s="242">
        <v>2.6786068992915357E-2</v>
      </c>
      <c r="E2875" s="243">
        <v>43.5</v>
      </c>
      <c r="F2875" s="243">
        <v>1151.6393405047829</v>
      </c>
      <c r="G2875" s="241">
        <v>0</v>
      </c>
      <c r="H2875" s="242">
        <v>0</v>
      </c>
      <c r="I2875" s="243">
        <v>0</v>
      </c>
    </row>
    <row r="2876" spans="2:9" x14ac:dyDescent="0.2">
      <c r="B2876" s="240" t="s">
        <v>2628</v>
      </c>
      <c r="C2876" s="241">
        <v>45</v>
      </c>
      <c r="D2876" s="242">
        <v>9.3463311418423567E-2</v>
      </c>
      <c r="E2876" s="243">
        <v>137.42222222222222</v>
      </c>
      <c r="F2876" s="243">
        <v>618.83646341412964</v>
      </c>
      <c r="G2876" s="241">
        <v>0</v>
      </c>
      <c r="H2876" s="242">
        <v>0</v>
      </c>
      <c r="I2876" s="243">
        <v>0</v>
      </c>
    </row>
    <row r="2877" spans="2:9" x14ac:dyDescent="0.2">
      <c r="B2877" s="240" t="s">
        <v>2629</v>
      </c>
      <c r="C2877" s="241">
        <v>27</v>
      </c>
      <c r="D2877" s="242">
        <v>0.14583762267517675</v>
      </c>
      <c r="E2877" s="243">
        <v>314.81481481481484</v>
      </c>
      <c r="F2877" s="243">
        <v>1313.7347869989119</v>
      </c>
      <c r="G2877" s="241">
        <v>0</v>
      </c>
      <c r="H2877" s="242">
        <v>0</v>
      </c>
      <c r="I2877" s="243">
        <v>0</v>
      </c>
    </row>
    <row r="2878" spans="2:9" x14ac:dyDescent="0.2">
      <c r="B2878" s="240" t="s">
        <v>2630</v>
      </c>
      <c r="C2878" s="241">
        <v>39</v>
      </c>
      <c r="D2878" s="242">
        <v>0.35707968690188618</v>
      </c>
      <c r="E2878" s="243">
        <v>693.64102564102564</v>
      </c>
      <c r="F2878" s="243">
        <v>1549.6375557053941</v>
      </c>
      <c r="G2878" s="241">
        <v>0</v>
      </c>
      <c r="H2878" s="242">
        <v>0</v>
      </c>
      <c r="I2878" s="243">
        <v>0</v>
      </c>
    </row>
    <row r="2879" spans="2:9" x14ac:dyDescent="0.2">
      <c r="B2879" s="240" t="s">
        <v>2631</v>
      </c>
      <c r="C2879" s="241">
        <v>91</v>
      </c>
      <c r="D2879" s="242">
        <v>0.19642744429716585</v>
      </c>
      <c r="E2879" s="243">
        <v>376.17582417582418</v>
      </c>
      <c r="F2879" s="243">
        <v>1474.7247252491504</v>
      </c>
      <c r="G2879" s="241">
        <v>0</v>
      </c>
      <c r="H2879" s="242">
        <v>0</v>
      </c>
      <c r="I2879" s="243">
        <v>0</v>
      </c>
    </row>
    <row r="2880" spans="2:9" x14ac:dyDescent="0.2">
      <c r="B2880" s="240" t="s">
        <v>2632</v>
      </c>
      <c r="C2880" s="241">
        <v>0</v>
      </c>
      <c r="D2880" s="242">
        <v>0</v>
      </c>
      <c r="E2880" s="243">
        <v>0</v>
      </c>
      <c r="F2880" s="243">
        <v>0</v>
      </c>
      <c r="G2880" s="241">
        <v>0</v>
      </c>
      <c r="H2880" s="242">
        <v>0</v>
      </c>
      <c r="I2880" s="243">
        <v>0</v>
      </c>
    </row>
    <row r="2881" spans="2:9" x14ac:dyDescent="0.2">
      <c r="B2881" s="240" t="s">
        <v>2633</v>
      </c>
      <c r="C2881" s="241">
        <v>21</v>
      </c>
      <c r="D2881" s="242">
        <v>0.30911236618056148</v>
      </c>
      <c r="E2881" s="243">
        <v>523.85714285714289</v>
      </c>
      <c r="F2881" s="243">
        <v>1503.6140983517807</v>
      </c>
      <c r="G2881" s="241">
        <v>0</v>
      </c>
      <c r="H2881" s="242">
        <v>0</v>
      </c>
      <c r="I2881" s="243">
        <v>0</v>
      </c>
    </row>
    <row r="2882" spans="2:9" x14ac:dyDescent="0.2">
      <c r="B2882" s="240" t="s">
        <v>2634</v>
      </c>
      <c r="C2882" s="241">
        <v>131</v>
      </c>
      <c r="D2882" s="242">
        <v>0.30516857090439253</v>
      </c>
      <c r="E2882" s="243">
        <v>596.78625954198469</v>
      </c>
      <c r="F2882" s="243">
        <v>2315.6896270683706</v>
      </c>
      <c r="G2882" s="241">
        <v>0</v>
      </c>
      <c r="H2882" s="242">
        <v>0</v>
      </c>
      <c r="I2882" s="243">
        <v>0</v>
      </c>
    </row>
    <row r="2883" spans="2:9" x14ac:dyDescent="0.2">
      <c r="B2883" s="240" t="s">
        <v>2635</v>
      </c>
      <c r="C2883" s="241">
        <v>154</v>
      </c>
      <c r="D2883" s="242">
        <v>0.28605686745484604</v>
      </c>
      <c r="E2883" s="243">
        <v>476.37012987012986</v>
      </c>
      <c r="F2883" s="243">
        <v>1085.4329136239389</v>
      </c>
      <c r="G2883" s="241">
        <v>0</v>
      </c>
      <c r="H2883" s="242">
        <v>0</v>
      </c>
      <c r="I2883" s="243">
        <v>0</v>
      </c>
    </row>
    <row r="2884" spans="2:9" x14ac:dyDescent="0.2">
      <c r="B2884" s="240" t="s">
        <v>2636</v>
      </c>
      <c r="C2884" s="241">
        <v>0</v>
      </c>
      <c r="D2884" s="242">
        <v>0</v>
      </c>
      <c r="E2884" s="243">
        <v>0</v>
      </c>
      <c r="F2884" s="243">
        <v>0</v>
      </c>
      <c r="G2884" s="241">
        <v>0</v>
      </c>
      <c r="H2884" s="242">
        <v>0</v>
      </c>
      <c r="I2884" s="243">
        <v>0</v>
      </c>
    </row>
    <row r="2885" spans="2:9" x14ac:dyDescent="0.2">
      <c r="B2885" s="240" t="s">
        <v>2637</v>
      </c>
      <c r="C2885" s="241">
        <v>23</v>
      </c>
      <c r="D2885" s="242">
        <v>0.23387155429485773</v>
      </c>
      <c r="E2885" s="243">
        <v>279.60869565217394</v>
      </c>
      <c r="F2885" s="243">
        <v>1116.002462378917</v>
      </c>
      <c r="G2885" s="241">
        <v>0</v>
      </c>
      <c r="H2885" s="242">
        <v>0</v>
      </c>
      <c r="I2885" s="243">
        <v>0</v>
      </c>
    </row>
    <row r="2886" spans="2:9" x14ac:dyDescent="0.2">
      <c r="B2886" s="240" t="s">
        <v>2638</v>
      </c>
      <c r="C2886" s="241">
        <v>154</v>
      </c>
      <c r="D2886" s="242">
        <v>6.264499635249976E-2</v>
      </c>
      <c r="E2886" s="243">
        <v>61.896103896103895</v>
      </c>
      <c r="F2886" s="243">
        <v>191.24116330829324</v>
      </c>
      <c r="G2886" s="241">
        <v>0</v>
      </c>
      <c r="H2886" s="242">
        <v>0</v>
      </c>
      <c r="I2886" s="243">
        <v>0</v>
      </c>
    </row>
    <row r="2887" spans="2:9" x14ac:dyDescent="0.2">
      <c r="B2887" s="240" t="s">
        <v>2639</v>
      </c>
      <c r="C2887" s="241">
        <v>138</v>
      </c>
      <c r="D2887" s="242">
        <v>0.28059677596886035</v>
      </c>
      <c r="E2887" s="243">
        <v>406.40579710144925</v>
      </c>
      <c r="F2887" s="243">
        <v>1244.1284082394588</v>
      </c>
      <c r="G2887" s="241">
        <v>0</v>
      </c>
      <c r="H2887" s="242">
        <v>0</v>
      </c>
      <c r="I2887" s="243">
        <v>0</v>
      </c>
    </row>
    <row r="2888" spans="2:9" x14ac:dyDescent="0.2">
      <c r="B2888" s="240" t="s">
        <v>2640</v>
      </c>
      <c r="C2888" s="241">
        <v>110</v>
      </c>
      <c r="D2888" s="242">
        <v>-3.4219148161630852E-2</v>
      </c>
      <c r="E2888" s="243">
        <v>-57.254545454545458</v>
      </c>
      <c r="F2888" s="243">
        <v>554.74237326201194</v>
      </c>
      <c r="G2888" s="241">
        <v>0</v>
      </c>
      <c r="H2888" s="242">
        <v>0</v>
      </c>
      <c r="I2888" s="243">
        <v>0</v>
      </c>
    </row>
    <row r="2889" spans="2:9" x14ac:dyDescent="0.2">
      <c r="B2889" s="240" t="s">
        <v>2641</v>
      </c>
      <c r="C2889" s="241">
        <v>19</v>
      </c>
      <c r="D2889" s="242">
        <v>9.8236452358530846E-2</v>
      </c>
      <c r="E2889" s="243">
        <v>120.78947368421052</v>
      </c>
      <c r="F2889" s="243">
        <v>1176.1627245642787</v>
      </c>
      <c r="G2889" s="241">
        <v>0</v>
      </c>
      <c r="H2889" s="242">
        <v>0</v>
      </c>
      <c r="I2889" s="243">
        <v>0</v>
      </c>
    </row>
    <row r="2890" spans="2:9" x14ac:dyDescent="0.2">
      <c r="B2890" s="240" t="s">
        <v>2642</v>
      </c>
      <c r="C2890" s="241">
        <v>16</v>
      </c>
      <c r="D2890" s="242">
        <v>0.37863895714464202</v>
      </c>
      <c r="E2890" s="243">
        <v>1136.4375</v>
      </c>
      <c r="F2890" s="243">
        <v>1862.794552067676</v>
      </c>
      <c r="G2890" s="241">
        <v>0</v>
      </c>
      <c r="H2890" s="242">
        <v>0</v>
      </c>
      <c r="I2890" s="243">
        <v>0</v>
      </c>
    </row>
    <row r="2891" spans="2:9" x14ac:dyDescent="0.2">
      <c r="B2891" s="240" t="s">
        <v>2643</v>
      </c>
      <c r="C2891" s="241">
        <v>34</v>
      </c>
      <c r="D2891" s="242">
        <v>-1.4412894425099632E-2</v>
      </c>
      <c r="E2891" s="243">
        <v>-23.617647058823529</v>
      </c>
      <c r="F2891" s="243">
        <v>506.89138523255497</v>
      </c>
      <c r="G2891" s="241">
        <v>0</v>
      </c>
      <c r="H2891" s="242">
        <v>0</v>
      </c>
      <c r="I2891" s="243">
        <v>0</v>
      </c>
    </row>
    <row r="2892" spans="2:9" x14ac:dyDescent="0.2">
      <c r="B2892" s="240" t="s">
        <v>2644</v>
      </c>
      <c r="C2892" s="241">
        <v>71</v>
      </c>
      <c r="D2892" s="242">
        <v>0.24486452242425116</v>
      </c>
      <c r="E2892" s="243">
        <v>473.61971830985914</v>
      </c>
      <c r="F2892" s="243">
        <v>901.18229975028942</v>
      </c>
      <c r="G2892" s="241">
        <v>0</v>
      </c>
      <c r="H2892" s="242">
        <v>0</v>
      </c>
      <c r="I2892" s="243">
        <v>0</v>
      </c>
    </row>
    <row r="2893" spans="2:9" x14ac:dyDescent="0.2">
      <c r="B2893" s="240" t="s">
        <v>2645</v>
      </c>
      <c r="C2893" s="241">
        <v>40</v>
      </c>
      <c r="D2893" s="242">
        <v>9.3263622873313246E-2</v>
      </c>
      <c r="E2893" s="243">
        <v>135.125</v>
      </c>
      <c r="F2893" s="243">
        <v>2269.2115928308503</v>
      </c>
      <c r="G2893" s="241">
        <v>0</v>
      </c>
      <c r="H2893" s="242">
        <v>0</v>
      </c>
      <c r="I2893" s="243">
        <v>0</v>
      </c>
    </row>
    <row r="2894" spans="2:9" x14ac:dyDescent="0.2">
      <c r="B2894" s="240" t="s">
        <v>2646</v>
      </c>
      <c r="C2894" s="241">
        <v>209</v>
      </c>
      <c r="D2894" s="242">
        <v>5.5995103766761201E-2</v>
      </c>
      <c r="E2894" s="243">
        <v>72.229665071770341</v>
      </c>
      <c r="F2894" s="243">
        <v>543.92602010308053</v>
      </c>
      <c r="G2894" s="241">
        <v>0</v>
      </c>
      <c r="H2894" s="242">
        <v>0</v>
      </c>
      <c r="I2894" s="243">
        <v>0</v>
      </c>
    </row>
    <row r="2895" spans="2:9" x14ac:dyDescent="0.2">
      <c r="B2895" s="240" t="s">
        <v>2647</v>
      </c>
      <c r="C2895" s="241">
        <v>31</v>
      </c>
      <c r="D2895" s="242">
        <v>0.43667305925770727</v>
      </c>
      <c r="E2895" s="243">
        <v>874.06451612903231</v>
      </c>
      <c r="F2895" s="243">
        <v>1768.0300757732737</v>
      </c>
      <c r="G2895" s="241">
        <v>0</v>
      </c>
      <c r="H2895" s="242">
        <v>0</v>
      </c>
      <c r="I2895" s="243">
        <v>0</v>
      </c>
    </row>
    <row r="2896" spans="2:9" x14ac:dyDescent="0.2">
      <c r="B2896" s="240" t="s">
        <v>2648</v>
      </c>
      <c r="C2896" s="241">
        <v>779</v>
      </c>
      <c r="D2896" s="242">
        <v>0.13498122128249523</v>
      </c>
      <c r="E2896" s="243">
        <v>225.09756097560975</v>
      </c>
      <c r="F2896" s="243">
        <v>574.25615433436462</v>
      </c>
      <c r="G2896" s="241">
        <v>13</v>
      </c>
      <c r="H2896" s="242">
        <v>0.27014423598308213</v>
      </c>
      <c r="I2896" s="243">
        <v>191.61538461538461</v>
      </c>
    </row>
    <row r="2897" spans="2:10" x14ac:dyDescent="0.2">
      <c r="B2897" s="244" t="s">
        <v>2649</v>
      </c>
      <c r="C2897" s="245">
        <v>0</v>
      </c>
      <c r="D2897" s="246">
        <v>0</v>
      </c>
      <c r="E2897" s="247">
        <v>0</v>
      </c>
      <c r="F2897" s="247">
        <v>0</v>
      </c>
      <c r="G2897" s="245">
        <v>0</v>
      </c>
      <c r="H2897" s="246">
        <v>0</v>
      </c>
      <c r="I2897" s="247">
        <v>0</v>
      </c>
    </row>
    <row r="2899" spans="2:10" x14ac:dyDescent="0.2">
      <c r="J2899" s="17" t="s">
        <v>331</v>
      </c>
    </row>
    <row r="2900" spans="2:10" x14ac:dyDescent="0.2">
      <c r="J2900" s="17" t="s">
        <v>371</v>
      </c>
    </row>
    <row r="2901" spans="2:10" x14ac:dyDescent="0.2">
      <c r="B2901" s="3" t="s">
        <v>0</v>
      </c>
      <c r="C2901" s="225"/>
      <c r="D2901" s="226"/>
      <c r="E2901" s="227"/>
      <c r="F2901" s="227"/>
      <c r="G2901" s="225"/>
      <c r="H2901" s="226"/>
      <c r="I2901" s="227"/>
    </row>
    <row r="2902" spans="2:10" x14ac:dyDescent="0.2">
      <c r="B2902" s="3" t="s">
        <v>396</v>
      </c>
      <c r="C2902" s="225"/>
      <c r="D2902" s="226"/>
      <c r="E2902" s="227"/>
      <c r="F2902" s="227"/>
      <c r="G2902" s="225"/>
      <c r="H2902" s="226"/>
      <c r="I2902" s="227"/>
    </row>
    <row r="2903" spans="2:10" x14ac:dyDescent="0.2">
      <c r="B2903" s="228" t="s">
        <v>326</v>
      </c>
      <c r="C2903" s="225"/>
      <c r="D2903" s="226"/>
      <c r="E2903" s="227"/>
      <c r="F2903" s="227"/>
      <c r="G2903" s="225"/>
      <c r="H2903" s="226"/>
      <c r="I2903" s="227"/>
    </row>
    <row r="2904" spans="2:10" x14ac:dyDescent="0.2">
      <c r="B2904" s="3"/>
      <c r="C2904" s="221"/>
      <c r="D2904" s="221"/>
      <c r="E2904" s="221"/>
      <c r="F2904" s="273"/>
      <c r="G2904" s="221"/>
      <c r="H2904" s="221"/>
      <c r="I2904" s="221"/>
    </row>
    <row r="2905" spans="2:10" x14ac:dyDescent="0.2">
      <c r="B2905" s="266" t="s">
        <v>2766</v>
      </c>
    </row>
    <row r="2906" spans="2:10" x14ac:dyDescent="0.2">
      <c r="B2906" s="266" t="s">
        <v>2767</v>
      </c>
    </row>
    <row r="2907" spans="2:10" x14ac:dyDescent="0.2">
      <c r="B2907" s="266" t="s">
        <v>2768</v>
      </c>
    </row>
    <row r="2908" spans="2:10" x14ac:dyDescent="0.2">
      <c r="B2908" s="266" t="s">
        <v>2769</v>
      </c>
    </row>
    <row r="2909" spans="2:10" x14ac:dyDescent="0.2">
      <c r="B2909" s="266" t="s">
        <v>2770</v>
      </c>
    </row>
    <row r="2911" spans="2:10" x14ac:dyDescent="0.2">
      <c r="B2911" s="3"/>
      <c r="C2911" s="229" t="s">
        <v>155</v>
      </c>
      <c r="D2911" s="230"/>
      <c r="E2911" s="231"/>
      <c r="F2911" s="274"/>
      <c r="G2911" s="229" t="s">
        <v>404</v>
      </c>
      <c r="H2911" s="230"/>
      <c r="I2911" s="231"/>
    </row>
    <row r="2912" spans="2:10" ht="38.25" x14ac:dyDescent="0.2">
      <c r="B2912" s="232" t="s">
        <v>332</v>
      </c>
      <c r="C2912" s="233" t="s">
        <v>49</v>
      </c>
      <c r="D2912" s="234" t="s">
        <v>333</v>
      </c>
      <c r="E2912" s="235" t="s">
        <v>334</v>
      </c>
      <c r="F2912" s="235" t="s">
        <v>2765</v>
      </c>
      <c r="G2912" s="233" t="s">
        <v>49</v>
      </c>
      <c r="H2912" s="234" t="s">
        <v>333</v>
      </c>
      <c r="I2912" s="235" t="s">
        <v>334</v>
      </c>
    </row>
    <row r="2913" spans="2:9" x14ac:dyDescent="0.2">
      <c r="B2913" s="236" t="s">
        <v>2650</v>
      </c>
      <c r="C2913" s="237">
        <v>43</v>
      </c>
      <c r="D2913" s="238">
        <v>0.31259828949352642</v>
      </c>
      <c r="E2913" s="239">
        <v>674.90697674418607</v>
      </c>
      <c r="F2913" s="239">
        <v>1612.5478666250792</v>
      </c>
      <c r="G2913" s="237">
        <v>0</v>
      </c>
      <c r="H2913" s="238">
        <v>0</v>
      </c>
      <c r="I2913" s="239">
        <v>0</v>
      </c>
    </row>
    <row r="2914" spans="2:9" x14ac:dyDescent="0.2">
      <c r="B2914" s="240" t="s">
        <v>2651</v>
      </c>
      <c r="C2914" s="241">
        <v>0</v>
      </c>
      <c r="D2914" s="242">
        <v>0</v>
      </c>
      <c r="E2914" s="243">
        <v>0</v>
      </c>
      <c r="F2914" s="243">
        <v>0</v>
      </c>
      <c r="G2914" s="241">
        <v>0</v>
      </c>
      <c r="H2914" s="242">
        <v>0</v>
      </c>
      <c r="I2914" s="243">
        <v>0</v>
      </c>
    </row>
    <row r="2915" spans="2:9" x14ac:dyDescent="0.2">
      <c r="B2915" s="240" t="s">
        <v>2652</v>
      </c>
      <c r="C2915" s="241">
        <v>30</v>
      </c>
      <c r="D2915" s="242">
        <v>2.5557091737150373E-2</v>
      </c>
      <c r="E2915" s="243">
        <v>41.9</v>
      </c>
      <c r="F2915" s="243">
        <v>415.29116437370675</v>
      </c>
      <c r="G2915" s="241">
        <v>0</v>
      </c>
      <c r="H2915" s="242">
        <v>0</v>
      </c>
      <c r="I2915" s="243">
        <v>0</v>
      </c>
    </row>
    <row r="2916" spans="2:9" x14ac:dyDescent="0.2">
      <c r="B2916" s="240" t="s">
        <v>2653</v>
      </c>
      <c r="C2916" s="241">
        <v>298</v>
      </c>
      <c r="D2916" s="242">
        <v>0.37320421957768657</v>
      </c>
      <c r="E2916" s="243">
        <v>633.84228187919462</v>
      </c>
      <c r="F2916" s="243">
        <v>1066.1407622900983</v>
      </c>
      <c r="G2916" s="241">
        <v>0</v>
      </c>
      <c r="H2916" s="242">
        <v>0</v>
      </c>
      <c r="I2916" s="243">
        <v>0</v>
      </c>
    </row>
    <row r="2917" spans="2:9" x14ac:dyDescent="0.2">
      <c r="B2917" s="240" t="s">
        <v>2654</v>
      </c>
      <c r="C2917" s="241">
        <v>6</v>
      </c>
      <c r="D2917" s="242">
        <v>-0.17037411526794743</v>
      </c>
      <c r="E2917" s="243">
        <v>-280.83333333333331</v>
      </c>
      <c r="F2917" s="243">
        <v>2207.245311889882</v>
      </c>
      <c r="G2917" s="241">
        <v>0</v>
      </c>
      <c r="H2917" s="242">
        <v>0</v>
      </c>
      <c r="I2917" s="243">
        <v>0</v>
      </c>
    </row>
    <row r="2918" spans="2:9" x14ac:dyDescent="0.2">
      <c r="B2918" s="240" t="s">
        <v>2655</v>
      </c>
      <c r="C2918" s="241">
        <v>14</v>
      </c>
      <c r="D2918" s="242">
        <v>0.59326477112321041</v>
      </c>
      <c r="E2918" s="243">
        <v>1050.7142857142858</v>
      </c>
      <c r="F2918" s="243">
        <v>2135.4245669950546</v>
      </c>
      <c r="G2918" s="241">
        <v>0</v>
      </c>
      <c r="H2918" s="242">
        <v>0</v>
      </c>
      <c r="I2918" s="243">
        <v>0</v>
      </c>
    </row>
    <row r="2919" spans="2:9" x14ac:dyDescent="0.2">
      <c r="B2919" s="240" t="s">
        <v>2656</v>
      </c>
      <c r="C2919" s="241">
        <v>3</v>
      </c>
      <c r="D2919" s="242">
        <v>0.20978890341864376</v>
      </c>
      <c r="E2919" s="243">
        <v>374.33333333333331</v>
      </c>
      <c r="F2919" s="243">
        <v>1337.9582895270098</v>
      </c>
      <c r="G2919" s="241">
        <v>0</v>
      </c>
      <c r="H2919" s="242">
        <v>0</v>
      </c>
      <c r="I2919" s="243">
        <v>0</v>
      </c>
    </row>
    <row r="2920" spans="2:9" x14ac:dyDescent="0.2">
      <c r="B2920" s="240" t="s">
        <v>2657</v>
      </c>
      <c r="C2920" s="241">
        <v>6</v>
      </c>
      <c r="D2920" s="242">
        <v>1.6726711271230155E-2</v>
      </c>
      <c r="E2920" s="243">
        <v>10.833333333333334</v>
      </c>
      <c r="F2920" s="243">
        <v>0</v>
      </c>
      <c r="G2920" s="241">
        <v>0</v>
      </c>
      <c r="H2920" s="242">
        <v>0</v>
      </c>
      <c r="I2920" s="243">
        <v>0</v>
      </c>
    </row>
    <row r="2921" spans="2:9" x14ac:dyDescent="0.2">
      <c r="B2921" s="240" t="s">
        <v>2658</v>
      </c>
      <c r="C2921" s="241">
        <v>0</v>
      </c>
      <c r="D2921" s="242">
        <v>0</v>
      </c>
      <c r="E2921" s="243">
        <v>0</v>
      </c>
      <c r="F2921" s="243">
        <v>0</v>
      </c>
      <c r="G2921" s="241">
        <v>0</v>
      </c>
      <c r="H2921" s="242">
        <v>0</v>
      </c>
      <c r="I2921" s="243">
        <v>0</v>
      </c>
    </row>
    <row r="2922" spans="2:9" x14ac:dyDescent="0.2">
      <c r="B2922" s="240" t="s">
        <v>2659</v>
      </c>
      <c r="C2922" s="241">
        <v>1418</v>
      </c>
      <c r="D2922" s="242">
        <v>5.9629239272701362E-2</v>
      </c>
      <c r="E2922" s="243">
        <v>65.992242595204516</v>
      </c>
      <c r="F2922" s="243">
        <v>1466.9889107685779</v>
      </c>
      <c r="G2922" s="241">
        <v>5</v>
      </c>
      <c r="H2922" s="242">
        <v>0.16627725856697828</v>
      </c>
      <c r="I2922" s="243">
        <v>85.4</v>
      </c>
    </row>
    <row r="2923" spans="2:9" x14ac:dyDescent="0.2">
      <c r="B2923" s="240" t="s">
        <v>2660</v>
      </c>
      <c r="C2923" s="241">
        <v>19</v>
      </c>
      <c r="D2923" s="242">
        <v>0.14588005417767613</v>
      </c>
      <c r="E2923" s="243">
        <v>345.78947368421052</v>
      </c>
      <c r="F2923" s="243">
        <v>1713.0790480846442</v>
      </c>
      <c r="G2923" s="241">
        <v>0</v>
      </c>
      <c r="H2923" s="242">
        <v>0</v>
      </c>
      <c r="I2923" s="243">
        <v>0</v>
      </c>
    </row>
    <row r="2924" spans="2:9" x14ac:dyDescent="0.2">
      <c r="B2924" s="240" t="s">
        <v>2661</v>
      </c>
      <c r="C2924" s="241">
        <v>6</v>
      </c>
      <c r="D2924" s="242">
        <v>0.12219558143517717</v>
      </c>
      <c r="E2924" s="243">
        <v>237.83333333333334</v>
      </c>
      <c r="F2924" s="243">
        <v>878.27106639778651</v>
      </c>
      <c r="G2924" s="241">
        <v>0</v>
      </c>
      <c r="H2924" s="242">
        <v>0</v>
      </c>
      <c r="I2924" s="243">
        <v>0</v>
      </c>
    </row>
    <row r="2925" spans="2:9" x14ac:dyDescent="0.2">
      <c r="B2925" s="240" t="s">
        <v>2662</v>
      </c>
      <c r="C2925" s="241">
        <v>17</v>
      </c>
      <c r="D2925" s="242">
        <v>0.40549164828238271</v>
      </c>
      <c r="E2925" s="243">
        <v>605.47058823529414</v>
      </c>
      <c r="F2925" s="243">
        <v>1186.4759588884947</v>
      </c>
      <c r="G2925" s="241">
        <v>0</v>
      </c>
      <c r="H2925" s="242">
        <v>0</v>
      </c>
      <c r="I2925" s="243">
        <v>0</v>
      </c>
    </row>
    <row r="2926" spans="2:9" x14ac:dyDescent="0.2">
      <c r="B2926" s="240" t="s">
        <v>2663</v>
      </c>
      <c r="C2926" s="241">
        <v>35</v>
      </c>
      <c r="D2926" s="242">
        <v>0.69275889673240676</v>
      </c>
      <c r="E2926" s="243">
        <v>1359.8857142857144</v>
      </c>
      <c r="F2926" s="243">
        <v>3313.9470948725029</v>
      </c>
      <c r="G2926" s="241">
        <v>0</v>
      </c>
      <c r="H2926" s="242">
        <v>0</v>
      </c>
      <c r="I2926" s="243">
        <v>0</v>
      </c>
    </row>
    <row r="2927" spans="2:9" x14ac:dyDescent="0.2">
      <c r="B2927" s="240" t="s">
        <v>2664</v>
      </c>
      <c r="C2927" s="241">
        <v>199</v>
      </c>
      <c r="D2927" s="242">
        <v>0.28581778529835766</v>
      </c>
      <c r="E2927" s="243">
        <v>584.8190954773869</v>
      </c>
      <c r="F2927" s="243">
        <v>1209.3568719214311</v>
      </c>
      <c r="G2927" s="241">
        <v>0</v>
      </c>
      <c r="H2927" s="242">
        <v>0</v>
      </c>
      <c r="I2927" s="243">
        <v>0</v>
      </c>
    </row>
    <row r="2928" spans="2:9" x14ac:dyDescent="0.2">
      <c r="B2928" s="240" t="s">
        <v>2665</v>
      </c>
      <c r="C2928" s="241">
        <v>2</v>
      </c>
      <c r="D2928" s="242">
        <v>0.26481620405101269</v>
      </c>
      <c r="E2928" s="243">
        <v>353</v>
      </c>
      <c r="F2928" s="243">
        <v>0</v>
      </c>
      <c r="G2928" s="241">
        <v>0</v>
      </c>
      <c r="H2928" s="242">
        <v>0</v>
      </c>
      <c r="I2928" s="243">
        <v>0</v>
      </c>
    </row>
    <row r="2929" spans="2:9" x14ac:dyDescent="0.2">
      <c r="B2929" s="240" t="s">
        <v>2666</v>
      </c>
      <c r="C2929" s="241">
        <v>21</v>
      </c>
      <c r="D2929" s="242">
        <v>1.52860250455642E-2</v>
      </c>
      <c r="E2929" s="243">
        <v>12.380952380952381</v>
      </c>
      <c r="F2929" s="243">
        <v>109.33274396534851</v>
      </c>
      <c r="G2929" s="241">
        <v>0</v>
      </c>
      <c r="H2929" s="242">
        <v>0</v>
      </c>
      <c r="I2929" s="243">
        <v>0</v>
      </c>
    </row>
    <row r="2930" spans="2:9" x14ac:dyDescent="0.2">
      <c r="B2930" s="240" t="s">
        <v>2667</v>
      </c>
      <c r="C2930" s="241">
        <v>161</v>
      </c>
      <c r="D2930" s="242">
        <v>9.8591295705468429E-2</v>
      </c>
      <c r="E2930" s="243">
        <v>170.05590062111801</v>
      </c>
      <c r="F2930" s="243">
        <v>879.8170621214075</v>
      </c>
      <c r="G2930" s="241">
        <v>0</v>
      </c>
      <c r="H2930" s="242">
        <v>0</v>
      </c>
      <c r="I2930" s="243">
        <v>0</v>
      </c>
    </row>
    <row r="2931" spans="2:9" x14ac:dyDescent="0.2">
      <c r="B2931" s="240" t="s">
        <v>2668</v>
      </c>
      <c r="C2931" s="241">
        <v>14</v>
      </c>
      <c r="D2931" s="242">
        <v>6.5630702219082959E-2</v>
      </c>
      <c r="E2931" s="243">
        <v>79.642857142857139</v>
      </c>
      <c r="F2931" s="243">
        <v>53.670017182153323</v>
      </c>
      <c r="G2931" s="241">
        <v>0</v>
      </c>
      <c r="H2931" s="242">
        <v>0</v>
      </c>
      <c r="I2931" s="243">
        <v>0</v>
      </c>
    </row>
    <row r="2932" spans="2:9" x14ac:dyDescent="0.2">
      <c r="B2932" s="240" t="s">
        <v>2669</v>
      </c>
      <c r="C2932" s="241">
        <v>547</v>
      </c>
      <c r="D2932" s="242">
        <v>0.17683887567223144</v>
      </c>
      <c r="E2932" s="243">
        <v>280.07495429616085</v>
      </c>
      <c r="F2932" s="243">
        <v>1408.3624421178522</v>
      </c>
      <c r="G2932" s="241">
        <v>2</v>
      </c>
      <c r="H2932" s="242">
        <v>0.62926018287614305</v>
      </c>
      <c r="I2932" s="243">
        <v>378.5</v>
      </c>
    </row>
    <row r="2933" spans="2:9" x14ac:dyDescent="0.2">
      <c r="B2933" s="240" t="s">
        <v>2670</v>
      </c>
      <c r="C2933" s="241">
        <v>658</v>
      </c>
      <c r="D2933" s="242">
        <v>0.30623906741901186</v>
      </c>
      <c r="E2933" s="243">
        <v>447.79179331306989</v>
      </c>
      <c r="F2933" s="243">
        <v>922.19207130677717</v>
      </c>
      <c r="G2933" s="241">
        <v>1</v>
      </c>
      <c r="H2933" s="242">
        <v>0.31489361702127661</v>
      </c>
      <c r="I2933" s="243">
        <v>148</v>
      </c>
    </row>
    <row r="2934" spans="2:9" x14ac:dyDescent="0.2">
      <c r="B2934" s="240" t="s">
        <v>2671</v>
      </c>
      <c r="C2934" s="241">
        <v>0</v>
      </c>
      <c r="D2934" s="242">
        <v>0</v>
      </c>
      <c r="E2934" s="243">
        <v>0</v>
      </c>
      <c r="F2934" s="243">
        <v>0</v>
      </c>
      <c r="G2934" s="241">
        <v>0</v>
      </c>
      <c r="H2934" s="242">
        <v>0</v>
      </c>
      <c r="I2934" s="243">
        <v>0</v>
      </c>
    </row>
    <row r="2935" spans="2:9" x14ac:dyDescent="0.2">
      <c r="B2935" s="240" t="s">
        <v>2672</v>
      </c>
      <c r="C2935" s="241">
        <v>45</v>
      </c>
      <c r="D2935" s="242">
        <v>0.20411157509093902</v>
      </c>
      <c r="E2935" s="243">
        <v>522.4666666666667</v>
      </c>
      <c r="F2935" s="243">
        <v>1090.2136889811352</v>
      </c>
      <c r="G2935" s="241">
        <v>0</v>
      </c>
      <c r="H2935" s="242">
        <v>0</v>
      </c>
      <c r="I2935" s="243">
        <v>0</v>
      </c>
    </row>
    <row r="2936" spans="2:9" x14ac:dyDescent="0.2">
      <c r="B2936" s="240" t="s">
        <v>2673</v>
      </c>
      <c r="C2936" s="241">
        <v>495</v>
      </c>
      <c r="D2936" s="242">
        <v>0.13304833946952566</v>
      </c>
      <c r="E2936" s="243">
        <v>164.48080808080809</v>
      </c>
      <c r="F2936" s="243">
        <v>1499.7710778467178</v>
      </c>
      <c r="G2936" s="241">
        <v>2</v>
      </c>
      <c r="H2936" s="242">
        <v>0.22738799661876574</v>
      </c>
      <c r="I2936" s="243">
        <v>134.5</v>
      </c>
    </row>
    <row r="2937" spans="2:9" x14ac:dyDescent="0.2">
      <c r="B2937" s="240" t="s">
        <v>2674</v>
      </c>
      <c r="C2937" s="241">
        <v>0</v>
      </c>
      <c r="D2937" s="242">
        <v>0</v>
      </c>
      <c r="E2937" s="243">
        <v>0</v>
      </c>
      <c r="F2937" s="243">
        <v>0</v>
      </c>
      <c r="G2937" s="241">
        <v>0</v>
      </c>
      <c r="H2937" s="242">
        <v>0</v>
      </c>
      <c r="I2937" s="243">
        <v>0</v>
      </c>
    </row>
    <row r="2938" spans="2:9" x14ac:dyDescent="0.2">
      <c r="B2938" s="240" t="s">
        <v>2675</v>
      </c>
      <c r="C2938" s="241">
        <v>332</v>
      </c>
      <c r="D2938" s="242">
        <v>0.25416559412312134</v>
      </c>
      <c r="E2938" s="243">
        <v>309.3042168674699</v>
      </c>
      <c r="F2938" s="243">
        <v>2978.503475949346</v>
      </c>
      <c r="G2938" s="241">
        <v>0</v>
      </c>
      <c r="H2938" s="242">
        <v>0</v>
      </c>
      <c r="I2938" s="243">
        <v>0</v>
      </c>
    </row>
    <row r="2939" spans="2:9" x14ac:dyDescent="0.2">
      <c r="B2939" s="240" t="s">
        <v>2676</v>
      </c>
      <c r="C2939" s="241">
        <v>283</v>
      </c>
      <c r="D2939" s="242">
        <v>-7.2570917285259773E-2</v>
      </c>
      <c r="E2939" s="243">
        <v>-154.76325088339223</v>
      </c>
      <c r="F2939" s="243">
        <v>365.7273222410077</v>
      </c>
      <c r="G2939" s="241">
        <v>54</v>
      </c>
      <c r="H2939" s="242">
        <v>0.12156182212581346</v>
      </c>
      <c r="I2939" s="243">
        <v>77.833333333333329</v>
      </c>
    </row>
    <row r="2940" spans="2:9" x14ac:dyDescent="0.2">
      <c r="B2940" s="240" t="s">
        <v>2677</v>
      </c>
      <c r="C2940" s="241">
        <v>61</v>
      </c>
      <c r="D2940" s="242">
        <v>0.1052128168340507</v>
      </c>
      <c r="E2940" s="243">
        <v>108.19672131147541</v>
      </c>
      <c r="F2940" s="243">
        <v>575.2405146839684</v>
      </c>
      <c r="G2940" s="241">
        <v>0</v>
      </c>
      <c r="H2940" s="242">
        <v>0</v>
      </c>
      <c r="I2940" s="243">
        <v>0</v>
      </c>
    </row>
    <row r="2941" spans="2:9" x14ac:dyDescent="0.2">
      <c r="B2941" s="240" t="s">
        <v>2678</v>
      </c>
      <c r="C2941" s="241">
        <v>38</v>
      </c>
      <c r="D2941" s="242">
        <v>0.35015718597994905</v>
      </c>
      <c r="E2941" s="243">
        <v>589.15789473684208</v>
      </c>
      <c r="F2941" s="243">
        <v>1673.7296965648547</v>
      </c>
      <c r="G2941" s="241">
        <v>0</v>
      </c>
      <c r="H2941" s="242">
        <v>0</v>
      </c>
      <c r="I2941" s="243">
        <v>0</v>
      </c>
    </row>
    <row r="2942" spans="2:9" x14ac:dyDescent="0.2">
      <c r="B2942" s="240" t="s">
        <v>2679</v>
      </c>
      <c r="C2942" s="241">
        <v>77</v>
      </c>
      <c r="D2942" s="242">
        <v>-3.9658911448455125E-2</v>
      </c>
      <c r="E2942" s="243">
        <v>-136.32467532467533</v>
      </c>
      <c r="F2942" s="243">
        <v>325.23230106337797</v>
      </c>
      <c r="G2942" s="241">
        <v>15</v>
      </c>
      <c r="H2942" s="242">
        <v>0.15059445178335529</v>
      </c>
      <c r="I2942" s="243">
        <v>60.8</v>
      </c>
    </row>
    <row r="2943" spans="2:9" x14ac:dyDescent="0.2">
      <c r="B2943" s="240" t="s">
        <v>2680</v>
      </c>
      <c r="C2943" s="241">
        <v>40</v>
      </c>
      <c r="D2943" s="242">
        <v>0.55661821593771088</v>
      </c>
      <c r="E2943" s="243">
        <v>845.35</v>
      </c>
      <c r="F2943" s="243">
        <v>1559.7591182372807</v>
      </c>
      <c r="G2943" s="241">
        <v>0</v>
      </c>
      <c r="H2943" s="242">
        <v>0</v>
      </c>
      <c r="I2943" s="243">
        <v>0</v>
      </c>
    </row>
    <row r="2944" spans="2:9" x14ac:dyDescent="0.2">
      <c r="B2944" s="240" t="s">
        <v>2681</v>
      </c>
      <c r="C2944" s="241">
        <v>20</v>
      </c>
      <c r="D2944" s="242">
        <v>0.27002113240545067</v>
      </c>
      <c r="E2944" s="243">
        <v>370.55</v>
      </c>
      <c r="F2944" s="243">
        <v>1173.8956061640281</v>
      </c>
      <c r="G2944" s="241">
        <v>0</v>
      </c>
      <c r="H2944" s="242">
        <v>0</v>
      </c>
      <c r="I2944" s="243">
        <v>0</v>
      </c>
    </row>
    <row r="2945" spans="2:9" x14ac:dyDescent="0.2">
      <c r="B2945" s="240" t="s">
        <v>2682</v>
      </c>
      <c r="C2945" s="241">
        <v>40</v>
      </c>
      <c r="D2945" s="242">
        <v>0.41400139886818854</v>
      </c>
      <c r="E2945" s="243">
        <v>813.875</v>
      </c>
      <c r="F2945" s="243">
        <v>1987.7528943394364</v>
      </c>
      <c r="G2945" s="241">
        <v>0</v>
      </c>
      <c r="H2945" s="242">
        <v>0</v>
      </c>
      <c r="I2945" s="243">
        <v>0</v>
      </c>
    </row>
    <row r="2946" spans="2:9" x14ac:dyDescent="0.2">
      <c r="B2946" s="240" t="s">
        <v>2683</v>
      </c>
      <c r="C2946" s="241">
        <v>13</v>
      </c>
      <c r="D2946" s="242">
        <v>0.29553756894205296</v>
      </c>
      <c r="E2946" s="243">
        <v>317.38461538461536</v>
      </c>
      <c r="F2946" s="243">
        <v>575.2405146839684</v>
      </c>
      <c r="G2946" s="241">
        <v>0</v>
      </c>
      <c r="H2946" s="242">
        <v>0</v>
      </c>
      <c r="I2946" s="243">
        <v>0</v>
      </c>
    </row>
    <row r="2947" spans="2:9" x14ac:dyDescent="0.2">
      <c r="B2947" s="240" t="s">
        <v>2684</v>
      </c>
      <c r="C2947" s="241">
        <v>16</v>
      </c>
      <c r="D2947" s="242">
        <v>0.35517189384800973</v>
      </c>
      <c r="E2947" s="243">
        <v>588.875</v>
      </c>
      <c r="F2947" s="243">
        <v>1498.6593187265632</v>
      </c>
      <c r="G2947" s="241">
        <v>0</v>
      </c>
      <c r="H2947" s="242">
        <v>0</v>
      </c>
      <c r="I2947" s="243">
        <v>0</v>
      </c>
    </row>
    <row r="2948" spans="2:9" x14ac:dyDescent="0.2">
      <c r="B2948" s="240" t="s">
        <v>2685</v>
      </c>
      <c r="C2948" s="241">
        <v>18</v>
      </c>
      <c r="D2948" s="242">
        <v>0.18958002153735709</v>
      </c>
      <c r="E2948" s="243">
        <v>205.38888888888889</v>
      </c>
      <c r="F2948" s="243">
        <v>968.46536631529432</v>
      </c>
      <c r="G2948" s="241">
        <v>0</v>
      </c>
      <c r="H2948" s="242">
        <v>0</v>
      </c>
      <c r="I2948" s="243">
        <v>0</v>
      </c>
    </row>
    <row r="2949" spans="2:9" x14ac:dyDescent="0.2">
      <c r="B2949" s="240" t="s">
        <v>2686</v>
      </c>
      <c r="C2949" s="241">
        <v>30</v>
      </c>
      <c r="D2949" s="242">
        <v>0.34357247200129848</v>
      </c>
      <c r="E2949" s="243">
        <v>564.4666666666667</v>
      </c>
      <c r="F2949" s="243">
        <v>1159.0463342058008</v>
      </c>
      <c r="G2949" s="241">
        <v>0</v>
      </c>
      <c r="H2949" s="242">
        <v>0</v>
      </c>
      <c r="I2949" s="243">
        <v>0</v>
      </c>
    </row>
    <row r="2950" spans="2:9" x14ac:dyDescent="0.2">
      <c r="B2950" s="240" t="s">
        <v>2687</v>
      </c>
      <c r="C2950" s="241">
        <v>174</v>
      </c>
      <c r="D2950" s="242">
        <v>0.32538779160593045</v>
      </c>
      <c r="E2950" s="243">
        <v>644.01724137931035</v>
      </c>
      <c r="F2950" s="243">
        <v>1248.8876982721376</v>
      </c>
      <c r="G2950" s="241">
        <v>0</v>
      </c>
      <c r="H2950" s="242">
        <v>0</v>
      </c>
      <c r="I2950" s="243">
        <v>0</v>
      </c>
    </row>
    <row r="2951" spans="2:9" x14ac:dyDescent="0.2">
      <c r="B2951" s="240" t="s">
        <v>2688</v>
      </c>
      <c r="C2951" s="241">
        <v>10</v>
      </c>
      <c r="D2951" s="242">
        <v>5.731577073691696E-2</v>
      </c>
      <c r="E2951" s="243">
        <v>64.400000000000006</v>
      </c>
      <c r="F2951" s="243">
        <v>740.57178725107576</v>
      </c>
      <c r="G2951" s="241">
        <v>0</v>
      </c>
      <c r="H2951" s="242">
        <v>0</v>
      </c>
      <c r="I2951" s="243">
        <v>0</v>
      </c>
    </row>
    <row r="2952" spans="2:9" x14ac:dyDescent="0.2">
      <c r="B2952" s="240" t="s">
        <v>2689</v>
      </c>
      <c r="C2952" s="241">
        <v>12</v>
      </c>
      <c r="D2952" s="242">
        <v>0.37965041148065026</v>
      </c>
      <c r="E2952" s="243">
        <v>465.16666666666669</v>
      </c>
      <c r="F2952" s="243">
        <v>1475.9953333025849</v>
      </c>
      <c r="G2952" s="241">
        <v>0</v>
      </c>
      <c r="H2952" s="242">
        <v>0</v>
      </c>
      <c r="I2952" s="243">
        <v>0</v>
      </c>
    </row>
    <row r="2953" spans="2:9" x14ac:dyDescent="0.2">
      <c r="B2953" s="240" t="s">
        <v>2690</v>
      </c>
      <c r="C2953" s="241">
        <v>17</v>
      </c>
      <c r="D2953" s="242">
        <v>0.2956622473934869</v>
      </c>
      <c r="E2953" s="243">
        <v>675.58823529411768</v>
      </c>
      <c r="F2953" s="243">
        <v>3024.6067523927154</v>
      </c>
      <c r="G2953" s="241">
        <v>0</v>
      </c>
      <c r="H2953" s="242">
        <v>0</v>
      </c>
      <c r="I2953" s="243">
        <v>0</v>
      </c>
    </row>
    <row r="2954" spans="2:9" x14ac:dyDescent="0.2">
      <c r="B2954" s="240" t="s">
        <v>2691</v>
      </c>
      <c r="C2954" s="241">
        <v>72</v>
      </c>
      <c r="D2954" s="242">
        <v>0.32718660257210641</v>
      </c>
      <c r="E2954" s="243">
        <v>582.31944444444446</v>
      </c>
      <c r="F2954" s="243">
        <v>1799.0623725556616</v>
      </c>
      <c r="G2954" s="241">
        <v>0</v>
      </c>
      <c r="H2954" s="242">
        <v>0</v>
      </c>
      <c r="I2954" s="243">
        <v>0</v>
      </c>
    </row>
    <row r="2955" spans="2:9" x14ac:dyDescent="0.2">
      <c r="B2955" s="240" t="s">
        <v>2692</v>
      </c>
      <c r="C2955" s="241">
        <v>5</v>
      </c>
      <c r="D2955" s="242">
        <v>3.7823129251700616E-2</v>
      </c>
      <c r="E2955" s="243">
        <v>55.6</v>
      </c>
      <c r="F2955" s="243">
        <v>2209.849742842061</v>
      </c>
      <c r="G2955" s="241">
        <v>0</v>
      </c>
      <c r="H2955" s="242">
        <v>0</v>
      </c>
      <c r="I2955" s="243">
        <v>0</v>
      </c>
    </row>
    <row r="2956" spans="2:9" x14ac:dyDescent="0.2">
      <c r="B2956" s="240" t="s">
        <v>2693</v>
      </c>
      <c r="C2956" s="241">
        <v>89</v>
      </c>
      <c r="D2956" s="242">
        <v>0.27569674150186496</v>
      </c>
      <c r="E2956" s="243">
        <v>704.24719101123594</v>
      </c>
      <c r="F2956" s="243">
        <v>836.32458839582011</v>
      </c>
      <c r="G2956" s="241">
        <v>0</v>
      </c>
      <c r="H2956" s="242">
        <v>0</v>
      </c>
      <c r="I2956" s="243">
        <v>0</v>
      </c>
    </row>
    <row r="2957" spans="2:9" x14ac:dyDescent="0.2">
      <c r="B2957" s="240" t="s">
        <v>2694</v>
      </c>
      <c r="C2957" s="241">
        <v>35</v>
      </c>
      <c r="D2957" s="242">
        <v>0.34182320184895065</v>
      </c>
      <c r="E2957" s="243">
        <v>629.62857142857138</v>
      </c>
      <c r="F2957" s="243">
        <v>1104.4496506430585</v>
      </c>
      <c r="G2957" s="241">
        <v>0</v>
      </c>
      <c r="H2957" s="242">
        <v>0</v>
      </c>
      <c r="I2957" s="243">
        <v>0</v>
      </c>
    </row>
    <row r="2958" spans="2:9" x14ac:dyDescent="0.2">
      <c r="B2958" s="240" t="s">
        <v>2695</v>
      </c>
      <c r="C2958" s="241">
        <v>217</v>
      </c>
      <c r="D2958" s="242">
        <v>7.1392503503603599E-2</v>
      </c>
      <c r="E2958" s="243">
        <v>121.83870967741936</v>
      </c>
      <c r="F2958" s="243">
        <v>486.73862786736851</v>
      </c>
      <c r="G2958" s="241">
        <v>0</v>
      </c>
      <c r="H2958" s="242">
        <v>0</v>
      </c>
      <c r="I2958" s="243">
        <v>0</v>
      </c>
    </row>
    <row r="2959" spans="2:9" x14ac:dyDescent="0.2">
      <c r="B2959" s="240" t="s">
        <v>2696</v>
      </c>
      <c r="C2959" s="241">
        <v>2</v>
      </c>
      <c r="D2959" s="242">
        <v>0.56806282722513091</v>
      </c>
      <c r="E2959" s="243">
        <v>1085</v>
      </c>
      <c r="F2959" s="243">
        <v>1915.5095099082037</v>
      </c>
      <c r="G2959" s="241">
        <v>0</v>
      </c>
      <c r="H2959" s="242">
        <v>0</v>
      </c>
      <c r="I2959" s="243">
        <v>0</v>
      </c>
    </row>
    <row r="2960" spans="2:9" x14ac:dyDescent="0.2">
      <c r="B2960" s="244" t="s">
        <v>2697</v>
      </c>
      <c r="C2960" s="245">
        <v>30</v>
      </c>
      <c r="D2960" s="246">
        <v>9.6772372259339434E-2</v>
      </c>
      <c r="E2960" s="247">
        <v>171.4</v>
      </c>
      <c r="F2960" s="247">
        <v>512.06276708026405</v>
      </c>
      <c r="G2960" s="245">
        <v>16</v>
      </c>
      <c r="H2960" s="246">
        <v>0.34599747651759438</v>
      </c>
      <c r="I2960" s="247">
        <v>154.25</v>
      </c>
    </row>
    <row r="2962" spans="2:10" x14ac:dyDescent="0.2">
      <c r="J2962" s="17" t="s">
        <v>331</v>
      </c>
    </row>
    <row r="2963" spans="2:10" x14ac:dyDescent="0.2">
      <c r="J2963" s="17" t="s">
        <v>373</v>
      </c>
    </row>
    <row r="2964" spans="2:10" x14ac:dyDescent="0.2">
      <c r="B2964" s="3" t="s">
        <v>0</v>
      </c>
      <c r="C2964" s="225"/>
      <c r="D2964" s="226"/>
      <c r="E2964" s="227"/>
      <c r="F2964" s="227"/>
      <c r="G2964" s="225"/>
      <c r="H2964" s="226"/>
      <c r="I2964" s="227"/>
    </row>
    <row r="2965" spans="2:10" x14ac:dyDescent="0.2">
      <c r="B2965" s="3" t="s">
        <v>396</v>
      </c>
      <c r="C2965" s="225"/>
      <c r="D2965" s="226"/>
      <c r="E2965" s="227"/>
      <c r="F2965" s="227"/>
      <c r="G2965" s="225"/>
      <c r="H2965" s="226"/>
      <c r="I2965" s="227"/>
    </row>
    <row r="2966" spans="2:10" x14ac:dyDescent="0.2">
      <c r="B2966" s="228" t="s">
        <v>326</v>
      </c>
      <c r="C2966" s="225"/>
      <c r="D2966" s="226"/>
      <c r="E2966" s="227"/>
      <c r="F2966" s="227"/>
      <c r="G2966" s="225"/>
      <c r="H2966" s="226"/>
      <c r="I2966" s="227"/>
    </row>
    <row r="2967" spans="2:10" x14ac:dyDescent="0.2">
      <c r="B2967" s="3"/>
      <c r="C2967" s="221"/>
      <c r="D2967" s="221"/>
      <c r="E2967" s="221"/>
      <c r="F2967" s="273"/>
      <c r="G2967" s="221"/>
      <c r="H2967" s="221"/>
      <c r="I2967" s="221"/>
    </row>
    <row r="2968" spans="2:10" x14ac:dyDescent="0.2">
      <c r="B2968" s="266" t="s">
        <v>2766</v>
      </c>
    </row>
    <row r="2969" spans="2:10" x14ac:dyDescent="0.2">
      <c r="B2969" s="266" t="s">
        <v>2767</v>
      </c>
    </row>
    <row r="2970" spans="2:10" x14ac:dyDescent="0.2">
      <c r="B2970" s="266" t="s">
        <v>2768</v>
      </c>
    </row>
    <row r="2971" spans="2:10" x14ac:dyDescent="0.2">
      <c r="B2971" s="266" t="s">
        <v>2769</v>
      </c>
    </row>
    <row r="2972" spans="2:10" x14ac:dyDescent="0.2">
      <c r="B2972" s="266" t="s">
        <v>2770</v>
      </c>
    </row>
    <row r="2974" spans="2:10" x14ac:dyDescent="0.2">
      <c r="B2974" s="3"/>
      <c r="C2974" s="229" t="s">
        <v>155</v>
      </c>
      <c r="D2974" s="230"/>
      <c r="E2974" s="231"/>
      <c r="F2974" s="274"/>
      <c r="G2974" s="229" t="s">
        <v>404</v>
      </c>
      <c r="H2974" s="230"/>
      <c r="I2974" s="231"/>
    </row>
    <row r="2975" spans="2:10" ht="38.25" x14ac:dyDescent="0.2">
      <c r="B2975" s="232" t="s">
        <v>332</v>
      </c>
      <c r="C2975" s="233" t="s">
        <v>49</v>
      </c>
      <c r="D2975" s="234" t="s">
        <v>333</v>
      </c>
      <c r="E2975" s="235" t="s">
        <v>334</v>
      </c>
      <c r="F2975" s="235" t="s">
        <v>2765</v>
      </c>
      <c r="G2975" s="233" t="s">
        <v>49</v>
      </c>
      <c r="H2975" s="234" t="s">
        <v>333</v>
      </c>
      <c r="I2975" s="235" t="s">
        <v>334</v>
      </c>
    </row>
    <row r="2976" spans="2:10" x14ac:dyDescent="0.2">
      <c r="B2976" s="236" t="s">
        <v>2698</v>
      </c>
      <c r="C2976" s="237">
        <v>79</v>
      </c>
      <c r="D2976" s="238">
        <v>-4.4779705599676256E-2</v>
      </c>
      <c r="E2976" s="239">
        <v>-89.64556962025317</v>
      </c>
      <c r="F2976" s="239">
        <v>340.89486593163781</v>
      </c>
      <c r="G2976" s="237">
        <v>0</v>
      </c>
      <c r="H2976" s="238">
        <v>0</v>
      </c>
      <c r="I2976" s="239">
        <v>0</v>
      </c>
    </row>
    <row r="2977" spans="2:9" x14ac:dyDescent="0.2">
      <c r="B2977" s="240" t="s">
        <v>2699</v>
      </c>
      <c r="C2977" s="241">
        <v>21</v>
      </c>
      <c r="D2977" s="242">
        <v>9.2668565085187504E-2</v>
      </c>
      <c r="E2977" s="243">
        <v>182.85714285714286</v>
      </c>
      <c r="F2977" s="243">
        <v>908.61866375552745</v>
      </c>
      <c r="G2977" s="241">
        <v>0</v>
      </c>
      <c r="H2977" s="242">
        <v>0</v>
      </c>
      <c r="I2977" s="243">
        <v>0</v>
      </c>
    </row>
    <row r="2978" spans="2:9" x14ac:dyDescent="0.2">
      <c r="B2978" s="240" t="s">
        <v>2700</v>
      </c>
      <c r="C2978" s="241">
        <v>0</v>
      </c>
      <c r="D2978" s="242">
        <v>0</v>
      </c>
      <c r="E2978" s="243">
        <v>0</v>
      </c>
      <c r="F2978" s="243">
        <v>0</v>
      </c>
      <c r="G2978" s="241">
        <v>0</v>
      </c>
      <c r="H2978" s="242">
        <v>0</v>
      </c>
      <c r="I2978" s="243">
        <v>0</v>
      </c>
    </row>
    <row r="2979" spans="2:9" x14ac:dyDescent="0.2">
      <c r="B2979" s="240" t="s">
        <v>2701</v>
      </c>
      <c r="C2979" s="241">
        <v>27</v>
      </c>
      <c r="D2979" s="242">
        <v>4.7535211267605737E-2</v>
      </c>
      <c r="E2979" s="243">
        <v>66</v>
      </c>
      <c r="F2979" s="243">
        <v>449.55509230085232</v>
      </c>
      <c r="G2979" s="241">
        <v>0</v>
      </c>
      <c r="H2979" s="242">
        <v>0</v>
      </c>
      <c r="I2979" s="243">
        <v>0</v>
      </c>
    </row>
    <row r="2980" spans="2:9" x14ac:dyDescent="0.2">
      <c r="B2980" s="240" t="s">
        <v>2702</v>
      </c>
      <c r="C2980" s="241">
        <v>23</v>
      </c>
      <c r="D2980" s="242">
        <v>0.12190117252931332</v>
      </c>
      <c r="E2980" s="243">
        <v>253.13043478260869</v>
      </c>
      <c r="F2980" s="243">
        <v>1017.0477171244275</v>
      </c>
      <c r="G2980" s="241">
        <v>0</v>
      </c>
      <c r="H2980" s="242">
        <v>0</v>
      </c>
      <c r="I2980" s="243">
        <v>0</v>
      </c>
    </row>
    <row r="2981" spans="2:9" x14ac:dyDescent="0.2">
      <c r="B2981" s="240" t="s">
        <v>2703</v>
      </c>
      <c r="C2981" s="241">
        <v>964</v>
      </c>
      <c r="D2981" s="242">
        <v>0.17795277413170529</v>
      </c>
      <c r="E2981" s="243">
        <v>271.14834024896265</v>
      </c>
      <c r="F2981" s="243">
        <v>2003.0662349498298</v>
      </c>
      <c r="G2981" s="241">
        <v>0</v>
      </c>
      <c r="H2981" s="242">
        <v>0</v>
      </c>
      <c r="I2981" s="243">
        <v>0</v>
      </c>
    </row>
    <row r="2982" spans="2:9" x14ac:dyDescent="0.2">
      <c r="B2982" s="240" t="s">
        <v>2704</v>
      </c>
      <c r="C2982" s="241">
        <v>1</v>
      </c>
      <c r="D2982" s="242">
        <v>0.25479452054794516</v>
      </c>
      <c r="E2982" s="243">
        <v>465</v>
      </c>
      <c r="F2982" s="243">
        <v>2176.2674631112454</v>
      </c>
      <c r="G2982" s="241">
        <v>0</v>
      </c>
      <c r="H2982" s="242">
        <v>0</v>
      </c>
      <c r="I2982" s="243">
        <v>0</v>
      </c>
    </row>
    <row r="2983" spans="2:9" x14ac:dyDescent="0.2">
      <c r="B2983" s="240" t="s">
        <v>2705</v>
      </c>
      <c r="C2983" s="241">
        <v>7</v>
      </c>
      <c r="D2983" s="242">
        <v>0.44531117517381724</v>
      </c>
      <c r="E2983" s="243">
        <v>750.28571428571433</v>
      </c>
      <c r="F2983" s="243">
        <v>1942.4880861704169</v>
      </c>
      <c r="G2983" s="241">
        <v>0</v>
      </c>
      <c r="H2983" s="242">
        <v>0</v>
      </c>
      <c r="I2983" s="243">
        <v>0</v>
      </c>
    </row>
    <row r="2984" spans="2:9" x14ac:dyDescent="0.2">
      <c r="B2984" s="240" t="s">
        <v>2706</v>
      </c>
      <c r="C2984" s="241">
        <v>65</v>
      </c>
      <c r="D2984" s="242">
        <v>0.25130770060396901</v>
      </c>
      <c r="E2984" s="243">
        <v>286.78461538461539</v>
      </c>
      <c r="F2984" s="243">
        <v>2116.1531647748948</v>
      </c>
      <c r="G2984" s="241">
        <v>0</v>
      </c>
      <c r="H2984" s="242">
        <v>0</v>
      </c>
      <c r="I2984" s="243">
        <v>0</v>
      </c>
    </row>
    <row r="2985" spans="2:9" x14ac:dyDescent="0.2">
      <c r="B2985" s="240" t="s">
        <v>2707</v>
      </c>
      <c r="C2985" s="241">
        <v>2</v>
      </c>
      <c r="D2985" s="242">
        <v>0.47783552430449405</v>
      </c>
      <c r="E2985" s="243">
        <v>781.5</v>
      </c>
      <c r="F2985" s="243">
        <v>1486.2476885383767</v>
      </c>
      <c r="G2985" s="241">
        <v>0</v>
      </c>
      <c r="H2985" s="242">
        <v>0</v>
      </c>
      <c r="I2985" s="243">
        <v>0</v>
      </c>
    </row>
    <row r="2986" spans="2:9" x14ac:dyDescent="0.2">
      <c r="B2986" s="240" t="s">
        <v>2708</v>
      </c>
      <c r="C2986" s="241">
        <v>3</v>
      </c>
      <c r="D2986" s="242">
        <v>0.45106671181848967</v>
      </c>
      <c r="E2986" s="243">
        <v>888</v>
      </c>
      <c r="F2986" s="243">
        <v>613.1907945869624</v>
      </c>
      <c r="G2986" s="241">
        <v>0</v>
      </c>
      <c r="H2986" s="242">
        <v>0</v>
      </c>
      <c r="I2986" s="243">
        <v>0</v>
      </c>
    </row>
    <row r="2987" spans="2:9" x14ac:dyDescent="0.2">
      <c r="B2987" s="240" t="s">
        <v>2709</v>
      </c>
      <c r="C2987" s="241">
        <v>435</v>
      </c>
      <c r="D2987" s="242">
        <v>-1.1983382058778247E-2</v>
      </c>
      <c r="E2987" s="243">
        <v>-22.379310344827587</v>
      </c>
      <c r="F2987" s="243">
        <v>526.21414662751783</v>
      </c>
      <c r="G2987" s="241">
        <v>2</v>
      </c>
      <c r="H2987" s="242">
        <v>9.2460099064391787E-2</v>
      </c>
      <c r="I2987" s="243">
        <v>84</v>
      </c>
    </row>
    <row r="2988" spans="2:9" x14ac:dyDescent="0.2">
      <c r="B2988" s="240" t="s">
        <v>2710</v>
      </c>
      <c r="C2988" s="241">
        <v>367</v>
      </c>
      <c r="D2988" s="242">
        <v>-8.5999171283112408E-2</v>
      </c>
      <c r="E2988" s="243">
        <v>-266.36239782016349</v>
      </c>
      <c r="F2988" s="243">
        <v>332.47160558336554</v>
      </c>
      <c r="G2988" s="241">
        <v>23</v>
      </c>
      <c r="H2988" s="242">
        <v>0.15115556308978917</v>
      </c>
      <c r="I2988" s="243">
        <v>116.30434782608695</v>
      </c>
    </row>
    <row r="2989" spans="2:9" x14ac:dyDescent="0.2">
      <c r="B2989" s="240" t="s">
        <v>2711</v>
      </c>
      <c r="C2989" s="241">
        <v>271</v>
      </c>
      <c r="D2989" s="242">
        <v>4.1496126521373355E-2</v>
      </c>
      <c r="E2989" s="243">
        <v>124.87822878228782</v>
      </c>
      <c r="F2989" s="243">
        <v>410.51363256184658</v>
      </c>
      <c r="G2989" s="241">
        <v>9</v>
      </c>
      <c r="H2989" s="242">
        <v>0.20236048510756932</v>
      </c>
      <c r="I2989" s="243">
        <v>483.88888888888891</v>
      </c>
    </row>
    <row r="2990" spans="2:9" x14ac:dyDescent="0.2">
      <c r="B2990" s="240" t="s">
        <v>2712</v>
      </c>
      <c r="C2990" s="241">
        <v>384</v>
      </c>
      <c r="D2990" s="242">
        <v>8.8352699092488551E-2</v>
      </c>
      <c r="E2990" s="243">
        <v>258.63020833333331</v>
      </c>
      <c r="F2990" s="243">
        <v>200.4607301474671</v>
      </c>
      <c r="G2990" s="241">
        <v>14</v>
      </c>
      <c r="H2990" s="242">
        <v>0.29754049190161957</v>
      </c>
      <c r="I2990" s="243">
        <v>248</v>
      </c>
    </row>
    <row r="2991" spans="2:9" x14ac:dyDescent="0.2">
      <c r="B2991" s="240" t="s">
        <v>2713</v>
      </c>
      <c r="C2991" s="241">
        <v>185</v>
      </c>
      <c r="D2991" s="242">
        <v>0.12156829100892241</v>
      </c>
      <c r="E2991" s="243">
        <v>283.39999999999998</v>
      </c>
      <c r="F2991" s="243">
        <v>340.71981830353656</v>
      </c>
      <c r="G2991" s="241">
        <v>72</v>
      </c>
      <c r="H2991" s="242">
        <v>0.29403296160209713</v>
      </c>
      <c r="I2991" s="243">
        <v>190.05555555555554</v>
      </c>
    </row>
    <row r="2992" spans="2:9" x14ac:dyDescent="0.2">
      <c r="B2992" s="240" t="s">
        <v>2714</v>
      </c>
      <c r="C2992" s="241">
        <v>458</v>
      </c>
      <c r="D2992" s="242">
        <v>-0.11652506875832902</v>
      </c>
      <c r="E2992" s="243">
        <v>-394.81441048034935</v>
      </c>
      <c r="F2992" s="243">
        <v>167.00457662819107</v>
      </c>
      <c r="G2992" s="241">
        <v>195</v>
      </c>
      <c r="H2992" s="242">
        <v>0.14330376047553584</v>
      </c>
      <c r="I2992" s="243">
        <v>140.56923076923076</v>
      </c>
    </row>
    <row r="2993" spans="2:9" x14ac:dyDescent="0.2">
      <c r="B2993" s="240" t="s">
        <v>2715</v>
      </c>
      <c r="C2993" s="241">
        <v>138</v>
      </c>
      <c r="D2993" s="242">
        <v>-1.3429798107349233E-2</v>
      </c>
      <c r="E2993" s="243">
        <v>-58.956521739130437</v>
      </c>
      <c r="F2993" s="243">
        <v>303.74191282426489</v>
      </c>
      <c r="G2993" s="241">
        <v>152</v>
      </c>
      <c r="H2993" s="242">
        <v>0.27208893355106145</v>
      </c>
      <c r="I2993" s="243">
        <v>142.50657894736841</v>
      </c>
    </row>
    <row r="2994" spans="2:9" x14ac:dyDescent="0.2">
      <c r="B2994" s="240" t="s">
        <v>2716</v>
      </c>
      <c r="C2994" s="241">
        <v>132</v>
      </c>
      <c r="D2994" s="242">
        <v>-3.109485403867962E-2</v>
      </c>
      <c r="E2994" s="243">
        <v>-73.545454545454547</v>
      </c>
      <c r="F2994" s="243">
        <v>72.83463252553905</v>
      </c>
      <c r="G2994" s="241">
        <v>36</v>
      </c>
      <c r="H2994" s="242">
        <v>0.1405703771849125</v>
      </c>
      <c r="I2994" s="243">
        <v>84.888888888888886</v>
      </c>
    </row>
    <row r="2995" spans="2:9" x14ac:dyDescent="0.2">
      <c r="B2995" s="240" t="s">
        <v>2717</v>
      </c>
      <c r="C2995" s="241">
        <v>1978</v>
      </c>
      <c r="D2995" s="242">
        <v>3.2237592305513374E-2</v>
      </c>
      <c r="E2995" s="243">
        <v>70.134479271991907</v>
      </c>
      <c r="F2995" s="243">
        <v>422.72602835565914</v>
      </c>
      <c r="G2995" s="241">
        <v>167</v>
      </c>
      <c r="H2995" s="242">
        <v>0.27752192445250112</v>
      </c>
      <c r="I2995" s="243">
        <v>135.67664670658684</v>
      </c>
    </row>
    <row r="2996" spans="2:9" x14ac:dyDescent="0.2">
      <c r="B2996" s="240" t="s">
        <v>2718</v>
      </c>
      <c r="C2996" s="241">
        <v>11</v>
      </c>
      <c r="D2996" s="242">
        <v>0.15019307886529032</v>
      </c>
      <c r="E2996" s="243">
        <v>367.72727272727275</v>
      </c>
      <c r="F2996" s="243">
        <v>422.72602835565914</v>
      </c>
      <c r="G2996" s="241">
        <v>0</v>
      </c>
      <c r="H2996" s="242">
        <v>0</v>
      </c>
      <c r="I2996" s="243">
        <v>0</v>
      </c>
    </row>
    <row r="2997" spans="2:9" x14ac:dyDescent="0.2">
      <c r="B2997" s="240" t="s">
        <v>2719</v>
      </c>
      <c r="C2997" s="241">
        <v>0</v>
      </c>
      <c r="D2997" s="242">
        <v>0</v>
      </c>
      <c r="E2997" s="243">
        <v>0</v>
      </c>
      <c r="F2997" s="243">
        <v>0</v>
      </c>
      <c r="G2997" s="241">
        <v>0</v>
      </c>
      <c r="H2997" s="242">
        <v>0</v>
      </c>
      <c r="I2997" s="243">
        <v>0</v>
      </c>
    </row>
    <row r="2998" spans="2:9" x14ac:dyDescent="0.2">
      <c r="B2998" s="240" t="s">
        <v>2720</v>
      </c>
      <c r="C2998" s="241">
        <v>0</v>
      </c>
      <c r="D2998" s="242">
        <v>0</v>
      </c>
      <c r="E2998" s="243">
        <v>0</v>
      </c>
      <c r="F2998" s="243">
        <v>0</v>
      </c>
      <c r="G2998" s="241">
        <v>0</v>
      </c>
      <c r="H2998" s="242">
        <v>0</v>
      </c>
      <c r="I2998" s="243">
        <v>0</v>
      </c>
    </row>
    <row r="2999" spans="2:9" x14ac:dyDescent="0.2">
      <c r="B2999" s="240" t="s">
        <v>2721</v>
      </c>
      <c r="C2999" s="241">
        <v>3</v>
      </c>
      <c r="D2999" s="242">
        <v>8.8305489260143144E-2</v>
      </c>
      <c r="E2999" s="243">
        <v>135.66666666666666</v>
      </c>
      <c r="F2999" s="243">
        <v>0</v>
      </c>
      <c r="G2999" s="241">
        <v>0</v>
      </c>
      <c r="H2999" s="242">
        <v>0</v>
      </c>
      <c r="I2999" s="243">
        <v>0</v>
      </c>
    </row>
    <row r="3000" spans="2:9" x14ac:dyDescent="0.2">
      <c r="B3000" s="240" t="s">
        <v>2722</v>
      </c>
      <c r="C3000" s="241">
        <v>2</v>
      </c>
      <c r="D3000" s="242">
        <v>7.6827371695178837E-2</v>
      </c>
      <c r="E3000" s="243">
        <v>123.5</v>
      </c>
      <c r="F3000" s="243">
        <v>698.90669138688747</v>
      </c>
      <c r="G3000" s="241">
        <v>0</v>
      </c>
      <c r="H3000" s="242">
        <v>0</v>
      </c>
      <c r="I3000" s="243">
        <v>0</v>
      </c>
    </row>
    <row r="3001" spans="2:9" x14ac:dyDescent="0.2">
      <c r="B3001" s="240" t="s">
        <v>2723</v>
      </c>
      <c r="C3001" s="241">
        <v>0</v>
      </c>
      <c r="D3001" s="242">
        <v>0</v>
      </c>
      <c r="E3001" s="243">
        <v>0</v>
      </c>
      <c r="F3001" s="243">
        <v>529.78730193490776</v>
      </c>
      <c r="G3001" s="241">
        <v>0</v>
      </c>
      <c r="H3001" s="242">
        <v>0</v>
      </c>
      <c r="I3001" s="243">
        <v>0</v>
      </c>
    </row>
    <row r="3002" spans="2:9" x14ac:dyDescent="0.2">
      <c r="B3002" s="240" t="s">
        <v>2724</v>
      </c>
      <c r="C3002" s="241">
        <v>1</v>
      </c>
      <c r="D3002" s="242">
        <v>-5.3843428976266372E-2</v>
      </c>
      <c r="E3002" s="243">
        <v>-152</v>
      </c>
      <c r="F3002" s="243">
        <v>0</v>
      </c>
      <c r="G3002" s="241">
        <v>0</v>
      </c>
      <c r="H3002" s="242">
        <v>0</v>
      </c>
      <c r="I3002" s="243">
        <v>0</v>
      </c>
    </row>
    <row r="3003" spans="2:9" x14ac:dyDescent="0.2">
      <c r="B3003" s="240" t="s">
        <v>2725</v>
      </c>
      <c r="C3003" s="241">
        <v>2</v>
      </c>
      <c r="D3003" s="242">
        <v>0.43896035704909431</v>
      </c>
      <c r="E3003" s="243">
        <v>1672</v>
      </c>
      <c r="F3003" s="243">
        <v>0</v>
      </c>
      <c r="G3003" s="241">
        <v>0</v>
      </c>
      <c r="H3003" s="242">
        <v>0</v>
      </c>
      <c r="I3003" s="243">
        <v>0</v>
      </c>
    </row>
    <row r="3004" spans="2:9" x14ac:dyDescent="0.2">
      <c r="B3004" s="240" t="s">
        <v>2726</v>
      </c>
      <c r="C3004" s="241">
        <v>3017</v>
      </c>
      <c r="D3004" s="242">
        <v>-1.867317151745862E-2</v>
      </c>
      <c r="E3004" s="243">
        <v>-65.013589658601262</v>
      </c>
      <c r="F3004" s="243">
        <v>536.99913065085354</v>
      </c>
      <c r="G3004" s="241">
        <v>417</v>
      </c>
      <c r="H3004" s="242">
        <v>0.18028685013317269</v>
      </c>
      <c r="I3004" s="243">
        <v>120.60671462829737</v>
      </c>
    </row>
    <row r="3005" spans="2:9" x14ac:dyDescent="0.2">
      <c r="B3005" s="240" t="s">
        <v>2727</v>
      </c>
      <c r="C3005" s="241">
        <v>6</v>
      </c>
      <c r="D3005" s="242">
        <v>-0.11465000000000003</v>
      </c>
      <c r="E3005" s="243">
        <v>-764.33333333333337</v>
      </c>
      <c r="F3005" s="243">
        <v>233.45155417546621</v>
      </c>
      <c r="G3005" s="241">
        <v>0</v>
      </c>
      <c r="H3005" s="242">
        <v>0</v>
      </c>
      <c r="I3005" s="243">
        <v>0</v>
      </c>
    </row>
    <row r="3006" spans="2:9" x14ac:dyDescent="0.2">
      <c r="B3006" s="240" t="s">
        <v>2728</v>
      </c>
      <c r="C3006" s="241">
        <v>1</v>
      </c>
      <c r="D3006" s="242">
        <v>0.14028507126781697</v>
      </c>
      <c r="E3006" s="243">
        <v>187</v>
      </c>
      <c r="F3006" s="243">
        <v>0</v>
      </c>
      <c r="G3006" s="241">
        <v>0</v>
      </c>
      <c r="H3006" s="242">
        <v>0</v>
      </c>
      <c r="I3006" s="243">
        <v>0</v>
      </c>
    </row>
    <row r="3007" spans="2:9" x14ac:dyDescent="0.2">
      <c r="B3007" s="240" t="s">
        <v>2729</v>
      </c>
      <c r="C3007" s="241">
        <v>0</v>
      </c>
      <c r="D3007" s="242">
        <v>0</v>
      </c>
      <c r="E3007" s="243">
        <v>0</v>
      </c>
      <c r="F3007" s="243">
        <v>0</v>
      </c>
      <c r="G3007" s="241">
        <v>0</v>
      </c>
      <c r="H3007" s="242">
        <v>0</v>
      </c>
      <c r="I3007" s="243">
        <v>0</v>
      </c>
    </row>
    <row r="3008" spans="2:9" x14ac:dyDescent="0.2">
      <c r="B3008" s="244" t="s">
        <v>372</v>
      </c>
      <c r="C3008" s="245">
        <v>1</v>
      </c>
      <c r="D3008" s="246">
        <v>-5.0832602979842267E-2</v>
      </c>
      <c r="E3008" s="247">
        <v>-58</v>
      </c>
      <c r="F3008" s="247">
        <v>0</v>
      </c>
      <c r="G3008" s="245">
        <v>0</v>
      </c>
      <c r="H3008" s="246">
        <v>0</v>
      </c>
      <c r="I3008" s="247">
        <v>0</v>
      </c>
    </row>
  </sheetData>
  <conditionalFormatting sqref="B2962:F2967 B2975:E2975 B1:F63 J1:J69 J76:J132 J139:J195 J202:J258 J265:J321 J328:J384 J391:J447 J454:J510 J517:J573 J580:J636 J643:J699 J706:J762 J769:J825 J832:J888 J895:J951 J958:J1014 J1021:J1077 J1084:J1140 J1147:J1203 J1210:J1266 J1273:J1329 J1336:J1392 J1399:J1455 J1462:J1518 J1525:J1581 J1588:J1644 J1651:J1707 J1714:J1770 J1777:J1833 J1840:J1896 J1903:J1959 J1966:J2022 J2029:J2085 J2092:J2148 J2155:J2211 J2218:J2274 J2281:J2337 J2344:J2400 J2407:J2463 J2470:J2526 J2533:J2589 J2596:J2652 J2659:J2715 J2722:J2778 J2785:J2841 J2848:J2904 B2976:F1048576 J2911:J2967 J2974:J1048576 B2974:F2974">
    <cfRule type="expression" dxfId="234" priority="295">
      <formula>$N1&gt;0</formula>
    </cfRule>
  </conditionalFormatting>
  <conditionalFormatting sqref="B64:F69 B78:F126 B77:E77 B76:F76">
    <cfRule type="expression" dxfId="233" priority="294">
      <formula>$N64&gt;0</formula>
    </cfRule>
  </conditionalFormatting>
  <conditionalFormatting sqref="B127:F132 B141:F189 B140:E140 B139:F139">
    <cfRule type="expression" dxfId="232" priority="293">
      <formula>$N127&gt;0</formula>
    </cfRule>
  </conditionalFormatting>
  <conditionalFormatting sqref="B190:F195 B204:F252 B203:E203 B202:F202">
    <cfRule type="expression" dxfId="231" priority="292">
      <formula>$N190&gt;0</formula>
    </cfRule>
  </conditionalFormatting>
  <conditionalFormatting sqref="B253:F258 B267:F315 B266:E266 B265:F265">
    <cfRule type="expression" dxfId="230" priority="291">
      <formula>$N253&gt;0</formula>
    </cfRule>
  </conditionalFormatting>
  <conditionalFormatting sqref="B316:F321 B330:F378 B329:E329 B328:F328">
    <cfRule type="expression" dxfId="229" priority="290">
      <formula>$N316&gt;0</formula>
    </cfRule>
  </conditionalFormatting>
  <conditionalFormatting sqref="B379:F384 B393:F441 B392:E392 B391:F391">
    <cfRule type="expression" dxfId="228" priority="289">
      <formula>$N379&gt;0</formula>
    </cfRule>
  </conditionalFormatting>
  <conditionalFormatting sqref="B442:F447 B456:F504 B455:E455 B454:F454">
    <cfRule type="expression" dxfId="227" priority="288">
      <formula>$N442&gt;0</formula>
    </cfRule>
  </conditionalFormatting>
  <conditionalFormatting sqref="B505:F510 B519:F567 B518:E518 B517:F517">
    <cfRule type="expression" dxfId="226" priority="287">
      <formula>$N505&gt;0</formula>
    </cfRule>
  </conditionalFormatting>
  <conditionalFormatting sqref="B568:F573 B582:F630 B581:E581 B580:F580">
    <cfRule type="expression" dxfId="225" priority="286">
      <formula>$N568&gt;0</formula>
    </cfRule>
  </conditionalFormatting>
  <conditionalFormatting sqref="B631:F636 B645:F693 B644:E644 B643:F643">
    <cfRule type="expression" dxfId="224" priority="285">
      <formula>$N631&gt;0</formula>
    </cfRule>
  </conditionalFormatting>
  <conditionalFormatting sqref="B694:F699 B708:F756 B707:E707 B706:F706">
    <cfRule type="expression" dxfId="223" priority="284">
      <formula>$N694&gt;0</formula>
    </cfRule>
  </conditionalFormatting>
  <conditionalFormatting sqref="B757:F762 B771:F819 B770:E770 B769:F769">
    <cfRule type="expression" dxfId="222" priority="283">
      <formula>$N757&gt;0</formula>
    </cfRule>
  </conditionalFormatting>
  <conditionalFormatting sqref="B820:F825 B834:F882 B833:E833 B832:F832">
    <cfRule type="expression" dxfId="221" priority="282">
      <formula>$N820&gt;0</formula>
    </cfRule>
  </conditionalFormatting>
  <conditionalFormatting sqref="B883:F888 B897:F945 B896:E896 B895:F895">
    <cfRule type="expression" dxfId="220" priority="281">
      <formula>$N883&gt;0</formula>
    </cfRule>
  </conditionalFormatting>
  <conditionalFormatting sqref="B946:F951 B960:F1008 B959:E959 B958:F958">
    <cfRule type="expression" dxfId="219" priority="280">
      <formula>$N946&gt;0</formula>
    </cfRule>
  </conditionalFormatting>
  <conditionalFormatting sqref="B1009:F1014 B1023:F1071 B1022:E1022 B1021:F1021">
    <cfRule type="expression" dxfId="218" priority="279">
      <formula>$N1009&gt;0</formula>
    </cfRule>
  </conditionalFormatting>
  <conditionalFormatting sqref="B1072:F1077 B1086:F1134 B1085:E1085 B1084:F1084">
    <cfRule type="expression" dxfId="217" priority="278">
      <formula>$N1072&gt;0</formula>
    </cfRule>
  </conditionalFormatting>
  <conditionalFormatting sqref="B1135:F1140 B1149:F1197 B1148:E1148 B1147:F1147">
    <cfRule type="expression" dxfId="216" priority="277">
      <formula>$N1135&gt;0</formula>
    </cfRule>
  </conditionalFormatting>
  <conditionalFormatting sqref="B1198:F1203 B1212:F1260 B1211:E1211 B1210:F1210">
    <cfRule type="expression" dxfId="215" priority="276">
      <formula>$N1198&gt;0</formula>
    </cfRule>
  </conditionalFormatting>
  <conditionalFormatting sqref="B1261:F1266 B1275:F1323 B1274:E1274 B1273:F1273">
    <cfRule type="expression" dxfId="214" priority="275">
      <formula>$N1261&gt;0</formula>
    </cfRule>
  </conditionalFormatting>
  <conditionalFormatting sqref="B1324:F1329 B1338:F1386 B1337:E1337 B1336:F1336">
    <cfRule type="expression" dxfId="213" priority="274">
      <formula>$N1324&gt;0</formula>
    </cfRule>
  </conditionalFormatting>
  <conditionalFormatting sqref="B1387:F1392 B1401:F1449 B1400:E1400 B1399:F1399">
    <cfRule type="expression" dxfId="212" priority="273">
      <formula>$N1387&gt;0</formula>
    </cfRule>
  </conditionalFormatting>
  <conditionalFormatting sqref="B1450:F1455 B1464:F1512 B1463:E1463 B1462:F1462">
    <cfRule type="expression" dxfId="211" priority="272">
      <formula>$N1450&gt;0</formula>
    </cfRule>
  </conditionalFormatting>
  <conditionalFormatting sqref="B1513:F1518 B1527:F1575 B1526:E1526 B1525:F1525">
    <cfRule type="expression" dxfId="210" priority="271">
      <formula>$N1513&gt;0</formula>
    </cfRule>
  </conditionalFormatting>
  <conditionalFormatting sqref="B1576:F1581 B1590:F1638 B1589:E1589 B1588:F1588">
    <cfRule type="expression" dxfId="209" priority="270">
      <formula>$N1576&gt;0</formula>
    </cfRule>
  </conditionalFormatting>
  <conditionalFormatting sqref="B1639:F1644 B1653:F1701 B1652:E1652 B1651:F1651">
    <cfRule type="expression" dxfId="208" priority="269">
      <formula>$N1639&gt;0</formula>
    </cfRule>
  </conditionalFormatting>
  <conditionalFormatting sqref="B1702:F1707 B1716:F1764 B1715:E1715 B1714:F1714">
    <cfRule type="expression" dxfId="207" priority="268">
      <formula>$N1702&gt;0</formula>
    </cfRule>
  </conditionalFormatting>
  <conditionalFormatting sqref="B1765:F1770 B1779:F1827 B1778:E1778 B1777:F1777">
    <cfRule type="expression" dxfId="206" priority="267">
      <formula>$N1765&gt;0</formula>
    </cfRule>
  </conditionalFormatting>
  <conditionalFormatting sqref="B1828:F1833 B1842:F1890 B1841:E1841 B1840:F1840">
    <cfRule type="expression" dxfId="205" priority="266">
      <formula>$N1828&gt;0</formula>
    </cfRule>
  </conditionalFormatting>
  <conditionalFormatting sqref="B1891:F1896 B1905:F1953 B1904:E1904 B1903:F1903">
    <cfRule type="expression" dxfId="204" priority="265">
      <formula>$N1891&gt;0</formula>
    </cfRule>
  </conditionalFormatting>
  <conditionalFormatting sqref="B1954:F1959 B1968:F2016 B1967:E1967 B1966:F1966">
    <cfRule type="expression" dxfId="203" priority="264">
      <formula>$N1954&gt;0</formula>
    </cfRule>
  </conditionalFormatting>
  <conditionalFormatting sqref="B2017:F2022 B2031:F2079 B2030:E2030 B2029:F2029">
    <cfRule type="expression" dxfId="202" priority="263">
      <formula>$N2017&gt;0</formula>
    </cfRule>
  </conditionalFormatting>
  <conditionalFormatting sqref="B2080:F2085 B2094:F2142 B2093:E2093 B2092:F2092">
    <cfRule type="expression" dxfId="201" priority="262">
      <formula>$N2080&gt;0</formula>
    </cfRule>
  </conditionalFormatting>
  <conditionalFormatting sqref="B2143:F2148 B2157:F2205 B2156:E2156 B2155:F2155">
    <cfRule type="expression" dxfId="200" priority="261">
      <formula>$N2143&gt;0</formula>
    </cfRule>
  </conditionalFormatting>
  <conditionalFormatting sqref="B2206:F2211 B2220:F2268 B2219:E2219 B2218:F2218">
    <cfRule type="expression" dxfId="199" priority="260">
      <formula>$N2206&gt;0</formula>
    </cfRule>
  </conditionalFormatting>
  <conditionalFormatting sqref="B2269:F2274 B2283:F2331 B2282:E2282 B2281:F2281">
    <cfRule type="expression" dxfId="198" priority="259">
      <formula>$N2269&gt;0</formula>
    </cfRule>
  </conditionalFormatting>
  <conditionalFormatting sqref="B2332:F2337 B2346:F2394 B2345:E2345 B2344:F2344">
    <cfRule type="expression" dxfId="197" priority="258">
      <formula>$N2332&gt;0</formula>
    </cfRule>
  </conditionalFormatting>
  <conditionalFormatting sqref="B2395:F2400 B2409:F2457 B2408:E2408 B2407:F2407">
    <cfRule type="expression" dxfId="196" priority="257">
      <formula>$N2395&gt;0</formula>
    </cfRule>
  </conditionalFormatting>
  <conditionalFormatting sqref="B2458:F2463 B2472:F2520 B2471:E2471 B2470:F2470">
    <cfRule type="expression" dxfId="195" priority="256">
      <formula>$N2458&gt;0</formula>
    </cfRule>
  </conditionalFormatting>
  <conditionalFormatting sqref="B2521:F2526 B2535:F2583 B2534:E2534 B2533:F2533">
    <cfRule type="expression" dxfId="194" priority="255">
      <formula>$N2521&gt;0</formula>
    </cfRule>
  </conditionalFormatting>
  <conditionalFormatting sqref="B2584:F2589 B2598:F2646 B2597:E2597 B2596:F2596">
    <cfRule type="expression" dxfId="193" priority="254">
      <formula>$N2584&gt;0</formula>
    </cfRule>
  </conditionalFormatting>
  <conditionalFormatting sqref="B2647:F2652 B2661:F2709 B2660:E2660 B2659:F2659">
    <cfRule type="expression" dxfId="192" priority="253">
      <formula>$N2647&gt;0</formula>
    </cfRule>
  </conditionalFormatting>
  <conditionalFormatting sqref="B2710:F2715 B2724:F2772 B2723:E2723 B2722:F2722">
    <cfRule type="expression" dxfId="191" priority="252">
      <formula>$N2710&gt;0</formula>
    </cfRule>
  </conditionalFormatting>
  <conditionalFormatting sqref="B2773:F2778 B2787:F2835 B2786:E2786 B2785:F2785">
    <cfRule type="expression" dxfId="190" priority="251">
      <formula>$N2773&gt;0</formula>
    </cfRule>
  </conditionalFormatting>
  <conditionalFormatting sqref="B2836:F2841 B2850:F2898 B2849:E2849 B2848:F2848">
    <cfRule type="expression" dxfId="189" priority="250">
      <formula>$N2836&gt;0</formula>
    </cfRule>
  </conditionalFormatting>
  <conditionalFormatting sqref="B2899:F2904 B2913:F2961 B2912:E2912 B2911:F2911">
    <cfRule type="expression" dxfId="188" priority="249">
      <formula>$N2899&gt;0</formula>
    </cfRule>
  </conditionalFormatting>
  <conditionalFormatting sqref="G1:I63 G2962:I2967 G2974:I1048576">
    <cfRule type="expression" dxfId="187" priority="193">
      <formula>$K1&gt;0</formula>
    </cfRule>
  </conditionalFormatting>
  <conditionalFormatting sqref="G64:I69 G76:I126">
    <cfRule type="expression" dxfId="186" priority="192">
      <formula>$K64&gt;0</formula>
    </cfRule>
  </conditionalFormatting>
  <conditionalFormatting sqref="G127:I132 G139:I189">
    <cfRule type="expression" dxfId="185" priority="191">
      <formula>$K127&gt;0</formula>
    </cfRule>
  </conditionalFormatting>
  <conditionalFormatting sqref="G190:I195 G202:I252">
    <cfRule type="expression" dxfId="184" priority="190">
      <formula>$K190&gt;0</formula>
    </cfRule>
  </conditionalFormatting>
  <conditionalFormatting sqref="G253:I258 G265:I315">
    <cfRule type="expression" dxfId="183" priority="189">
      <formula>$K253&gt;0</formula>
    </cfRule>
  </conditionalFormatting>
  <conditionalFormatting sqref="G316:I321 G328:I378">
    <cfRule type="expression" dxfId="182" priority="188">
      <formula>$K316&gt;0</formula>
    </cfRule>
  </conditionalFormatting>
  <conditionalFormatting sqref="G379:I384 G391:I441">
    <cfRule type="expression" dxfId="181" priority="187">
      <formula>$K379&gt;0</formula>
    </cfRule>
  </conditionalFormatting>
  <conditionalFormatting sqref="G442:I447 G454:I504">
    <cfRule type="expression" dxfId="180" priority="186">
      <formula>$K442&gt;0</formula>
    </cfRule>
  </conditionalFormatting>
  <conditionalFormatting sqref="G505:I510 G517:I567">
    <cfRule type="expression" dxfId="179" priority="185">
      <formula>$K505&gt;0</formula>
    </cfRule>
  </conditionalFormatting>
  <conditionalFormatting sqref="G568:I573 G580:I630">
    <cfRule type="expression" dxfId="178" priority="184">
      <formula>$K568&gt;0</formula>
    </cfRule>
  </conditionalFormatting>
  <conditionalFormatting sqref="G631:I636 G643:I693">
    <cfRule type="expression" dxfId="177" priority="183">
      <formula>$K631&gt;0</formula>
    </cfRule>
  </conditionalFormatting>
  <conditionalFormatting sqref="G694:I699 G706:I756">
    <cfRule type="expression" dxfId="176" priority="182">
      <formula>$K694&gt;0</formula>
    </cfRule>
  </conditionalFormatting>
  <conditionalFormatting sqref="G757:I762 G769:I819">
    <cfRule type="expression" dxfId="175" priority="181">
      <formula>$K757&gt;0</formula>
    </cfRule>
  </conditionalFormatting>
  <conditionalFormatting sqref="G820:I825 G832:I882">
    <cfRule type="expression" dxfId="174" priority="180">
      <formula>$K820&gt;0</formula>
    </cfRule>
  </conditionalFormatting>
  <conditionalFormatting sqref="G883:I888 G895:I945">
    <cfRule type="expression" dxfId="173" priority="179">
      <formula>$K883&gt;0</formula>
    </cfRule>
  </conditionalFormatting>
  <conditionalFormatting sqref="G946:I951 G958:I1008">
    <cfRule type="expression" dxfId="172" priority="178">
      <formula>$K946&gt;0</formula>
    </cfRule>
  </conditionalFormatting>
  <conditionalFormatting sqref="G1009:I1014 G1021:I1071">
    <cfRule type="expression" dxfId="171" priority="177">
      <formula>$K1009&gt;0</formula>
    </cfRule>
  </conditionalFormatting>
  <conditionalFormatting sqref="G1072:I1077 G1084:I1134">
    <cfRule type="expression" dxfId="170" priority="176">
      <formula>$K1072&gt;0</formula>
    </cfRule>
  </conditionalFormatting>
  <conditionalFormatting sqref="G1135:I1140 G1147:I1197">
    <cfRule type="expression" dxfId="169" priority="175">
      <formula>$K1135&gt;0</formula>
    </cfRule>
  </conditionalFormatting>
  <conditionalFormatting sqref="G1198:I1203 G1210:I1260">
    <cfRule type="expression" dxfId="168" priority="174">
      <formula>$K1198&gt;0</formula>
    </cfRule>
  </conditionalFormatting>
  <conditionalFormatting sqref="G1261:I1266 G1273:I1323">
    <cfRule type="expression" dxfId="167" priority="173">
      <formula>$K1261&gt;0</formula>
    </cfRule>
  </conditionalFormatting>
  <conditionalFormatting sqref="G1324:I1329 G1336:I1386">
    <cfRule type="expression" dxfId="166" priority="172">
      <formula>$K1324&gt;0</formula>
    </cfRule>
  </conditionalFormatting>
  <conditionalFormatting sqref="G1387:I1392 G1399:I1449">
    <cfRule type="expression" dxfId="165" priority="171">
      <formula>$K1387&gt;0</formula>
    </cfRule>
  </conditionalFormatting>
  <conditionalFormatting sqref="G1450:I1455 G1462:I1512">
    <cfRule type="expression" dxfId="164" priority="170">
      <formula>$K1450&gt;0</formula>
    </cfRule>
  </conditionalFormatting>
  <conditionalFormatting sqref="G1513:I1518 G1525:I1575">
    <cfRule type="expression" dxfId="163" priority="169">
      <formula>$K1513&gt;0</formula>
    </cfRule>
  </conditionalFormatting>
  <conditionalFormatting sqref="G1576:I1581 G1588:I1638">
    <cfRule type="expression" dxfId="162" priority="168">
      <formula>$K1576&gt;0</formula>
    </cfRule>
  </conditionalFormatting>
  <conditionalFormatting sqref="G1639:I1644 G1651:I1701">
    <cfRule type="expression" dxfId="161" priority="167">
      <formula>$K1639&gt;0</formula>
    </cfRule>
  </conditionalFormatting>
  <conditionalFormatting sqref="G1702:I1707 G1714:I1764">
    <cfRule type="expression" dxfId="160" priority="166">
      <formula>$K1702&gt;0</formula>
    </cfRule>
  </conditionalFormatting>
  <conditionalFormatting sqref="G1765:I1770 G1777:I1827">
    <cfRule type="expression" dxfId="159" priority="165">
      <formula>$K1765&gt;0</formula>
    </cfRule>
  </conditionalFormatting>
  <conditionalFormatting sqref="G1828:I1833 G1840:I1890">
    <cfRule type="expression" dxfId="158" priority="164">
      <formula>$K1828&gt;0</formula>
    </cfRule>
  </conditionalFormatting>
  <conditionalFormatting sqref="G1891:I1896 G1903:I1953">
    <cfRule type="expression" dxfId="157" priority="163">
      <formula>$K1891&gt;0</formula>
    </cfRule>
  </conditionalFormatting>
  <conditionalFormatting sqref="G1954:I1959 G1966:I2016">
    <cfRule type="expression" dxfId="156" priority="162">
      <formula>$K1954&gt;0</formula>
    </cfRule>
  </conditionalFormatting>
  <conditionalFormatting sqref="G2017:I2022 G2029:I2079">
    <cfRule type="expression" dxfId="155" priority="161">
      <formula>$K2017&gt;0</formula>
    </cfRule>
  </conditionalFormatting>
  <conditionalFormatting sqref="G2080:I2085 G2092:I2142">
    <cfRule type="expression" dxfId="154" priority="160">
      <formula>$K2080&gt;0</formula>
    </cfRule>
  </conditionalFormatting>
  <conditionalFormatting sqref="G2143:I2148 G2155:I2205">
    <cfRule type="expression" dxfId="153" priority="159">
      <formula>$K2143&gt;0</formula>
    </cfRule>
  </conditionalFormatting>
  <conditionalFormatting sqref="G2206:I2211 G2218:I2268">
    <cfRule type="expression" dxfId="152" priority="158">
      <formula>$K2206&gt;0</formula>
    </cfRule>
  </conditionalFormatting>
  <conditionalFormatting sqref="G2269:I2274 G2281:I2331">
    <cfRule type="expression" dxfId="151" priority="157">
      <formula>$K2269&gt;0</formula>
    </cfRule>
  </conditionalFormatting>
  <conditionalFormatting sqref="G2332:I2337 G2344:I2394">
    <cfRule type="expression" dxfId="150" priority="156">
      <formula>$K2332&gt;0</formula>
    </cfRule>
  </conditionalFormatting>
  <conditionalFormatting sqref="G2395:I2400 G2407:I2457">
    <cfRule type="expression" dxfId="149" priority="155">
      <formula>$K2395&gt;0</formula>
    </cfRule>
  </conditionalFormatting>
  <conditionalFormatting sqref="G2458:I2463 G2470:I2520">
    <cfRule type="expression" dxfId="148" priority="154">
      <formula>$K2458&gt;0</formula>
    </cfRule>
  </conditionalFormatting>
  <conditionalFormatting sqref="G2521:I2526 G2533:I2583">
    <cfRule type="expression" dxfId="147" priority="153">
      <formula>$K2521&gt;0</formula>
    </cfRule>
  </conditionalFormatting>
  <conditionalFormatting sqref="G2584:I2589 G2596:I2646">
    <cfRule type="expression" dxfId="146" priority="152">
      <formula>$K2584&gt;0</formula>
    </cfRule>
  </conditionalFormatting>
  <conditionalFormatting sqref="G2647:I2652 G2659:I2709">
    <cfRule type="expression" dxfId="145" priority="151">
      <formula>$K2647&gt;0</formula>
    </cfRule>
  </conditionalFormatting>
  <conditionalFormatting sqref="G2710:I2715 G2722:I2772">
    <cfRule type="expression" dxfId="144" priority="150">
      <formula>$K2710&gt;0</formula>
    </cfRule>
  </conditionalFormatting>
  <conditionalFormatting sqref="G2773:I2778 G2785:I2835">
    <cfRule type="expression" dxfId="143" priority="149">
      <formula>$K2773&gt;0</formula>
    </cfRule>
  </conditionalFormatting>
  <conditionalFormatting sqref="G2836:I2841 G2848:I2898">
    <cfRule type="expression" dxfId="142" priority="148">
      <formula>$K2836&gt;0</formula>
    </cfRule>
  </conditionalFormatting>
  <conditionalFormatting sqref="G2899:I2904 G2911:I2961">
    <cfRule type="expression" dxfId="141" priority="147">
      <formula>$K2899&gt;0</formula>
    </cfRule>
  </conditionalFormatting>
  <conditionalFormatting sqref="F77">
    <cfRule type="expression" dxfId="140" priority="142">
      <formula>$N77&gt;0</formula>
    </cfRule>
  </conditionalFormatting>
  <conditionalFormatting sqref="F140">
    <cfRule type="expression" dxfId="139" priority="141">
      <formula>$N140&gt;0</formula>
    </cfRule>
  </conditionalFormatting>
  <conditionalFormatting sqref="F203">
    <cfRule type="expression" dxfId="138" priority="140">
      <formula>$N203&gt;0</formula>
    </cfRule>
  </conditionalFormatting>
  <conditionalFormatting sqref="F266">
    <cfRule type="expression" dxfId="137" priority="139">
      <formula>$N266&gt;0</formula>
    </cfRule>
  </conditionalFormatting>
  <conditionalFormatting sqref="F329">
    <cfRule type="expression" dxfId="136" priority="138">
      <formula>$N329&gt;0</formula>
    </cfRule>
  </conditionalFormatting>
  <conditionalFormatting sqref="F392">
    <cfRule type="expression" dxfId="135" priority="137">
      <formula>$N392&gt;0</formula>
    </cfRule>
  </conditionalFormatting>
  <conditionalFormatting sqref="F455">
    <cfRule type="expression" dxfId="134" priority="136">
      <formula>$N455&gt;0</formula>
    </cfRule>
  </conditionalFormatting>
  <conditionalFormatting sqref="F518">
    <cfRule type="expression" dxfId="133" priority="135">
      <formula>$N518&gt;0</formula>
    </cfRule>
  </conditionalFormatting>
  <conditionalFormatting sqref="F581">
    <cfRule type="expression" dxfId="132" priority="134">
      <formula>$N581&gt;0</formula>
    </cfRule>
  </conditionalFormatting>
  <conditionalFormatting sqref="F644">
    <cfRule type="expression" dxfId="131" priority="133">
      <formula>$N644&gt;0</formula>
    </cfRule>
  </conditionalFormatting>
  <conditionalFormatting sqref="F707">
    <cfRule type="expression" dxfId="130" priority="132">
      <formula>$N707&gt;0</formula>
    </cfRule>
  </conditionalFormatting>
  <conditionalFormatting sqref="F770">
    <cfRule type="expression" dxfId="129" priority="131">
      <formula>$N770&gt;0</formula>
    </cfRule>
  </conditionalFormatting>
  <conditionalFormatting sqref="F833">
    <cfRule type="expression" dxfId="128" priority="130">
      <formula>$N833&gt;0</formula>
    </cfRule>
  </conditionalFormatting>
  <conditionalFormatting sqref="F896">
    <cfRule type="expression" dxfId="127" priority="129">
      <formula>$N896&gt;0</formula>
    </cfRule>
  </conditionalFormatting>
  <conditionalFormatting sqref="F959">
    <cfRule type="expression" dxfId="126" priority="128">
      <formula>$N959&gt;0</formula>
    </cfRule>
  </conditionalFormatting>
  <conditionalFormatting sqref="F1022">
    <cfRule type="expression" dxfId="125" priority="127">
      <formula>$N1022&gt;0</formula>
    </cfRule>
  </conditionalFormatting>
  <conditionalFormatting sqref="F1085">
    <cfRule type="expression" dxfId="124" priority="126">
      <formula>$N1085&gt;0</formula>
    </cfRule>
  </conditionalFormatting>
  <conditionalFormatting sqref="F1148">
    <cfRule type="expression" dxfId="123" priority="125">
      <formula>$N1148&gt;0</formula>
    </cfRule>
  </conditionalFormatting>
  <conditionalFormatting sqref="F1211">
    <cfRule type="expression" dxfId="122" priority="124">
      <formula>$N1211&gt;0</formula>
    </cfRule>
  </conditionalFormatting>
  <conditionalFormatting sqref="F1274">
    <cfRule type="expression" dxfId="121" priority="123">
      <formula>$N1274&gt;0</formula>
    </cfRule>
  </conditionalFormatting>
  <conditionalFormatting sqref="F1337">
    <cfRule type="expression" dxfId="120" priority="122">
      <formula>$N1337&gt;0</formula>
    </cfRule>
  </conditionalFormatting>
  <conditionalFormatting sqref="F1400">
    <cfRule type="expression" dxfId="119" priority="121">
      <formula>$N1400&gt;0</formula>
    </cfRule>
  </conditionalFormatting>
  <conditionalFormatting sqref="F1463">
    <cfRule type="expression" dxfId="118" priority="120">
      <formula>$N1463&gt;0</formula>
    </cfRule>
  </conditionalFormatting>
  <conditionalFormatting sqref="F1526">
    <cfRule type="expression" dxfId="117" priority="119">
      <formula>$N1526&gt;0</formula>
    </cfRule>
  </conditionalFormatting>
  <conditionalFormatting sqref="F1589">
    <cfRule type="expression" dxfId="116" priority="118">
      <formula>$N1589&gt;0</formula>
    </cfRule>
  </conditionalFormatting>
  <conditionalFormatting sqref="F1652">
    <cfRule type="expression" dxfId="115" priority="117">
      <formula>$N1652&gt;0</formula>
    </cfRule>
  </conditionalFormatting>
  <conditionalFormatting sqref="F1715">
    <cfRule type="expression" dxfId="114" priority="116">
      <formula>$N1715&gt;0</formula>
    </cfRule>
  </conditionalFormatting>
  <conditionalFormatting sqref="F1778">
    <cfRule type="expression" dxfId="113" priority="115">
      <formula>$N1778&gt;0</formula>
    </cfRule>
  </conditionalFormatting>
  <conditionalFormatting sqref="F1841">
    <cfRule type="expression" dxfId="112" priority="114">
      <formula>$N1841&gt;0</formula>
    </cfRule>
  </conditionalFormatting>
  <conditionalFormatting sqref="F1904">
    <cfRule type="expression" dxfId="111" priority="113">
      <formula>$N1904&gt;0</formula>
    </cfRule>
  </conditionalFormatting>
  <conditionalFormatting sqref="F1967">
    <cfRule type="expression" dxfId="110" priority="112">
      <formula>$N1967&gt;0</formula>
    </cfRule>
  </conditionalFormatting>
  <conditionalFormatting sqref="F2030">
    <cfRule type="expression" dxfId="109" priority="110">
      <formula>$N2030&gt;0</formula>
    </cfRule>
  </conditionalFormatting>
  <conditionalFormatting sqref="F2093">
    <cfRule type="expression" dxfId="108" priority="109">
      <formula>$N2093&gt;0</formula>
    </cfRule>
  </conditionalFormatting>
  <conditionalFormatting sqref="F2156">
    <cfRule type="expression" dxfId="107" priority="108">
      <formula>$N2156&gt;0</formula>
    </cfRule>
  </conditionalFormatting>
  <conditionalFormatting sqref="F2219">
    <cfRule type="expression" dxfId="106" priority="107">
      <formula>$N2219&gt;0</formula>
    </cfRule>
  </conditionalFormatting>
  <conditionalFormatting sqref="F2282">
    <cfRule type="expression" dxfId="105" priority="106">
      <formula>$N2282&gt;0</formula>
    </cfRule>
  </conditionalFormatting>
  <conditionalFormatting sqref="F2345">
    <cfRule type="expression" dxfId="104" priority="105">
      <formula>$N2345&gt;0</formula>
    </cfRule>
  </conditionalFormatting>
  <conditionalFormatting sqref="F2408">
    <cfRule type="expression" dxfId="103" priority="104">
      <formula>$N2408&gt;0</formula>
    </cfRule>
  </conditionalFormatting>
  <conditionalFormatting sqref="F2471">
    <cfRule type="expression" dxfId="102" priority="103">
      <formula>$N2471&gt;0</formula>
    </cfRule>
  </conditionalFormatting>
  <conditionalFormatting sqref="F2534">
    <cfRule type="expression" dxfId="101" priority="102">
      <formula>$N2534&gt;0</formula>
    </cfRule>
  </conditionalFormatting>
  <conditionalFormatting sqref="F2597">
    <cfRule type="expression" dxfId="100" priority="101">
      <formula>$N2597&gt;0</formula>
    </cfRule>
  </conditionalFormatting>
  <conditionalFormatting sqref="F2660">
    <cfRule type="expression" dxfId="99" priority="100">
      <formula>$N2660&gt;0</formula>
    </cfRule>
  </conditionalFormatting>
  <conditionalFormatting sqref="F2723">
    <cfRule type="expression" dxfId="98" priority="99">
      <formula>$N2723&gt;0</formula>
    </cfRule>
  </conditionalFormatting>
  <conditionalFormatting sqref="F2786">
    <cfRule type="expression" dxfId="97" priority="98">
      <formula>$N2786&gt;0</formula>
    </cfRule>
  </conditionalFormatting>
  <conditionalFormatting sqref="F2849">
    <cfRule type="expression" dxfId="96" priority="97">
      <formula>$N2849&gt;0</formula>
    </cfRule>
  </conditionalFormatting>
  <conditionalFormatting sqref="F2912">
    <cfRule type="expression" dxfId="95" priority="96">
      <formula>$N2912&gt;0</formula>
    </cfRule>
  </conditionalFormatting>
  <conditionalFormatting sqref="F2975">
    <cfRule type="expression" dxfId="94" priority="95">
      <formula>$N2975&gt;0</formula>
    </cfRule>
  </conditionalFormatting>
  <conditionalFormatting sqref="B70:F75 J70:J75">
    <cfRule type="expression" dxfId="93" priority="94">
      <formula>$N70&gt;0</formula>
    </cfRule>
  </conditionalFormatting>
  <conditionalFormatting sqref="G70:I75">
    <cfRule type="expression" dxfId="92" priority="93">
      <formula>$K70&gt;0</formula>
    </cfRule>
  </conditionalFormatting>
  <conditionalFormatting sqref="B133:F138 J133:J138">
    <cfRule type="expression" dxfId="91" priority="92">
      <formula>$N133&gt;0</formula>
    </cfRule>
  </conditionalFormatting>
  <conditionalFormatting sqref="G133:I138">
    <cfRule type="expression" dxfId="90" priority="91">
      <formula>$K133&gt;0</formula>
    </cfRule>
  </conditionalFormatting>
  <conditionalFormatting sqref="B196:F201 J196:J201">
    <cfRule type="expression" dxfId="89" priority="90">
      <formula>$N196&gt;0</formula>
    </cfRule>
  </conditionalFormatting>
  <conditionalFormatting sqref="G196:I201">
    <cfRule type="expression" dxfId="88" priority="89">
      <formula>$K196&gt;0</formula>
    </cfRule>
  </conditionalFormatting>
  <conditionalFormatting sqref="B259:F264 J259:J264">
    <cfRule type="expression" dxfId="87" priority="88">
      <formula>$N259&gt;0</formula>
    </cfRule>
  </conditionalFormatting>
  <conditionalFormatting sqref="G259:I264">
    <cfRule type="expression" dxfId="86" priority="87">
      <formula>$K259&gt;0</formula>
    </cfRule>
  </conditionalFormatting>
  <conditionalFormatting sqref="B322:F327 J322:J327">
    <cfRule type="expression" dxfId="85" priority="86">
      <formula>$N322&gt;0</formula>
    </cfRule>
  </conditionalFormatting>
  <conditionalFormatting sqref="G322:I327">
    <cfRule type="expression" dxfId="84" priority="85">
      <formula>$K322&gt;0</formula>
    </cfRule>
  </conditionalFormatting>
  <conditionalFormatting sqref="B385:F390 J385:J390">
    <cfRule type="expression" dxfId="83" priority="84">
      <formula>$N385&gt;0</formula>
    </cfRule>
  </conditionalFormatting>
  <conditionalFormatting sqref="G385:I390">
    <cfRule type="expression" dxfId="82" priority="83">
      <formula>$K385&gt;0</formula>
    </cfRule>
  </conditionalFormatting>
  <conditionalFormatting sqref="B448:F453 J448:J453">
    <cfRule type="expression" dxfId="81" priority="82">
      <formula>$N448&gt;0</formula>
    </cfRule>
  </conditionalFormatting>
  <conditionalFormatting sqref="G448:I453">
    <cfRule type="expression" dxfId="80" priority="81">
      <formula>$K448&gt;0</formula>
    </cfRule>
  </conditionalFormatting>
  <conditionalFormatting sqref="B511:F516 J511:J516">
    <cfRule type="expression" dxfId="79" priority="80">
      <formula>$N511&gt;0</formula>
    </cfRule>
  </conditionalFormatting>
  <conditionalFormatting sqref="G511:I516">
    <cfRule type="expression" dxfId="78" priority="79">
      <formula>$K511&gt;0</formula>
    </cfRule>
  </conditionalFormatting>
  <conditionalFormatting sqref="B574:F579 J574:J579">
    <cfRule type="expression" dxfId="77" priority="78">
      <formula>$N574&gt;0</formula>
    </cfRule>
  </conditionalFormatting>
  <conditionalFormatting sqref="G574:I579">
    <cfRule type="expression" dxfId="76" priority="77">
      <formula>$K574&gt;0</formula>
    </cfRule>
  </conditionalFormatting>
  <conditionalFormatting sqref="B637:F642 J637:J642">
    <cfRule type="expression" dxfId="75" priority="76">
      <formula>$N637&gt;0</formula>
    </cfRule>
  </conditionalFormatting>
  <conditionalFormatting sqref="G637:I642">
    <cfRule type="expression" dxfId="74" priority="75">
      <formula>$K637&gt;0</formula>
    </cfRule>
  </conditionalFormatting>
  <conditionalFormatting sqref="B700:F705 J700:J705">
    <cfRule type="expression" dxfId="73" priority="74">
      <formula>$N700&gt;0</formula>
    </cfRule>
  </conditionalFormatting>
  <conditionalFormatting sqref="G700:I705">
    <cfRule type="expression" dxfId="72" priority="73">
      <formula>$K700&gt;0</formula>
    </cfRule>
  </conditionalFormatting>
  <conditionalFormatting sqref="B763:F768 J763:J768">
    <cfRule type="expression" dxfId="71" priority="72">
      <formula>$N763&gt;0</formula>
    </cfRule>
  </conditionalFormatting>
  <conditionalFormatting sqref="G763:I768">
    <cfRule type="expression" dxfId="70" priority="71">
      <formula>$K763&gt;0</formula>
    </cfRule>
  </conditionalFormatting>
  <conditionalFormatting sqref="B826:F831 J826:J831">
    <cfRule type="expression" dxfId="69" priority="70">
      <formula>$N826&gt;0</formula>
    </cfRule>
  </conditionalFormatting>
  <conditionalFormatting sqref="G826:I831">
    <cfRule type="expression" dxfId="68" priority="69">
      <formula>$K826&gt;0</formula>
    </cfRule>
  </conditionalFormatting>
  <conditionalFormatting sqref="B889:F894 J889:J894">
    <cfRule type="expression" dxfId="67" priority="68">
      <formula>$N889&gt;0</formula>
    </cfRule>
  </conditionalFormatting>
  <conditionalFormatting sqref="G889:I894">
    <cfRule type="expression" dxfId="66" priority="67">
      <formula>$K889&gt;0</formula>
    </cfRule>
  </conditionalFormatting>
  <conditionalFormatting sqref="B952:F957 J952:J957">
    <cfRule type="expression" dxfId="65" priority="66">
      <formula>$N952&gt;0</formula>
    </cfRule>
  </conditionalFormatting>
  <conditionalFormatting sqref="G952:I957">
    <cfRule type="expression" dxfId="64" priority="65">
      <formula>$K952&gt;0</formula>
    </cfRule>
  </conditionalFormatting>
  <conditionalFormatting sqref="B1015:F1020 J1015:J1020">
    <cfRule type="expression" dxfId="63" priority="64">
      <formula>$N1015&gt;0</formula>
    </cfRule>
  </conditionalFormatting>
  <conditionalFormatting sqref="G1015:I1020">
    <cfRule type="expression" dxfId="62" priority="63">
      <formula>$K1015&gt;0</formula>
    </cfRule>
  </conditionalFormatting>
  <conditionalFormatting sqref="B1078:F1083 J1078:J1083">
    <cfRule type="expression" dxfId="61" priority="62">
      <formula>$N1078&gt;0</formula>
    </cfRule>
  </conditionalFormatting>
  <conditionalFormatting sqref="G1078:I1083">
    <cfRule type="expression" dxfId="60" priority="61">
      <formula>$K1078&gt;0</formula>
    </cfRule>
  </conditionalFormatting>
  <conditionalFormatting sqref="B1141:F1146 J1141:J1146">
    <cfRule type="expression" dxfId="59" priority="60">
      <formula>$N1141&gt;0</formula>
    </cfRule>
  </conditionalFormatting>
  <conditionalFormatting sqref="G1141:I1146">
    <cfRule type="expression" dxfId="58" priority="59">
      <formula>$K1141&gt;0</formula>
    </cfRule>
  </conditionalFormatting>
  <conditionalFormatting sqref="B1204:F1209 J1204:J1209">
    <cfRule type="expression" dxfId="57" priority="58">
      <formula>$N1204&gt;0</formula>
    </cfRule>
  </conditionalFormatting>
  <conditionalFormatting sqref="G1204:I1209">
    <cfRule type="expression" dxfId="56" priority="57">
      <formula>$K1204&gt;0</formula>
    </cfRule>
  </conditionalFormatting>
  <conditionalFormatting sqref="B1267:F1272 J1267:J1272">
    <cfRule type="expression" dxfId="55" priority="56">
      <formula>$N1267&gt;0</formula>
    </cfRule>
  </conditionalFormatting>
  <conditionalFormatting sqref="G1267:I1272">
    <cfRule type="expression" dxfId="54" priority="55">
      <formula>$K1267&gt;0</formula>
    </cfRule>
  </conditionalFormatting>
  <conditionalFormatting sqref="B1330:F1335 J1330:J1335">
    <cfRule type="expression" dxfId="53" priority="54">
      <formula>$N1330&gt;0</formula>
    </cfRule>
  </conditionalFormatting>
  <conditionalFormatting sqref="G1330:I1335">
    <cfRule type="expression" dxfId="52" priority="53">
      <formula>$K1330&gt;0</formula>
    </cfRule>
  </conditionalFormatting>
  <conditionalFormatting sqref="B1393:F1398 J1393:J1398">
    <cfRule type="expression" dxfId="51" priority="52">
      <formula>$N1393&gt;0</formula>
    </cfRule>
  </conditionalFormatting>
  <conditionalFormatting sqref="G1393:I1398">
    <cfRule type="expression" dxfId="50" priority="51">
      <formula>$K1393&gt;0</formula>
    </cfRule>
  </conditionalFormatting>
  <conditionalFormatting sqref="B1456:F1461 J1456:J1461">
    <cfRule type="expression" dxfId="49" priority="50">
      <formula>$N1456&gt;0</formula>
    </cfRule>
  </conditionalFormatting>
  <conditionalFormatting sqref="G1456:I1461">
    <cfRule type="expression" dxfId="48" priority="49">
      <formula>$K1456&gt;0</formula>
    </cfRule>
  </conditionalFormatting>
  <conditionalFormatting sqref="B1519:F1524 J1519:J1524">
    <cfRule type="expression" dxfId="47" priority="48">
      <formula>$N1519&gt;0</formula>
    </cfRule>
  </conditionalFormatting>
  <conditionalFormatting sqref="G1519:I1524">
    <cfRule type="expression" dxfId="46" priority="47">
      <formula>$K1519&gt;0</formula>
    </cfRule>
  </conditionalFormatting>
  <conditionalFormatting sqref="B1582:F1587 J1582:J1587">
    <cfRule type="expression" dxfId="45" priority="46">
      <formula>$N1582&gt;0</formula>
    </cfRule>
  </conditionalFormatting>
  <conditionalFormatting sqref="G1582:I1587">
    <cfRule type="expression" dxfId="44" priority="45">
      <formula>$K1582&gt;0</formula>
    </cfRule>
  </conditionalFormatting>
  <conditionalFormatting sqref="B1645:F1650 J1645:J1650">
    <cfRule type="expression" dxfId="43" priority="44">
      <formula>$N1645&gt;0</formula>
    </cfRule>
  </conditionalFormatting>
  <conditionalFormatting sqref="G1645:I1650">
    <cfRule type="expression" dxfId="42" priority="43">
      <formula>$K1645&gt;0</formula>
    </cfRule>
  </conditionalFormatting>
  <conditionalFormatting sqref="B1708:F1713 J1708:J1713">
    <cfRule type="expression" dxfId="41" priority="42">
      <formula>$N1708&gt;0</formula>
    </cfRule>
  </conditionalFormatting>
  <conditionalFormatting sqref="G1708:I1713">
    <cfRule type="expression" dxfId="40" priority="41">
      <formula>$K1708&gt;0</formula>
    </cfRule>
  </conditionalFormatting>
  <conditionalFormatting sqref="B1771:F1776 J1771:J1776">
    <cfRule type="expression" dxfId="39" priority="40">
      <formula>$N1771&gt;0</formula>
    </cfRule>
  </conditionalFormatting>
  <conditionalFormatting sqref="G1771:I1776">
    <cfRule type="expression" dxfId="38" priority="39">
      <formula>$K1771&gt;0</formula>
    </cfRule>
  </conditionalFormatting>
  <conditionalFormatting sqref="B1834:F1839 J1834:J1839">
    <cfRule type="expression" dxfId="37" priority="38">
      <formula>$N1834&gt;0</formula>
    </cfRule>
  </conditionalFormatting>
  <conditionalFormatting sqref="G1834:I1839">
    <cfRule type="expression" dxfId="36" priority="37">
      <formula>$K1834&gt;0</formula>
    </cfRule>
  </conditionalFormatting>
  <conditionalFormatting sqref="B1897:F1902 J1897:J1902">
    <cfRule type="expression" dxfId="35" priority="36">
      <formula>$N1897&gt;0</formula>
    </cfRule>
  </conditionalFormatting>
  <conditionalFormatting sqref="G1897:I1902">
    <cfRule type="expression" dxfId="34" priority="35">
      <formula>$K1897&gt;0</formula>
    </cfRule>
  </conditionalFormatting>
  <conditionalFormatting sqref="B1960:F1965 J1960:J1965">
    <cfRule type="expression" dxfId="33" priority="34">
      <formula>$N1960&gt;0</formula>
    </cfRule>
  </conditionalFormatting>
  <conditionalFormatting sqref="G1960:I1965">
    <cfRule type="expression" dxfId="32" priority="33">
      <formula>$K1960&gt;0</formula>
    </cfRule>
  </conditionalFormatting>
  <conditionalFormatting sqref="B2023:F2028 J2023:J2028">
    <cfRule type="expression" dxfId="31" priority="32">
      <formula>$N2023&gt;0</formula>
    </cfRule>
  </conditionalFormatting>
  <conditionalFormatting sqref="G2023:I2028">
    <cfRule type="expression" dxfId="30" priority="31">
      <formula>$K2023&gt;0</formula>
    </cfRule>
  </conditionalFormatting>
  <conditionalFormatting sqref="B2086:F2091 J2086:J2091">
    <cfRule type="expression" dxfId="29" priority="30">
      <formula>$N2086&gt;0</formula>
    </cfRule>
  </conditionalFormatting>
  <conditionalFormatting sqref="G2086:I2091">
    <cfRule type="expression" dxfId="28" priority="29">
      <formula>$K2086&gt;0</formula>
    </cfRule>
  </conditionalFormatting>
  <conditionalFormatting sqref="B2149:F2154 J2149:J2154">
    <cfRule type="expression" dxfId="27" priority="28">
      <formula>$N2149&gt;0</formula>
    </cfRule>
  </conditionalFormatting>
  <conditionalFormatting sqref="G2149:I2154">
    <cfRule type="expression" dxfId="26" priority="27">
      <formula>$K2149&gt;0</formula>
    </cfRule>
  </conditionalFormatting>
  <conditionalFormatting sqref="B2212:F2217 J2212:J2217">
    <cfRule type="expression" dxfId="25" priority="26">
      <formula>$N2212&gt;0</formula>
    </cfRule>
  </conditionalFormatting>
  <conditionalFormatting sqref="G2212:I2217">
    <cfRule type="expression" dxfId="24" priority="25">
      <formula>$K2212&gt;0</formula>
    </cfRule>
  </conditionalFormatting>
  <conditionalFormatting sqref="B2275:F2280 J2275:J2280">
    <cfRule type="expression" dxfId="23" priority="24">
      <formula>$N2275&gt;0</formula>
    </cfRule>
  </conditionalFormatting>
  <conditionalFormatting sqref="G2275:I2280">
    <cfRule type="expression" dxfId="22" priority="23">
      <formula>$K2275&gt;0</formula>
    </cfRule>
  </conditionalFormatting>
  <conditionalFormatting sqref="B2338:F2343 J2338:J2343">
    <cfRule type="expression" dxfId="21" priority="22">
      <formula>$N2338&gt;0</formula>
    </cfRule>
  </conditionalFormatting>
  <conditionalFormatting sqref="G2338:I2343">
    <cfRule type="expression" dxfId="20" priority="21">
      <formula>$K2338&gt;0</formula>
    </cfRule>
  </conditionalFormatting>
  <conditionalFormatting sqref="B2401:F2406 J2401:J2406">
    <cfRule type="expression" dxfId="19" priority="20">
      <formula>$N2401&gt;0</formula>
    </cfRule>
  </conditionalFormatting>
  <conditionalFormatting sqref="G2401:I2406">
    <cfRule type="expression" dxfId="18" priority="19">
      <formula>$K2401&gt;0</formula>
    </cfRule>
  </conditionalFormatting>
  <conditionalFormatting sqref="B2464:F2469 J2464:J2469">
    <cfRule type="expression" dxfId="17" priority="18">
      <formula>$N2464&gt;0</formula>
    </cfRule>
  </conditionalFormatting>
  <conditionalFormatting sqref="G2464:I2469">
    <cfRule type="expression" dxfId="16" priority="17">
      <formula>$K2464&gt;0</formula>
    </cfRule>
  </conditionalFormatting>
  <conditionalFormatting sqref="B2527:F2532 J2527:J2532">
    <cfRule type="expression" dxfId="15" priority="16">
      <formula>$N2527&gt;0</formula>
    </cfRule>
  </conditionalFormatting>
  <conditionalFormatting sqref="G2527:I2532">
    <cfRule type="expression" dxfId="14" priority="15">
      <formula>$K2527&gt;0</formula>
    </cfRule>
  </conditionalFormatting>
  <conditionalFormatting sqref="B2590:F2595 J2590:J2595">
    <cfRule type="expression" dxfId="13" priority="14">
      <formula>$N2590&gt;0</formula>
    </cfRule>
  </conditionalFormatting>
  <conditionalFormatting sqref="G2590:I2595">
    <cfRule type="expression" dxfId="12" priority="13">
      <formula>$K2590&gt;0</formula>
    </cfRule>
  </conditionalFormatting>
  <conditionalFormatting sqref="B2653:F2658 J2653:J2658">
    <cfRule type="expression" dxfId="11" priority="12">
      <formula>$N2653&gt;0</formula>
    </cfRule>
  </conditionalFormatting>
  <conditionalFormatting sqref="G2653:I2658">
    <cfRule type="expression" dxfId="10" priority="11">
      <formula>$K2653&gt;0</formula>
    </cfRule>
  </conditionalFormatting>
  <conditionalFormatting sqref="B2716:F2721 J2716:J2721">
    <cfRule type="expression" dxfId="9" priority="10">
      <formula>$N2716&gt;0</formula>
    </cfRule>
  </conditionalFormatting>
  <conditionalFormatting sqref="G2716:I2721">
    <cfRule type="expression" dxfId="8" priority="9">
      <formula>$K2716&gt;0</formula>
    </cfRule>
  </conditionalFormatting>
  <conditionalFormatting sqref="B2779:F2784 J2779:J2784">
    <cfRule type="expression" dxfId="7" priority="8">
      <formula>$N2779&gt;0</formula>
    </cfRule>
  </conditionalFormatting>
  <conditionalFormatting sqref="G2779:I2784">
    <cfRule type="expression" dxfId="6" priority="7">
      <formula>$K2779&gt;0</formula>
    </cfRule>
  </conditionalFormatting>
  <conditionalFormatting sqref="B2842:F2847 J2842:J2847">
    <cfRule type="expression" dxfId="5" priority="6">
      <formula>$N2842&gt;0</formula>
    </cfRule>
  </conditionalFormatting>
  <conditionalFormatting sqref="G2842:I2847">
    <cfRule type="expression" dxfId="4" priority="5">
      <formula>$K2842&gt;0</formula>
    </cfRule>
  </conditionalFormatting>
  <conditionalFormatting sqref="B2905:F2910 J2905:J2910">
    <cfRule type="expression" dxfId="3" priority="4">
      <formula>$N2905&gt;0</formula>
    </cfRule>
  </conditionalFormatting>
  <conditionalFormatting sqref="G2905:I2910">
    <cfRule type="expression" dxfId="2" priority="3">
      <formula>$K2905&gt;0</formula>
    </cfRule>
  </conditionalFormatting>
  <conditionalFormatting sqref="B2968:F2973 J2968:J2973">
    <cfRule type="expression" dxfId="1" priority="2">
      <formula>$N2968&gt;0</formula>
    </cfRule>
  </conditionalFormatting>
  <conditionalFormatting sqref="G2968:I2973">
    <cfRule type="expression" dxfId="0" priority="1">
      <formula>$K2968&gt;0</formula>
    </cfRule>
  </conditionalFormatting>
  <printOptions horizontalCentered="1"/>
  <pageMargins left="0.2" right="0.2" top="0.5" bottom="1.9" header="0.3" footer="0.3"/>
  <pageSetup scale="75" orientation="portrait" r:id="rId1"/>
  <headerFooter>
    <oddFooter>&amp;C&amp;8©, Copyright, State Farm Mutual Automobile Insurance Company 2022
No reproduction of this copyrighted material allowed without express written consent from State Farm®</oddFooter>
  </headerFooter>
  <rowBreaks count="47" manualBreakCount="47">
    <brk id="63" max="16383" man="1"/>
    <brk id="126" max="16383" man="1"/>
    <brk id="189" max="16383" man="1"/>
    <brk id="252" max="16383" man="1"/>
    <brk id="315" max="16383" man="1"/>
    <brk id="378" max="16383" man="1"/>
    <brk id="441" max="16383" man="1"/>
    <brk id="504" max="16383" man="1"/>
    <brk id="567" max="16383" man="1"/>
    <brk id="630" max="16383" man="1"/>
    <brk id="693" max="16383" man="1"/>
    <brk id="756" max="16383" man="1"/>
    <brk id="819" max="16383" man="1"/>
    <brk id="882" max="16383" man="1"/>
    <brk id="945" max="16383" man="1"/>
    <brk id="1008" max="16383" man="1"/>
    <brk id="1071" max="16383" man="1"/>
    <brk id="1134" max="16383" man="1"/>
    <brk id="1197" max="16383" man="1"/>
    <brk id="1260" max="16383" man="1"/>
    <brk id="1323" max="16383" man="1"/>
    <brk id="1386" max="16383" man="1"/>
    <brk id="1449" max="16383" man="1"/>
    <brk id="1512" max="16383" man="1"/>
    <brk id="1575" max="16383" man="1"/>
    <brk id="1638" max="16383" man="1"/>
    <brk id="1701" max="16383" man="1"/>
    <brk id="1764" max="16383" man="1"/>
    <brk id="1827" max="16383" man="1"/>
    <brk id="1890" max="16383" man="1"/>
    <brk id="1953" max="16383" man="1"/>
    <brk id="2016" max="16383" man="1"/>
    <brk id="2079" max="16383" man="1"/>
    <brk id="2142" max="16383" man="1"/>
    <brk id="2205" max="16383" man="1"/>
    <brk id="2268" max="16383" man="1"/>
    <brk id="2331" max="16383" man="1"/>
    <brk id="2394" max="16383" man="1"/>
    <brk id="2457" max="16383" man="1"/>
    <brk id="2520" max="16383" man="1"/>
    <brk id="2583" max="16383" man="1"/>
    <brk id="2646" max="16383" man="1"/>
    <brk id="2709" max="16383" man="1"/>
    <brk id="2772" max="16383" man="1"/>
    <brk id="2835" max="16383" man="1"/>
    <brk id="2898" max="16383" man="1"/>
    <brk id="296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ECCE-D6B4-4C98-BD2A-71E605115A6F}">
  <dimension ref="A1:I8"/>
  <sheetViews>
    <sheetView zoomScaleNormal="100" workbookViewId="0">
      <selection activeCell="C19" sqref="C19"/>
    </sheetView>
  </sheetViews>
  <sheetFormatPr defaultRowHeight="12.75" x14ac:dyDescent="0.2"/>
  <sheetData>
    <row r="1" spans="1:9" x14ac:dyDescent="0.2">
      <c r="A1" s="14"/>
      <c r="B1" s="15"/>
      <c r="C1" s="15"/>
      <c r="D1" s="15"/>
      <c r="E1" s="15"/>
      <c r="F1" s="15"/>
      <c r="G1" s="15"/>
      <c r="H1" s="15"/>
      <c r="I1" s="24" t="s">
        <v>30</v>
      </c>
    </row>
    <row r="2" spans="1:9" x14ac:dyDescent="0.2">
      <c r="A2" s="12" t="s">
        <v>0</v>
      </c>
      <c r="B2" s="13"/>
      <c r="C2" s="13"/>
      <c r="D2" s="13"/>
      <c r="E2" s="13"/>
      <c r="F2" s="13"/>
      <c r="G2" s="13"/>
      <c r="H2" s="13"/>
      <c r="I2" s="13"/>
    </row>
    <row r="3" spans="1:9" x14ac:dyDescent="0.2">
      <c r="A3" s="12" t="s">
        <v>396</v>
      </c>
      <c r="B3" s="13"/>
      <c r="C3" s="13"/>
      <c r="D3" s="13"/>
      <c r="E3" s="13"/>
      <c r="F3" s="13"/>
      <c r="G3" s="13"/>
      <c r="H3" s="13"/>
      <c r="I3" s="13"/>
    </row>
    <row r="4" spans="1:9" x14ac:dyDescent="0.2">
      <c r="A4" s="12" t="s">
        <v>206</v>
      </c>
      <c r="B4" s="13"/>
      <c r="C4" s="13"/>
      <c r="D4" s="13"/>
      <c r="E4" s="13"/>
      <c r="F4" s="13"/>
      <c r="G4" s="13"/>
      <c r="H4" s="13"/>
      <c r="I4" s="13"/>
    </row>
    <row r="8" spans="1:9" x14ac:dyDescent="0.2">
      <c r="A8" s="7" t="s">
        <v>207</v>
      </c>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view="pageBreakPreview" zoomScale="60" zoomScaleNormal="100" workbookViewId="0">
      <selection activeCell="C19" sqref="C19"/>
    </sheetView>
  </sheetViews>
  <sheetFormatPr defaultRowHeight="12.75" x14ac:dyDescent="0.2"/>
  <sheetData>
    <row r="1" spans="1:9" x14ac:dyDescent="0.2">
      <c r="A1" s="14"/>
      <c r="B1" s="15"/>
      <c r="C1" s="15"/>
      <c r="D1" s="15"/>
      <c r="E1" s="15"/>
      <c r="F1" s="15"/>
      <c r="G1" s="15"/>
      <c r="H1" s="15"/>
      <c r="I1" s="24" t="s">
        <v>2773</v>
      </c>
    </row>
    <row r="2" spans="1:9" x14ac:dyDescent="0.2">
      <c r="A2" s="12" t="s">
        <v>0</v>
      </c>
      <c r="B2" s="13"/>
      <c r="C2" s="13"/>
      <c r="D2" s="13"/>
      <c r="E2" s="13"/>
      <c r="F2" s="13"/>
      <c r="G2" s="13"/>
      <c r="H2" s="13"/>
      <c r="I2" s="13"/>
    </row>
    <row r="3" spans="1:9" x14ac:dyDescent="0.2">
      <c r="A3" s="12" t="s">
        <v>396</v>
      </c>
      <c r="B3" s="13"/>
      <c r="C3" s="13"/>
      <c r="D3" s="13"/>
      <c r="E3" s="13"/>
      <c r="F3" s="13"/>
      <c r="G3" s="13"/>
      <c r="H3" s="13"/>
      <c r="I3" s="13"/>
    </row>
    <row r="4" spans="1:9" x14ac:dyDescent="0.2">
      <c r="A4" s="12" t="s">
        <v>2772</v>
      </c>
      <c r="B4" s="13"/>
      <c r="C4" s="13"/>
      <c r="D4" s="13"/>
      <c r="E4" s="13"/>
      <c r="F4" s="13"/>
      <c r="G4" s="13"/>
      <c r="H4" s="13"/>
      <c r="I4" s="13"/>
    </row>
    <row r="8" spans="1:9" x14ac:dyDescent="0.2">
      <c r="A8" s="7" t="s">
        <v>2774</v>
      </c>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68"/>
  <sheetViews>
    <sheetView zoomScaleNormal="100" workbookViewId="0">
      <selection activeCell="C19" sqref="C19"/>
    </sheetView>
  </sheetViews>
  <sheetFormatPr defaultColWidth="9.140625" defaultRowHeight="12.75" x14ac:dyDescent="0.2"/>
  <cols>
    <col min="1" max="1" width="16.28515625" style="35" customWidth="1"/>
    <col min="2" max="2" width="1.7109375" style="35" customWidth="1"/>
    <col min="3" max="3" width="22.7109375" style="35" customWidth="1"/>
    <col min="4" max="4" width="1.7109375" style="35" customWidth="1"/>
    <col min="5" max="5" width="15.7109375" style="35" customWidth="1"/>
    <col min="6" max="6" width="1.7109375" style="35" customWidth="1"/>
    <col min="7" max="7" width="15.7109375" style="35" customWidth="1"/>
    <col min="8" max="8" width="1.7109375" style="35" customWidth="1"/>
    <col min="9" max="9" width="16.28515625" style="35" customWidth="1"/>
    <col min="10" max="16384" width="9.140625" style="35"/>
  </cols>
  <sheetData>
    <row r="1" spans="1:9" x14ac:dyDescent="0.2">
      <c r="A1" s="41"/>
      <c r="B1" s="41"/>
      <c r="C1" s="40"/>
      <c r="D1" s="40"/>
      <c r="E1" s="40"/>
      <c r="F1" s="40"/>
      <c r="G1" s="40"/>
      <c r="H1" s="40"/>
      <c r="I1" s="41" t="s">
        <v>1</v>
      </c>
    </row>
    <row r="2" spans="1:9" x14ac:dyDescent="0.2">
      <c r="A2" s="22" t="s">
        <v>0</v>
      </c>
      <c r="B2" s="22"/>
      <c r="C2" s="40"/>
      <c r="D2" s="40"/>
      <c r="E2" s="40"/>
      <c r="F2" s="40"/>
      <c r="G2" s="40"/>
      <c r="H2" s="40"/>
      <c r="I2" s="40"/>
    </row>
    <row r="3" spans="1:9" x14ac:dyDescent="0.2">
      <c r="A3" s="22" t="s">
        <v>396</v>
      </c>
      <c r="B3" s="22"/>
      <c r="C3" s="40"/>
      <c r="D3" s="40"/>
      <c r="E3" s="40"/>
      <c r="F3" s="40"/>
      <c r="G3" s="40"/>
      <c r="H3" s="40"/>
      <c r="I3" s="40"/>
    </row>
    <row r="4" spans="1:9" x14ac:dyDescent="0.2">
      <c r="A4" s="22" t="s">
        <v>2</v>
      </c>
      <c r="B4" s="22"/>
      <c r="C4" s="40"/>
      <c r="D4" s="40"/>
      <c r="E4" s="40"/>
      <c r="F4" s="40"/>
      <c r="G4" s="40"/>
      <c r="H4" s="40"/>
      <c r="I4" s="40"/>
    </row>
    <row r="8" spans="1:9" x14ac:dyDescent="0.2">
      <c r="A8" s="59" t="s">
        <v>165</v>
      </c>
      <c r="B8" s="59"/>
      <c r="E8" s="59"/>
      <c r="F8" s="59"/>
      <c r="G8" s="59"/>
      <c r="H8" s="59"/>
      <c r="I8" s="75" t="s">
        <v>6</v>
      </c>
    </row>
    <row r="9" spans="1:9" x14ac:dyDescent="0.2">
      <c r="A9" s="59" t="s">
        <v>149</v>
      </c>
      <c r="B9" s="59"/>
      <c r="E9" s="59" t="s">
        <v>7</v>
      </c>
      <c r="F9" s="59"/>
      <c r="G9" s="59" t="s">
        <v>8</v>
      </c>
      <c r="H9" s="59"/>
      <c r="I9" s="75" t="s">
        <v>9</v>
      </c>
    </row>
    <row r="10" spans="1:9" x14ac:dyDescent="0.2">
      <c r="A10" s="85" t="s">
        <v>57</v>
      </c>
      <c r="B10" s="74"/>
      <c r="C10" s="85" t="s">
        <v>154</v>
      </c>
      <c r="D10" s="73"/>
      <c r="E10" s="85" t="s">
        <v>6</v>
      </c>
      <c r="F10" s="74"/>
      <c r="G10" s="85" t="s">
        <v>11</v>
      </c>
      <c r="H10" s="74"/>
      <c r="I10" s="85" t="s">
        <v>12</v>
      </c>
    </row>
    <row r="11" spans="1:9" x14ac:dyDescent="0.2">
      <c r="A11" s="75">
        <v>20214</v>
      </c>
      <c r="B11" s="75"/>
      <c r="C11" s="75" t="s">
        <v>155</v>
      </c>
      <c r="D11" s="75"/>
      <c r="E11" s="99">
        <v>1516458373.3400002</v>
      </c>
      <c r="F11" s="99"/>
      <c r="G11" s="99">
        <v>1728842868.6900001</v>
      </c>
      <c r="H11" s="99"/>
      <c r="I11" s="172">
        <v>1.1400529675484747</v>
      </c>
    </row>
    <row r="12" spans="1:9" x14ac:dyDescent="0.2">
      <c r="A12" s="75">
        <v>20214</v>
      </c>
      <c r="B12" s="75"/>
      <c r="C12" s="75" t="s">
        <v>404</v>
      </c>
      <c r="D12" s="75"/>
      <c r="E12" s="99">
        <v>92005549.629999995</v>
      </c>
      <c r="F12" s="99"/>
      <c r="G12" s="99">
        <v>92876743.659999996</v>
      </c>
      <c r="H12" s="99"/>
      <c r="I12" s="172">
        <v>1.0094689291407257</v>
      </c>
    </row>
    <row r="13" spans="1:9" x14ac:dyDescent="0.2">
      <c r="A13" s="75"/>
      <c r="B13" s="75"/>
      <c r="C13" s="75"/>
      <c r="D13" s="75"/>
      <c r="E13" s="99"/>
      <c r="F13" s="99"/>
      <c r="G13" s="99"/>
      <c r="H13" s="86"/>
      <c r="I13" s="87"/>
    </row>
    <row r="15" spans="1:9" x14ac:dyDescent="0.2">
      <c r="A15" s="37" t="s">
        <v>156</v>
      </c>
      <c r="B15" s="37"/>
      <c r="C15" s="36"/>
      <c r="D15" s="36"/>
      <c r="E15" s="36"/>
      <c r="F15" s="36"/>
      <c r="G15" s="36"/>
      <c r="H15" s="36"/>
      <c r="I15" s="36"/>
    </row>
    <row r="16" spans="1:9" x14ac:dyDescent="0.2">
      <c r="A16" s="36"/>
      <c r="B16" s="36"/>
      <c r="C16" s="36"/>
      <c r="D16" s="36"/>
      <c r="E16" s="36"/>
      <c r="F16" s="36"/>
      <c r="G16" s="36"/>
      <c r="H16" s="36"/>
      <c r="I16" s="36"/>
    </row>
    <row r="17" spans="1:2" x14ac:dyDescent="0.2">
      <c r="A17" s="23" t="s">
        <v>157</v>
      </c>
      <c r="B17" s="23"/>
    </row>
    <row r="18" spans="1:2" x14ac:dyDescent="0.2">
      <c r="A18" s="23" t="s">
        <v>158</v>
      </c>
      <c r="B18" s="23"/>
    </row>
    <row r="19" spans="1:2" x14ac:dyDescent="0.2">
      <c r="A19" s="23" t="s">
        <v>159</v>
      </c>
      <c r="B19" s="23"/>
    </row>
    <row r="20" spans="1:2" x14ac:dyDescent="0.2">
      <c r="A20" s="23" t="s">
        <v>160</v>
      </c>
      <c r="B20" s="23"/>
    </row>
    <row r="21" spans="1:2" x14ac:dyDescent="0.2">
      <c r="A21" s="23" t="s">
        <v>161</v>
      </c>
      <c r="B21" s="23"/>
    </row>
    <row r="22" spans="1:2" x14ac:dyDescent="0.2">
      <c r="A22" s="23"/>
      <c r="B22" s="23"/>
    </row>
    <row r="23" spans="1:2" x14ac:dyDescent="0.2">
      <c r="A23" s="23" t="s">
        <v>162</v>
      </c>
      <c r="B23" s="23"/>
    </row>
    <row r="24" spans="1:2" x14ac:dyDescent="0.2">
      <c r="A24" s="23" t="s">
        <v>163</v>
      </c>
      <c r="B24" s="23"/>
    </row>
    <row r="25" spans="1:2" x14ac:dyDescent="0.2">
      <c r="A25" s="23" t="s">
        <v>164</v>
      </c>
      <c r="B25" s="23"/>
    </row>
    <row r="159" spans="1:9" x14ac:dyDescent="0.2">
      <c r="A159" s="36"/>
      <c r="B159" s="36"/>
      <c r="C159" s="36"/>
      <c r="D159" s="36"/>
      <c r="E159" s="36"/>
      <c r="F159" s="36"/>
      <c r="G159" s="36"/>
      <c r="H159" s="36"/>
      <c r="I159" s="36"/>
    </row>
    <row r="160" spans="1:9" x14ac:dyDescent="0.2">
      <c r="A160" s="36"/>
      <c r="B160" s="36"/>
      <c r="C160" s="36"/>
      <c r="D160" s="36"/>
      <c r="E160" s="36"/>
      <c r="F160" s="36"/>
      <c r="G160" s="36"/>
      <c r="H160" s="36"/>
      <c r="I160" s="36"/>
    </row>
    <row r="161" spans="1:9" x14ac:dyDescent="0.2">
      <c r="A161" s="36"/>
      <c r="B161" s="36"/>
      <c r="C161" s="36"/>
      <c r="D161" s="36"/>
      <c r="E161" s="36"/>
      <c r="F161" s="36"/>
      <c r="G161" s="36"/>
      <c r="H161" s="36"/>
      <c r="I161" s="36"/>
    </row>
    <row r="162" spans="1:9" x14ac:dyDescent="0.2">
      <c r="A162" s="36"/>
      <c r="B162" s="36"/>
      <c r="C162" s="36"/>
      <c r="D162" s="36"/>
      <c r="E162" s="36"/>
      <c r="F162" s="36"/>
      <c r="G162" s="36"/>
      <c r="H162" s="36"/>
      <c r="I162" s="36"/>
    </row>
    <row r="163" spans="1:9" x14ac:dyDescent="0.2">
      <c r="A163" s="36"/>
      <c r="B163" s="36"/>
      <c r="C163" s="36"/>
      <c r="D163" s="36"/>
      <c r="E163" s="36"/>
      <c r="F163" s="36"/>
      <c r="G163" s="36"/>
      <c r="H163" s="36"/>
      <c r="I163" s="36"/>
    </row>
    <row r="164" spans="1:9" x14ac:dyDescent="0.2">
      <c r="A164" s="36"/>
      <c r="B164" s="36"/>
      <c r="C164" s="36"/>
      <c r="D164" s="36"/>
      <c r="E164" s="36"/>
      <c r="F164" s="36"/>
      <c r="G164" s="36"/>
      <c r="H164" s="36"/>
      <c r="I164" s="36"/>
    </row>
    <row r="165" spans="1:9" x14ac:dyDescent="0.2">
      <c r="A165" s="36"/>
      <c r="B165" s="36"/>
      <c r="C165" s="36"/>
      <c r="D165" s="36"/>
      <c r="E165" s="36"/>
      <c r="F165" s="36"/>
      <c r="G165" s="36"/>
      <c r="H165" s="36"/>
      <c r="I165" s="36"/>
    </row>
    <row r="166" spans="1:9" x14ac:dyDescent="0.2">
      <c r="A166" s="36"/>
      <c r="B166" s="36"/>
      <c r="C166" s="36"/>
      <c r="D166" s="36"/>
      <c r="E166" s="36"/>
      <c r="F166" s="36"/>
      <c r="G166" s="36"/>
      <c r="H166" s="36"/>
      <c r="I166" s="36"/>
    </row>
    <row r="167" spans="1:9" x14ac:dyDescent="0.2">
      <c r="A167" s="36"/>
      <c r="B167" s="36"/>
      <c r="C167" s="36"/>
      <c r="D167" s="36"/>
      <c r="E167" s="36"/>
      <c r="F167" s="36"/>
      <c r="G167" s="36"/>
      <c r="H167" s="36"/>
      <c r="I167" s="36"/>
    </row>
    <row r="168" spans="1:9" x14ac:dyDescent="0.2">
      <c r="A168" s="36"/>
      <c r="B168" s="36"/>
      <c r="C168" s="36"/>
      <c r="D168" s="36"/>
      <c r="E168" s="36"/>
      <c r="F168" s="36"/>
      <c r="G168" s="36"/>
      <c r="H168" s="36"/>
      <c r="I168"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G169"/>
  <sheetViews>
    <sheetView zoomScaleNormal="100" workbookViewId="0">
      <selection activeCell="C19" sqref="C19"/>
    </sheetView>
  </sheetViews>
  <sheetFormatPr defaultColWidth="9.140625" defaultRowHeight="12.75" x14ac:dyDescent="0.2"/>
  <cols>
    <col min="1" max="1" width="13.7109375" style="35" customWidth="1"/>
    <col min="2" max="2" width="11.85546875" style="35" customWidth="1"/>
    <col min="3" max="3" width="10.7109375" style="35" customWidth="1"/>
    <col min="4" max="5" width="15.7109375" style="35" customWidth="1"/>
    <col min="6" max="6" width="12.7109375" style="35" customWidth="1"/>
    <col min="7" max="7" width="13.7109375" style="35" customWidth="1"/>
    <col min="8" max="16384" width="9.140625" style="35"/>
  </cols>
  <sheetData>
    <row r="1" spans="2:7" x14ac:dyDescent="0.2">
      <c r="C1" s="40"/>
      <c r="D1" s="40"/>
      <c r="E1" s="40"/>
      <c r="F1" s="40"/>
      <c r="G1" s="41" t="s">
        <v>241</v>
      </c>
    </row>
    <row r="2" spans="2:7" x14ac:dyDescent="0.2">
      <c r="B2" s="22" t="s">
        <v>0</v>
      </c>
      <c r="C2" s="40"/>
      <c r="D2" s="40"/>
      <c r="E2" s="40"/>
      <c r="F2" s="40"/>
      <c r="G2" s="42"/>
    </row>
    <row r="3" spans="2:7" x14ac:dyDescent="0.2">
      <c r="B3" s="12" t="s">
        <v>396</v>
      </c>
      <c r="C3" s="40"/>
      <c r="D3" s="40"/>
      <c r="E3" s="40"/>
      <c r="F3" s="40"/>
      <c r="G3" s="42"/>
    </row>
    <row r="4" spans="2:7" x14ac:dyDescent="0.2">
      <c r="B4" s="22" t="s">
        <v>242</v>
      </c>
      <c r="C4" s="40"/>
      <c r="D4" s="40"/>
      <c r="E4" s="40"/>
      <c r="F4" s="40"/>
      <c r="G4" s="42"/>
    </row>
    <row r="8" spans="2:7" x14ac:dyDescent="0.2">
      <c r="D8" s="186" t="s">
        <v>2730</v>
      </c>
      <c r="E8" s="40"/>
    </row>
    <row r="9" spans="2:7" x14ac:dyDescent="0.2">
      <c r="D9" s="248" t="s">
        <v>152</v>
      </c>
      <c r="E9" s="248" t="s">
        <v>397</v>
      </c>
    </row>
    <row r="10" spans="2:7" x14ac:dyDescent="0.2">
      <c r="D10" s="143" t="s">
        <v>153</v>
      </c>
      <c r="E10" s="143" t="s">
        <v>398</v>
      </c>
    </row>
    <row r="11" spans="2:7" x14ac:dyDescent="0.2">
      <c r="B11" s="35" t="s">
        <v>243</v>
      </c>
      <c r="D11" s="59">
        <v>0</v>
      </c>
      <c r="E11" s="59">
        <v>0</v>
      </c>
    </row>
    <row r="12" spans="2:7" x14ac:dyDescent="0.2">
      <c r="B12" s="35" t="s">
        <v>244</v>
      </c>
      <c r="D12" s="59">
        <v>0</v>
      </c>
      <c r="E12" s="59">
        <v>0</v>
      </c>
    </row>
    <row r="13" spans="2:7" x14ac:dyDescent="0.2">
      <c r="B13" s="35" t="s">
        <v>245</v>
      </c>
      <c r="D13" s="59">
        <v>0</v>
      </c>
      <c r="E13" s="59">
        <v>0</v>
      </c>
    </row>
    <row r="14" spans="2:7" x14ac:dyDescent="0.2">
      <c r="B14" s="35" t="s">
        <v>246</v>
      </c>
      <c r="D14" s="59">
        <v>0</v>
      </c>
      <c r="E14" s="59">
        <v>0</v>
      </c>
    </row>
    <row r="15" spans="2:7" x14ac:dyDescent="0.2">
      <c r="B15" s="35" t="s">
        <v>247</v>
      </c>
      <c r="D15" s="59">
        <v>0</v>
      </c>
      <c r="E15" s="59">
        <v>0</v>
      </c>
    </row>
    <row r="16" spans="2:7" x14ac:dyDescent="0.2">
      <c r="B16" s="35" t="s">
        <v>248</v>
      </c>
      <c r="D16" s="59">
        <v>0</v>
      </c>
      <c r="E16" s="59">
        <v>0</v>
      </c>
    </row>
    <row r="17" spans="2:5" x14ac:dyDescent="0.2">
      <c r="B17" s="35" t="s">
        <v>249</v>
      </c>
      <c r="D17" s="59">
        <v>0</v>
      </c>
      <c r="E17" s="59">
        <v>0</v>
      </c>
    </row>
    <row r="18" spans="2:5" x14ac:dyDescent="0.2">
      <c r="B18" s="35" t="s">
        <v>250</v>
      </c>
      <c r="D18" s="59">
        <v>0</v>
      </c>
      <c r="E18" s="59">
        <v>0</v>
      </c>
    </row>
    <row r="19" spans="2:5" x14ac:dyDescent="0.2">
      <c r="B19" s="35" t="s">
        <v>251</v>
      </c>
      <c r="D19" s="59">
        <v>0</v>
      </c>
      <c r="E19" s="59">
        <v>0</v>
      </c>
    </row>
    <row r="20" spans="2:5" x14ac:dyDescent="0.2">
      <c r="B20" s="35" t="s">
        <v>13</v>
      </c>
      <c r="D20" s="59">
        <f>SUM(D11:D19)</f>
        <v>0</v>
      </c>
      <c r="E20" s="59">
        <f>SUM(E11:E19)</f>
        <v>0</v>
      </c>
    </row>
    <row r="24" spans="2:5" x14ac:dyDescent="0.2">
      <c r="B24" s="67"/>
    </row>
    <row r="27" spans="2:5" x14ac:dyDescent="0.2">
      <c r="B27" s="67"/>
    </row>
    <row r="28" spans="2:5" x14ac:dyDescent="0.2">
      <c r="B28" s="67"/>
    </row>
    <row r="160" spans="2:7" x14ac:dyDescent="0.2">
      <c r="B160" s="36"/>
      <c r="C160" s="36"/>
      <c r="D160" s="36"/>
      <c r="E160" s="36"/>
      <c r="F160" s="36"/>
      <c r="G160" s="36"/>
    </row>
    <row r="161" spans="2:7" x14ac:dyDescent="0.2">
      <c r="B161" s="36"/>
      <c r="C161" s="36"/>
      <c r="D161" s="36"/>
      <c r="E161" s="36"/>
      <c r="F161" s="36"/>
      <c r="G161" s="36"/>
    </row>
    <row r="162" spans="2:7" x14ac:dyDescent="0.2">
      <c r="B162" s="36"/>
      <c r="C162" s="36"/>
      <c r="D162" s="36"/>
      <c r="E162" s="36"/>
      <c r="F162" s="36"/>
      <c r="G162" s="36"/>
    </row>
    <row r="163" spans="2:7" x14ac:dyDescent="0.2">
      <c r="B163" s="36"/>
      <c r="C163" s="36"/>
      <c r="D163" s="36"/>
      <c r="E163" s="36"/>
      <c r="F163" s="36"/>
      <c r="G163" s="36"/>
    </row>
    <row r="164" spans="2:7" x14ac:dyDescent="0.2">
      <c r="B164" s="36"/>
      <c r="C164" s="36"/>
      <c r="D164" s="36"/>
      <c r="E164" s="36"/>
      <c r="F164" s="36"/>
      <c r="G164" s="36"/>
    </row>
    <row r="165" spans="2:7" x14ac:dyDescent="0.2">
      <c r="B165" s="36"/>
      <c r="C165" s="36"/>
      <c r="D165" s="36"/>
      <c r="E165" s="36"/>
      <c r="F165" s="36"/>
      <c r="G165" s="36"/>
    </row>
    <row r="166" spans="2:7" x14ac:dyDescent="0.2">
      <c r="B166" s="36"/>
      <c r="C166" s="36"/>
      <c r="D166" s="36"/>
      <c r="E166" s="36"/>
      <c r="F166" s="36"/>
      <c r="G166" s="36"/>
    </row>
    <row r="167" spans="2:7" x14ac:dyDescent="0.2">
      <c r="B167" s="36"/>
      <c r="C167" s="36"/>
      <c r="D167" s="36"/>
      <c r="E167" s="36"/>
      <c r="F167" s="36"/>
      <c r="G167" s="36"/>
    </row>
    <row r="168" spans="2:7" x14ac:dyDescent="0.2">
      <c r="B168" s="36"/>
      <c r="C168" s="36"/>
      <c r="D168" s="36"/>
      <c r="E168" s="36"/>
      <c r="F168" s="36"/>
      <c r="G168" s="36"/>
    </row>
    <row r="169" spans="2:7" x14ac:dyDescent="0.2">
      <c r="B169" s="36"/>
      <c r="C169" s="36"/>
      <c r="D169" s="36"/>
      <c r="E169" s="36"/>
      <c r="F169" s="36"/>
      <c r="G169"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138"/>
  <sheetViews>
    <sheetView zoomScaleNormal="100" zoomScaleSheetLayoutView="100" workbookViewId="0">
      <selection activeCell="C19" sqref="C19"/>
    </sheetView>
  </sheetViews>
  <sheetFormatPr defaultColWidth="9.140625" defaultRowHeight="12.75" x14ac:dyDescent="0.2"/>
  <cols>
    <col min="1" max="3" width="4.7109375" style="35" customWidth="1"/>
    <col min="4" max="6" width="9.140625" style="35"/>
    <col min="7" max="7" width="11.7109375" style="35" customWidth="1"/>
    <col min="8" max="8" width="4.7109375" style="35" customWidth="1"/>
    <col min="9" max="9" width="11.7109375" style="35" customWidth="1"/>
    <col min="10" max="10" width="4.7109375" style="35" customWidth="1"/>
    <col min="11" max="11" width="11.7109375" style="35" customWidth="1"/>
    <col min="12" max="16384" width="9.140625" style="35"/>
  </cols>
  <sheetData>
    <row r="1" spans="1:12" x14ac:dyDescent="0.2">
      <c r="B1" s="42"/>
      <c r="C1" s="42"/>
      <c r="D1" s="42"/>
      <c r="E1" s="42"/>
      <c r="F1" s="42"/>
      <c r="G1" s="42"/>
      <c r="H1" s="42"/>
      <c r="I1" s="42"/>
      <c r="J1" s="42"/>
      <c r="K1" s="42"/>
      <c r="L1" s="41" t="s">
        <v>31</v>
      </c>
    </row>
    <row r="2" spans="1:12" x14ac:dyDescent="0.2">
      <c r="A2" s="43"/>
      <c r="B2" s="42"/>
      <c r="C2" s="42"/>
      <c r="D2" s="42"/>
      <c r="E2" s="42"/>
      <c r="F2" s="42"/>
      <c r="G2" s="42"/>
      <c r="H2" s="42"/>
      <c r="I2" s="42"/>
      <c r="J2" s="42"/>
      <c r="K2" s="42"/>
      <c r="L2" s="41" t="s">
        <v>32</v>
      </c>
    </row>
    <row r="3" spans="1:12" x14ac:dyDescent="0.2">
      <c r="A3" s="22" t="s">
        <v>0</v>
      </c>
      <c r="B3" s="40"/>
      <c r="C3" s="40"/>
      <c r="D3" s="40"/>
      <c r="E3" s="40"/>
      <c r="F3" s="40"/>
      <c r="G3" s="40"/>
      <c r="H3" s="40"/>
      <c r="I3" s="40"/>
      <c r="J3" s="40"/>
      <c r="K3" s="40"/>
      <c r="L3" s="40"/>
    </row>
    <row r="4" spans="1:12" x14ac:dyDescent="0.2">
      <c r="A4" s="22" t="s">
        <v>396</v>
      </c>
      <c r="B4" s="40"/>
      <c r="C4" s="40"/>
      <c r="D4" s="40"/>
      <c r="E4" s="40"/>
      <c r="F4" s="40"/>
      <c r="G4" s="40"/>
      <c r="H4" s="40"/>
      <c r="I4" s="40"/>
      <c r="J4" s="40"/>
      <c r="K4" s="40"/>
      <c r="L4" s="40"/>
    </row>
    <row r="5" spans="1:12" x14ac:dyDescent="0.2">
      <c r="A5" s="22" t="s">
        <v>63</v>
      </c>
      <c r="B5" s="40"/>
      <c r="C5" s="40"/>
      <c r="D5" s="40"/>
      <c r="E5" s="40"/>
      <c r="F5" s="40"/>
      <c r="G5" s="40"/>
      <c r="H5" s="40"/>
      <c r="I5" s="40"/>
      <c r="J5" s="40"/>
      <c r="K5" s="40"/>
      <c r="L5" s="40"/>
    </row>
    <row r="6" spans="1:12" x14ac:dyDescent="0.2">
      <c r="A6" s="22"/>
      <c r="B6" s="40"/>
      <c r="C6" s="40"/>
      <c r="D6" s="40"/>
      <c r="E6" s="40"/>
      <c r="F6" s="40"/>
      <c r="G6" s="40"/>
      <c r="H6" s="40"/>
      <c r="I6" s="40"/>
      <c r="J6" s="40"/>
      <c r="K6" s="40"/>
      <c r="L6" s="40"/>
    </row>
    <row r="7" spans="1:12" x14ac:dyDescent="0.2">
      <c r="A7" s="22"/>
      <c r="B7" s="40"/>
      <c r="C7" s="40"/>
      <c r="D7" s="40"/>
      <c r="E7" s="40"/>
      <c r="F7" s="40"/>
      <c r="G7" s="40"/>
      <c r="H7" s="40"/>
      <c r="I7" s="40"/>
      <c r="J7" s="40"/>
      <c r="K7" s="40"/>
      <c r="L7" s="40"/>
    </row>
    <row r="8" spans="1:12" x14ac:dyDescent="0.2">
      <c r="A8" s="22"/>
      <c r="B8" s="40"/>
      <c r="C8" s="40"/>
      <c r="D8" s="40"/>
      <c r="E8" s="40"/>
      <c r="F8" s="40"/>
      <c r="G8" s="40"/>
      <c r="H8" s="40"/>
      <c r="I8" s="40"/>
      <c r="J8" s="40"/>
      <c r="K8" s="40"/>
      <c r="L8" s="40"/>
    </row>
    <row r="9" spans="1:12" x14ac:dyDescent="0.2">
      <c r="A9" s="82" t="s">
        <v>182</v>
      </c>
    </row>
    <row r="10" spans="1:12" x14ac:dyDescent="0.2">
      <c r="A10" s="82" t="s">
        <v>183</v>
      </c>
    </row>
    <row r="11" spans="1:12" x14ac:dyDescent="0.2">
      <c r="A11" s="82" t="s">
        <v>185</v>
      </c>
    </row>
    <row r="12" spans="1:12" x14ac:dyDescent="0.2">
      <c r="A12" s="82" t="s">
        <v>184</v>
      </c>
    </row>
    <row r="14" spans="1:12" x14ac:dyDescent="0.2">
      <c r="A14" s="82" t="s">
        <v>186</v>
      </c>
    </row>
    <row r="15" spans="1:12" x14ac:dyDescent="0.2">
      <c r="A15" s="82" t="s">
        <v>188</v>
      </c>
    </row>
    <row r="16" spans="1:12" x14ac:dyDescent="0.2">
      <c r="A16" s="82" t="s">
        <v>187</v>
      </c>
    </row>
    <row r="17" spans="1:12" x14ac:dyDescent="0.2">
      <c r="A17" s="82"/>
    </row>
    <row r="18" spans="1:12" x14ac:dyDescent="0.2">
      <c r="A18" s="38" t="s">
        <v>18</v>
      </c>
      <c r="B18" s="38" t="s">
        <v>19</v>
      </c>
    </row>
    <row r="20" spans="1:12" x14ac:dyDescent="0.2">
      <c r="B20" s="35" t="s">
        <v>189</v>
      </c>
    </row>
    <row r="21" spans="1:12" x14ac:dyDescent="0.2">
      <c r="B21" s="35" t="s">
        <v>190</v>
      </c>
    </row>
    <row r="22" spans="1:12" x14ac:dyDescent="0.2">
      <c r="B22" s="35" t="s">
        <v>192</v>
      </c>
    </row>
    <row r="23" spans="1:12" x14ac:dyDescent="0.2">
      <c r="B23" s="35" t="s">
        <v>191</v>
      </c>
    </row>
    <row r="25" spans="1:12" x14ac:dyDescent="0.2">
      <c r="A25" s="38" t="s">
        <v>20</v>
      </c>
      <c r="B25" s="38" t="s">
        <v>172</v>
      </c>
    </row>
    <row r="27" spans="1:12" x14ac:dyDescent="0.2">
      <c r="B27" s="37" t="s">
        <v>28</v>
      </c>
      <c r="D27" s="36"/>
      <c r="E27" s="36"/>
      <c r="F27" s="36"/>
      <c r="G27" s="36"/>
      <c r="H27" s="36"/>
      <c r="I27" s="36"/>
      <c r="J27" s="36"/>
      <c r="K27" s="36"/>
      <c r="L27" s="36"/>
    </row>
    <row r="28" spans="1:12" x14ac:dyDescent="0.2">
      <c r="B28" s="37" t="s">
        <v>29</v>
      </c>
      <c r="D28" s="36"/>
      <c r="E28" s="36"/>
      <c r="F28" s="36"/>
      <c r="G28" s="36"/>
      <c r="H28" s="36"/>
      <c r="I28" s="36"/>
      <c r="J28" s="36"/>
      <c r="K28" s="36"/>
      <c r="L28" s="36"/>
    </row>
    <row r="29" spans="1:12" x14ac:dyDescent="0.2">
      <c r="B29" s="37" t="s">
        <v>2735</v>
      </c>
      <c r="C29" s="36"/>
      <c r="D29" s="36"/>
      <c r="E29" s="36"/>
      <c r="F29" s="36"/>
      <c r="G29" s="36"/>
      <c r="H29" s="36"/>
      <c r="I29" s="36"/>
      <c r="J29" s="36"/>
      <c r="K29" s="36"/>
      <c r="L29" s="36"/>
    </row>
    <row r="30" spans="1:12" x14ac:dyDescent="0.2">
      <c r="B30" s="37" t="s">
        <v>2734</v>
      </c>
      <c r="D30" s="36"/>
      <c r="E30" s="36"/>
      <c r="F30" s="36"/>
      <c r="G30" s="36"/>
      <c r="H30" s="36"/>
      <c r="I30" s="36"/>
      <c r="J30" s="36"/>
      <c r="K30" s="36"/>
      <c r="L30" s="36"/>
    </row>
    <row r="31" spans="1:12" x14ac:dyDescent="0.2">
      <c r="B31" s="37"/>
      <c r="D31" s="36"/>
      <c r="E31" s="36"/>
      <c r="F31" s="36"/>
      <c r="G31" s="36"/>
      <c r="H31" s="36"/>
      <c r="I31" s="36"/>
      <c r="J31" s="36"/>
      <c r="K31" s="36"/>
      <c r="L31" s="36"/>
    </row>
    <row r="32" spans="1:12" x14ac:dyDescent="0.2">
      <c r="G32" s="59" t="s">
        <v>152</v>
      </c>
      <c r="I32" s="59" t="s">
        <v>397</v>
      </c>
      <c r="K32" s="59"/>
    </row>
    <row r="33" spans="2:11" x14ac:dyDescent="0.2">
      <c r="B33" s="91"/>
      <c r="G33" s="85" t="s">
        <v>153</v>
      </c>
      <c r="I33" s="85" t="s">
        <v>398</v>
      </c>
      <c r="J33" s="157"/>
      <c r="K33" s="158"/>
    </row>
    <row r="34" spans="2:11" x14ac:dyDescent="0.2">
      <c r="B34" s="23" t="s">
        <v>181</v>
      </c>
      <c r="G34" s="57">
        <f>'Exhibit 9 - p2'!E45</f>
        <v>0.50980724999474736</v>
      </c>
      <c r="I34" s="62">
        <f>'Exhibit 9 - p3'!E45</f>
        <v>0.19423234711591736</v>
      </c>
      <c r="J34" s="157"/>
      <c r="K34" s="160"/>
    </row>
    <row r="129" spans="1:7" x14ac:dyDescent="0.2">
      <c r="A129" s="36"/>
      <c r="B129" s="36"/>
      <c r="C129" s="36"/>
      <c r="D129" s="36"/>
      <c r="E129" s="36"/>
      <c r="F129" s="36"/>
      <c r="G129" s="36"/>
    </row>
    <row r="130" spans="1:7" x14ac:dyDescent="0.2">
      <c r="A130" s="36"/>
      <c r="B130" s="36"/>
      <c r="C130" s="36"/>
      <c r="D130" s="36"/>
      <c r="E130" s="36"/>
      <c r="F130" s="36"/>
      <c r="G130" s="36"/>
    </row>
    <row r="131" spans="1:7" x14ac:dyDescent="0.2">
      <c r="A131" s="36"/>
      <c r="B131" s="36"/>
      <c r="C131" s="36"/>
      <c r="D131" s="36"/>
      <c r="E131" s="36"/>
      <c r="F131" s="36"/>
      <c r="G131" s="36"/>
    </row>
    <row r="132" spans="1:7" x14ac:dyDescent="0.2">
      <c r="A132" s="36"/>
      <c r="B132" s="36"/>
      <c r="C132" s="36"/>
      <c r="D132" s="36"/>
      <c r="E132" s="36"/>
      <c r="F132" s="36"/>
      <c r="G132" s="36"/>
    </row>
    <row r="133" spans="1:7" x14ac:dyDescent="0.2">
      <c r="A133" s="36"/>
      <c r="B133" s="36"/>
      <c r="C133" s="36"/>
      <c r="D133" s="36"/>
      <c r="E133" s="36"/>
      <c r="F133" s="36"/>
      <c r="G133" s="36"/>
    </row>
    <row r="134" spans="1:7" x14ac:dyDescent="0.2">
      <c r="A134" s="36"/>
      <c r="B134" s="36"/>
      <c r="C134" s="36"/>
      <c r="D134" s="36"/>
      <c r="E134" s="36"/>
      <c r="F134" s="36"/>
      <c r="G134" s="36"/>
    </row>
    <row r="135" spans="1:7" x14ac:dyDescent="0.2">
      <c r="A135" s="36"/>
      <c r="B135" s="36"/>
      <c r="C135" s="36"/>
      <c r="D135" s="36"/>
      <c r="E135" s="36"/>
      <c r="F135" s="36"/>
      <c r="G135" s="36"/>
    </row>
    <row r="136" spans="1:7" x14ac:dyDescent="0.2">
      <c r="A136" s="36"/>
      <c r="B136" s="36"/>
      <c r="C136" s="36"/>
      <c r="D136" s="36"/>
      <c r="E136" s="36"/>
      <c r="F136" s="36"/>
      <c r="G136" s="36"/>
    </row>
    <row r="137" spans="1:7" x14ac:dyDescent="0.2">
      <c r="A137" s="36"/>
      <c r="B137" s="36"/>
      <c r="C137" s="36"/>
      <c r="D137" s="36"/>
      <c r="E137" s="36"/>
      <c r="F137" s="36"/>
      <c r="G137" s="36"/>
    </row>
    <row r="138" spans="1:7" x14ac:dyDescent="0.2">
      <c r="A138" s="36"/>
      <c r="B138" s="36"/>
      <c r="C138" s="36"/>
      <c r="D138" s="36"/>
      <c r="E138" s="36"/>
      <c r="F138" s="36"/>
      <c r="G138"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171"/>
  <sheetViews>
    <sheetView zoomScaleNormal="100" zoomScaleSheetLayoutView="101" workbookViewId="0">
      <selection activeCell="C19" sqref="C19"/>
    </sheetView>
  </sheetViews>
  <sheetFormatPr defaultColWidth="9.140625" defaultRowHeight="12.75" x14ac:dyDescent="0.2"/>
  <cols>
    <col min="1" max="5" width="16.28515625" style="16" customWidth="1"/>
    <col min="6" max="6" width="15" style="16" bestFit="1" customWidth="1"/>
    <col min="7" max="7" width="16" style="16" customWidth="1"/>
    <col min="8" max="16384" width="9.140625" style="16"/>
  </cols>
  <sheetData>
    <row r="1" spans="1:10" x14ac:dyDescent="0.2">
      <c r="D1" s="43"/>
      <c r="F1" s="41" t="s">
        <v>31</v>
      </c>
    </row>
    <row r="2" spans="1:10" x14ac:dyDescent="0.2">
      <c r="A2" s="43"/>
      <c r="B2" s="43"/>
      <c r="C2" s="43"/>
      <c r="D2" s="43"/>
      <c r="F2" s="41" t="s">
        <v>33</v>
      </c>
    </row>
    <row r="3" spans="1:10" x14ac:dyDescent="0.2">
      <c r="A3" s="22" t="s">
        <v>0</v>
      </c>
      <c r="B3" s="22"/>
      <c r="C3" s="22"/>
      <c r="D3" s="22"/>
      <c r="E3" s="22"/>
      <c r="F3" s="202"/>
    </row>
    <row r="4" spans="1:10" x14ac:dyDescent="0.2">
      <c r="A4" s="22" t="s">
        <v>286</v>
      </c>
      <c r="B4" s="22"/>
      <c r="C4" s="22"/>
      <c r="D4" s="22"/>
      <c r="E4" s="22"/>
      <c r="F4" s="202"/>
    </row>
    <row r="5" spans="1:10" x14ac:dyDescent="0.2">
      <c r="A5" s="22" t="s">
        <v>63</v>
      </c>
      <c r="B5" s="22"/>
      <c r="C5" s="22"/>
      <c r="D5" s="80"/>
      <c r="E5" s="80"/>
      <c r="F5" s="80"/>
      <c r="G5" s="39"/>
      <c r="H5" s="39"/>
    </row>
    <row r="6" spans="1:10" x14ac:dyDescent="0.2">
      <c r="A6" s="22"/>
      <c r="B6" s="22"/>
      <c r="C6" s="22"/>
      <c r="D6" s="80"/>
      <c r="E6" s="80"/>
      <c r="F6" s="80"/>
      <c r="G6" s="82"/>
      <c r="H6" s="82"/>
    </row>
    <row r="7" spans="1:10" x14ac:dyDescent="0.2">
      <c r="A7" s="22"/>
      <c r="B7" s="22"/>
      <c r="C7" s="22"/>
      <c r="D7" s="80"/>
      <c r="E7" s="80"/>
      <c r="F7" s="80"/>
      <c r="G7" s="82"/>
      <c r="H7" s="82"/>
    </row>
    <row r="9" spans="1:10" x14ac:dyDescent="0.2">
      <c r="A9" s="56" t="s">
        <v>14</v>
      </c>
      <c r="B9" s="55" t="s">
        <v>15</v>
      </c>
      <c r="C9" s="55" t="s">
        <v>16</v>
      </c>
      <c r="D9" s="55" t="s">
        <v>21</v>
      </c>
      <c r="E9" s="55" t="s">
        <v>22</v>
      </c>
      <c r="F9" s="187" t="s">
        <v>254</v>
      </c>
    </row>
    <row r="10" spans="1:10" ht="13.5" customHeight="1" x14ac:dyDescent="0.2">
      <c r="A10" s="51" t="s">
        <v>149</v>
      </c>
      <c r="B10" s="54"/>
      <c r="C10" s="54" t="s">
        <v>174</v>
      </c>
      <c r="D10" s="54" t="s">
        <v>17</v>
      </c>
      <c r="E10" s="189"/>
      <c r="F10" s="188" t="s">
        <v>377</v>
      </c>
    </row>
    <row r="11" spans="1:10" ht="13.5" customHeight="1" x14ac:dyDescent="0.2">
      <c r="A11" s="50" t="s">
        <v>10</v>
      </c>
      <c r="B11" s="53" t="s">
        <v>173</v>
      </c>
      <c r="C11" s="53" t="s">
        <v>175</v>
      </c>
      <c r="D11" s="98" t="s">
        <v>177</v>
      </c>
      <c r="E11" s="190" t="s">
        <v>27</v>
      </c>
      <c r="F11" s="52" t="s">
        <v>175</v>
      </c>
    </row>
    <row r="12" spans="1:10" ht="13.5" customHeight="1" x14ac:dyDescent="0.2">
      <c r="A12" s="51">
        <v>1990</v>
      </c>
      <c r="B12" s="94">
        <v>128861977.8</v>
      </c>
      <c r="C12" s="124">
        <v>77600768.14549394</v>
      </c>
      <c r="D12" s="96">
        <f>C12/B12</f>
        <v>0.60220066050774168</v>
      </c>
      <c r="E12" s="191">
        <v>1.9298539735388604E-2</v>
      </c>
      <c r="F12" s="193">
        <v>234507017.41101441</v>
      </c>
      <c r="G12" s="71"/>
      <c r="H12" s="71"/>
      <c r="J12" s="125"/>
    </row>
    <row r="13" spans="1:10" ht="13.5" customHeight="1" x14ac:dyDescent="0.2">
      <c r="A13" s="51">
        <v>1991</v>
      </c>
      <c r="B13" s="94">
        <v>142028503.99999991</v>
      </c>
      <c r="C13" s="124">
        <v>218184040.12581882</v>
      </c>
      <c r="D13" s="96">
        <f t="shared" ref="D13:D37" si="0">C13/B13</f>
        <v>1.5361989599342605</v>
      </c>
      <c r="E13" s="191">
        <v>1.9298539735388604E-2</v>
      </c>
      <c r="F13" s="194">
        <v>221848264.61627698</v>
      </c>
      <c r="G13" s="71"/>
      <c r="H13" s="71"/>
      <c r="J13" s="125"/>
    </row>
    <row r="14" spans="1:10" ht="13.5" customHeight="1" x14ac:dyDescent="0.2">
      <c r="A14" s="51">
        <v>1992</v>
      </c>
      <c r="B14" s="94">
        <v>158630981.20000011</v>
      </c>
      <c r="C14" s="124">
        <v>43303299.510467887</v>
      </c>
      <c r="D14" s="96">
        <f t="shared" si="0"/>
        <v>0.27298135069763951</v>
      </c>
      <c r="E14" s="191">
        <v>1.9298539735388604E-2</v>
      </c>
      <c r="F14" s="194">
        <v>257613331.94369501</v>
      </c>
      <c r="G14" s="71"/>
      <c r="H14" s="71"/>
      <c r="J14" s="125"/>
    </row>
    <row r="15" spans="1:10" ht="13.5" customHeight="1" x14ac:dyDescent="0.2">
      <c r="A15" s="51">
        <v>1993</v>
      </c>
      <c r="B15" s="94">
        <v>172623390.59999979</v>
      </c>
      <c r="C15" s="124">
        <v>107166078.41433135</v>
      </c>
      <c r="D15" s="96">
        <f t="shared" si="0"/>
        <v>0.62080855926793199</v>
      </c>
      <c r="E15" s="191">
        <v>1.9298539735388604E-2</v>
      </c>
      <c r="F15" s="194">
        <v>290942167.47576582</v>
      </c>
      <c r="G15" s="71"/>
      <c r="H15" s="71"/>
      <c r="J15" s="125"/>
    </row>
    <row r="16" spans="1:10" ht="13.5" customHeight="1" x14ac:dyDescent="0.2">
      <c r="A16" s="51">
        <v>1994</v>
      </c>
      <c r="B16" s="94">
        <v>182199025.79999971</v>
      </c>
      <c r="C16" s="124">
        <v>43408461.732026935</v>
      </c>
      <c r="D16" s="96">
        <f t="shared" si="0"/>
        <v>0.23824749633774936</v>
      </c>
      <c r="E16" s="191">
        <v>1.9298539735388604E-2</v>
      </c>
      <c r="F16" s="194">
        <v>310083449.17093647</v>
      </c>
      <c r="G16" s="71"/>
      <c r="H16" s="71"/>
      <c r="J16" s="125"/>
    </row>
    <row r="17" spans="1:10" x14ac:dyDescent="0.2">
      <c r="A17" s="51">
        <v>1995</v>
      </c>
      <c r="B17" s="94">
        <v>185917462.08000001</v>
      </c>
      <c r="C17" s="124">
        <v>101140690.0599854</v>
      </c>
      <c r="D17" s="96">
        <f t="shared" si="0"/>
        <v>0.54400855588521702</v>
      </c>
      <c r="E17" s="191">
        <v>1.9298539735388604E-2</v>
      </c>
      <c r="F17" s="194">
        <v>278254938.70772672</v>
      </c>
      <c r="G17" s="71"/>
      <c r="H17" s="71"/>
      <c r="J17" s="125"/>
    </row>
    <row r="18" spans="1:10" x14ac:dyDescent="0.2">
      <c r="A18" s="51">
        <v>1996</v>
      </c>
      <c r="B18" s="94">
        <v>186104813.89800021</v>
      </c>
      <c r="C18" s="124">
        <v>50620812.172899127</v>
      </c>
      <c r="D18" s="96">
        <f t="shared" si="0"/>
        <v>0.27200162700059566</v>
      </c>
      <c r="E18" s="191">
        <v>1.9298539735388604E-2</v>
      </c>
      <c r="F18" s="194">
        <v>261002721.68327332</v>
      </c>
      <c r="G18" s="71"/>
      <c r="H18" s="71"/>
      <c r="J18" s="125"/>
    </row>
    <row r="19" spans="1:10" x14ac:dyDescent="0.2">
      <c r="A19" s="51">
        <v>1997</v>
      </c>
      <c r="B19" s="94">
        <v>186488444.24800169</v>
      </c>
      <c r="C19" s="124">
        <v>17247443.640610844</v>
      </c>
      <c r="D19" s="96">
        <f t="shared" si="0"/>
        <v>9.248532106190091E-2</v>
      </c>
      <c r="E19" s="191">
        <v>1.9298539735388604E-2</v>
      </c>
      <c r="F19" s="194">
        <v>263750015.08867848</v>
      </c>
      <c r="G19" s="71"/>
      <c r="H19" s="71"/>
      <c r="J19" s="125"/>
    </row>
    <row r="20" spans="1:10" x14ac:dyDescent="0.2">
      <c r="A20" s="51">
        <v>1998</v>
      </c>
      <c r="B20" s="94">
        <v>191097338.1400004</v>
      </c>
      <c r="C20" s="124">
        <v>50118114.80527629</v>
      </c>
      <c r="D20" s="96">
        <f t="shared" si="0"/>
        <v>0.26226485043218711</v>
      </c>
      <c r="E20" s="191">
        <v>1.9298539735388604E-2</v>
      </c>
      <c r="F20" s="194">
        <v>297371200.97290325</v>
      </c>
      <c r="G20" s="71"/>
      <c r="H20" s="71"/>
      <c r="J20" s="125"/>
    </row>
    <row r="21" spans="1:10" x14ac:dyDescent="0.2">
      <c r="A21" s="51">
        <v>1999</v>
      </c>
      <c r="B21" s="94">
        <v>202400944.74300021</v>
      </c>
      <c r="C21" s="124">
        <v>10046637.278150538</v>
      </c>
      <c r="D21" s="96">
        <f t="shared" si="0"/>
        <v>4.9637304267069082E-2</v>
      </c>
      <c r="E21" s="191">
        <v>1.9298539735388604E-2</v>
      </c>
      <c r="F21" s="194">
        <v>297321910.91335684</v>
      </c>
      <c r="G21" s="71"/>
      <c r="H21" s="71"/>
      <c r="J21" s="125"/>
    </row>
    <row r="22" spans="1:10" x14ac:dyDescent="0.2">
      <c r="A22" s="51">
        <v>2000</v>
      </c>
      <c r="B22" s="94">
        <v>213448337.99600011</v>
      </c>
      <c r="C22" s="124">
        <v>17018050.718511436</v>
      </c>
      <c r="D22" s="96">
        <f t="shared" si="0"/>
        <v>7.9729132015215518E-2</v>
      </c>
      <c r="E22" s="191">
        <v>2.0314252353040633E-2</v>
      </c>
      <c r="F22" s="194">
        <v>339879448.96602821</v>
      </c>
      <c r="G22" s="71"/>
      <c r="H22" s="71"/>
      <c r="J22" s="125"/>
    </row>
    <row r="23" spans="1:10" x14ac:dyDescent="0.2">
      <c r="A23" s="51">
        <v>2001</v>
      </c>
      <c r="B23" s="94">
        <v>225030144.67899999</v>
      </c>
      <c r="C23" s="124">
        <v>22130172.19500529</v>
      </c>
      <c r="D23" s="96">
        <f t="shared" si="0"/>
        <v>9.8343145210938038E-2</v>
      </c>
      <c r="E23" s="191">
        <v>2.138342352951645E-2</v>
      </c>
      <c r="F23" s="194">
        <v>434776740.69975781</v>
      </c>
      <c r="G23" s="71"/>
      <c r="H23" s="71"/>
      <c r="J23" s="125"/>
    </row>
    <row r="24" spans="1:10" x14ac:dyDescent="0.2">
      <c r="A24" s="51">
        <v>2002</v>
      </c>
      <c r="B24" s="94">
        <v>240324685.02299961</v>
      </c>
      <c r="C24" s="124">
        <v>35509431.088886268</v>
      </c>
      <c r="D24" s="96">
        <f t="shared" si="0"/>
        <v>0.14775607044065381</v>
      </c>
      <c r="E24" s="191">
        <v>2.2508866873175212E-2</v>
      </c>
      <c r="F24" s="194">
        <v>428593055.61479759</v>
      </c>
      <c r="G24" s="71"/>
      <c r="H24" s="71"/>
      <c r="J24" s="125"/>
    </row>
    <row r="25" spans="1:10" x14ac:dyDescent="0.2">
      <c r="A25" s="51">
        <v>2003</v>
      </c>
      <c r="B25" s="94">
        <v>243610344.06399971</v>
      </c>
      <c r="C25" s="124">
        <v>461200760.49749619</v>
      </c>
      <c r="D25" s="96">
        <f t="shared" si="0"/>
        <v>1.8931903826560523</v>
      </c>
      <c r="E25" s="191">
        <v>2.3693544077026542E-2</v>
      </c>
      <c r="F25" s="194">
        <v>313315119.89154261</v>
      </c>
      <c r="G25" s="71"/>
      <c r="H25" s="71"/>
      <c r="J25" s="125"/>
    </row>
    <row r="26" spans="1:10" x14ac:dyDescent="0.2">
      <c r="A26" s="51">
        <v>2004</v>
      </c>
      <c r="B26" s="94">
        <v>260576782.52399951</v>
      </c>
      <c r="C26" s="124">
        <v>-95030522.007968917</v>
      </c>
      <c r="D26" s="96">
        <f t="shared" si="0"/>
        <v>-0.3646929748977788</v>
      </c>
      <c r="E26" s="191">
        <v>2.4940572712659516E-2</v>
      </c>
      <c r="F26" s="194">
        <v>289428803.96279806</v>
      </c>
      <c r="G26" s="71"/>
      <c r="H26" s="71"/>
      <c r="J26" s="125"/>
    </row>
    <row r="27" spans="1:10" x14ac:dyDescent="0.2">
      <c r="A27" s="51">
        <v>2005</v>
      </c>
      <c r="B27" s="94">
        <v>289827403.15899932</v>
      </c>
      <c r="C27" s="124">
        <v>32107758.972509835</v>
      </c>
      <c r="D27" s="96">
        <f t="shared" si="0"/>
        <v>0.11078234363813941</v>
      </c>
      <c r="E27" s="191">
        <v>2.625323443437844E-2</v>
      </c>
      <c r="F27" s="194">
        <v>257772431.84903193</v>
      </c>
      <c r="G27" s="71"/>
      <c r="H27" s="71"/>
      <c r="J27" s="125"/>
    </row>
    <row r="28" spans="1:10" x14ac:dyDescent="0.2">
      <c r="A28" s="51">
        <v>2006</v>
      </c>
      <c r="B28" s="94">
        <v>320061743.70499891</v>
      </c>
      <c r="C28" s="124">
        <v>18566050.849253785</v>
      </c>
      <c r="D28" s="96">
        <f t="shared" si="0"/>
        <v>5.8007716368520833E-2</v>
      </c>
      <c r="E28" s="191">
        <v>2.7634983615135198E-2</v>
      </c>
      <c r="F28" s="194">
        <v>327476035.30695486</v>
      </c>
      <c r="G28" s="71"/>
      <c r="H28" s="71"/>
      <c r="J28" s="125"/>
    </row>
    <row r="29" spans="1:10" x14ac:dyDescent="0.2">
      <c r="A29" s="51">
        <v>2007</v>
      </c>
      <c r="B29" s="94">
        <v>346610084.37099892</v>
      </c>
      <c r="C29" s="124">
        <v>309218258.01751947</v>
      </c>
      <c r="D29" s="96">
        <f t="shared" si="0"/>
        <v>0.89212135468783249</v>
      </c>
      <c r="E29" s="191">
        <v>2.9089456436984417E-2</v>
      </c>
      <c r="F29" s="194">
        <v>406251367.21341896</v>
      </c>
      <c r="G29" s="71"/>
      <c r="H29" s="71"/>
      <c r="J29" s="125"/>
    </row>
    <row r="30" spans="1:10" x14ac:dyDescent="0.2">
      <c r="A30" s="51">
        <v>2008</v>
      </c>
      <c r="B30" s="94">
        <v>369369712.84299892</v>
      </c>
      <c r="C30" s="124">
        <v>173497116.68103361</v>
      </c>
      <c r="D30" s="96">
        <f t="shared" si="0"/>
        <v>0.46971126935569507</v>
      </c>
      <c r="E30" s="191">
        <v>3.0620480459983598E-2</v>
      </c>
      <c r="F30" s="194">
        <v>427408902.51560467</v>
      </c>
      <c r="G30" s="71"/>
      <c r="H30" s="71"/>
      <c r="J30" s="125"/>
    </row>
    <row r="31" spans="1:10" x14ac:dyDescent="0.2">
      <c r="A31" s="51">
        <v>2009</v>
      </c>
      <c r="B31" s="94">
        <v>388245682.01099849</v>
      </c>
      <c r="C31" s="124">
        <v>-12114866.712981716</v>
      </c>
      <c r="D31" s="96">
        <f t="shared" si="0"/>
        <v>-3.1204124796006146E-2</v>
      </c>
      <c r="E31" s="191">
        <v>3.2232084694719575E-2</v>
      </c>
      <c r="F31" s="194">
        <v>447135099.83645672</v>
      </c>
      <c r="G31" s="71"/>
      <c r="H31" s="71"/>
      <c r="J31" s="125"/>
    </row>
    <row r="32" spans="1:10" x14ac:dyDescent="0.2">
      <c r="A32" s="51">
        <v>2010</v>
      </c>
      <c r="B32" s="94">
        <v>395460849.99999869</v>
      </c>
      <c r="C32" s="124">
        <v>103625204.5621704</v>
      </c>
      <c r="D32" s="96">
        <f t="shared" si="0"/>
        <v>0.26203656964316629</v>
      </c>
      <c r="E32" s="191">
        <v>3.3928510204967982E-2</v>
      </c>
      <c r="F32" s="194">
        <v>387376202.74217814</v>
      </c>
      <c r="G32" s="71"/>
      <c r="H32" s="71"/>
      <c r="J32" s="125"/>
    </row>
    <row r="33" spans="1:10" x14ac:dyDescent="0.2">
      <c r="A33" s="51">
        <v>2011</v>
      </c>
      <c r="B33" s="94">
        <v>397170391.58299911</v>
      </c>
      <c r="C33" s="124">
        <v>17606250.836426869</v>
      </c>
      <c r="D33" s="96">
        <f t="shared" si="0"/>
        <v>4.4329212875747773E-2</v>
      </c>
      <c r="E33" s="191">
        <v>3.5714221268387351E-2</v>
      </c>
      <c r="F33" s="194">
        <v>408729381.73173618</v>
      </c>
      <c r="G33" s="71"/>
      <c r="H33" s="71"/>
      <c r="J33" s="125"/>
    </row>
    <row r="34" spans="1:10" x14ac:dyDescent="0.2">
      <c r="A34" s="51">
        <v>2012</v>
      </c>
      <c r="B34" s="94">
        <v>402597208.36899883</v>
      </c>
      <c r="C34" s="124">
        <v>36316995.055228963</v>
      </c>
      <c r="D34" s="96">
        <f t="shared" si="0"/>
        <v>9.0206773172512342E-2</v>
      </c>
      <c r="E34" s="191">
        <v>3.7593917124618258E-2</v>
      </c>
      <c r="F34" s="194">
        <v>439158353.54264963</v>
      </c>
      <c r="G34" s="71"/>
      <c r="H34" s="71"/>
      <c r="J34" s="125"/>
    </row>
    <row r="35" spans="1:10" x14ac:dyDescent="0.2">
      <c r="A35" s="51">
        <v>2013</v>
      </c>
      <c r="B35" s="94">
        <v>414665875.71599901</v>
      </c>
      <c r="C35" s="124">
        <v>19147527.607890442</v>
      </c>
      <c r="D35" s="96">
        <f t="shared" si="0"/>
        <v>4.6175797742769684E-2</v>
      </c>
      <c r="E35" s="191">
        <v>3.9572544341703431E-2</v>
      </c>
      <c r="F35" s="194">
        <v>430889613.61294347</v>
      </c>
      <c r="G35" s="71"/>
      <c r="H35" s="71"/>
      <c r="J35" s="125"/>
    </row>
    <row r="36" spans="1:10" x14ac:dyDescent="0.2">
      <c r="A36" s="51">
        <v>2014</v>
      </c>
      <c r="B36" s="94">
        <v>432660853.79399979</v>
      </c>
      <c r="C36" s="124">
        <v>23320565.04334113</v>
      </c>
      <c r="D36" s="96">
        <f t="shared" si="0"/>
        <v>5.390033519058466E-2</v>
      </c>
      <c r="E36" s="191">
        <v>4.1655309833372033E-2</v>
      </c>
      <c r="F36" s="194">
        <v>416608762.37397593</v>
      </c>
      <c r="G36" s="71"/>
      <c r="H36" s="71"/>
      <c r="J36" s="125"/>
    </row>
    <row r="37" spans="1:10" x14ac:dyDescent="0.2">
      <c r="A37" s="51">
        <v>2015</v>
      </c>
      <c r="B37" s="94">
        <v>455545917.41700041</v>
      </c>
      <c r="C37" s="124">
        <v>206008952.82077557</v>
      </c>
      <c r="D37" s="96">
        <f t="shared" si="0"/>
        <v>0.4522243421450704</v>
      </c>
      <c r="E37" s="191">
        <v>4.3847694561444245E-2</v>
      </c>
      <c r="F37" s="194">
        <v>420850917.07983792</v>
      </c>
      <c r="G37" s="71"/>
      <c r="H37" s="71"/>
      <c r="J37" s="125"/>
    </row>
    <row r="38" spans="1:10" x14ac:dyDescent="0.2">
      <c r="A38" s="51">
        <v>2016</v>
      </c>
      <c r="B38" s="94">
        <v>474012597.90600097</v>
      </c>
      <c r="C38" s="124">
        <v>47855476.829999991</v>
      </c>
      <c r="D38" s="96">
        <f t="shared" ref="D38" si="1">C38/B38</f>
        <v>0.10095823832827744</v>
      </c>
      <c r="E38" s="191">
        <v>4.6155467959414997E-2</v>
      </c>
      <c r="F38" s="194">
        <v>574280795.26999938</v>
      </c>
      <c r="G38" s="71"/>
      <c r="H38" s="71"/>
      <c r="J38" s="125"/>
    </row>
    <row r="39" spans="1:10" x14ac:dyDescent="0.2">
      <c r="A39" s="51">
        <v>2017</v>
      </c>
      <c r="B39" s="94">
        <v>488192347.73200119</v>
      </c>
      <c r="C39" s="173">
        <v>2794769814.4999995</v>
      </c>
      <c r="D39" s="96">
        <f>C39/B39</f>
        <v>5.7247308924109159</v>
      </c>
      <c r="E39" s="191">
        <v>4.8584703115173676E-2</v>
      </c>
      <c r="F39" s="194">
        <v>569121526.7299999</v>
      </c>
      <c r="G39" s="71"/>
      <c r="H39" s="71"/>
      <c r="J39" s="125"/>
    </row>
    <row r="40" spans="1:10" x14ac:dyDescent="0.2">
      <c r="A40" s="51">
        <v>2018</v>
      </c>
      <c r="B40" s="94">
        <v>513642444.0840022</v>
      </c>
      <c r="C40" s="173">
        <v>485256792.75999999</v>
      </c>
      <c r="D40" s="96">
        <f t="shared" ref="D40:D43" si="2">C40/B40</f>
        <v>0.94473655428802539</v>
      </c>
      <c r="E40" s="191">
        <v>5.11417927528144E-2</v>
      </c>
      <c r="F40" s="194">
        <v>569881431.70000029</v>
      </c>
      <c r="G40" s="71"/>
      <c r="H40" s="71"/>
      <c r="J40" s="125"/>
    </row>
    <row r="41" spans="1:10" x14ac:dyDescent="0.2">
      <c r="A41" s="51">
        <v>2019</v>
      </c>
      <c r="B41" s="94">
        <v>545473257.32200181</v>
      </c>
      <c r="C41" s="173">
        <v>116068708.56999999</v>
      </c>
      <c r="D41" s="96">
        <f t="shared" si="2"/>
        <v>0.21278533275827072</v>
      </c>
      <c r="E41" s="191">
        <v>5.3833466055594102E-2</v>
      </c>
      <c r="F41" s="195">
        <v>655436284.28999984</v>
      </c>
      <c r="G41" s="71"/>
      <c r="H41" s="71"/>
      <c r="J41" s="125"/>
    </row>
    <row r="42" spans="1:10" x14ac:dyDescent="0.2">
      <c r="A42" s="51">
        <v>2020</v>
      </c>
      <c r="B42" s="94">
        <v>592758384.71700263</v>
      </c>
      <c r="C42" s="173">
        <v>-339477758.83000004</v>
      </c>
      <c r="D42" s="96">
        <f t="shared" si="2"/>
        <v>-0.57270848896059912</v>
      </c>
      <c r="E42" s="191">
        <v>5.6666806374309583E-2</v>
      </c>
      <c r="F42" s="195">
        <v>718773178.49000061</v>
      </c>
      <c r="G42" s="71"/>
      <c r="H42" s="71"/>
      <c r="J42" s="125"/>
    </row>
    <row r="43" spans="1:10" x14ac:dyDescent="0.2">
      <c r="A43" s="50">
        <v>2021</v>
      </c>
      <c r="B43" s="95">
        <v>674164147.28400469</v>
      </c>
      <c r="C43" s="126">
        <v>-128682574.94</v>
      </c>
      <c r="D43" s="97">
        <f t="shared" si="2"/>
        <v>-0.19087721507947525</v>
      </c>
      <c r="E43" s="192">
        <v>5.9649269867694303E-2</v>
      </c>
      <c r="F43" s="196">
        <v>845101263.92000055</v>
      </c>
      <c r="G43" s="71"/>
      <c r="H43" s="71"/>
      <c r="J43" s="125"/>
    </row>
    <row r="44" spans="1:10" x14ac:dyDescent="0.2">
      <c r="A44" s="49"/>
      <c r="B44" s="49"/>
      <c r="C44" s="49"/>
      <c r="D44" s="45"/>
      <c r="E44" s="45"/>
    </row>
    <row r="45" spans="1:10" x14ac:dyDescent="0.2">
      <c r="A45" s="46" t="s">
        <v>176</v>
      </c>
      <c r="B45" s="46"/>
      <c r="C45" s="46"/>
      <c r="D45" s="45"/>
      <c r="E45" s="44">
        <f>SUMPRODUCT($D$12:$D$43,$E$12:$E$43)</f>
        <v>0.50980724999474736</v>
      </c>
    </row>
    <row r="46" spans="1:10" x14ac:dyDescent="0.2">
      <c r="A46" s="45"/>
      <c r="B46" s="45"/>
      <c r="C46" s="45"/>
      <c r="D46" s="45"/>
      <c r="E46" s="45"/>
    </row>
    <row r="47" spans="1:10" x14ac:dyDescent="0.2">
      <c r="A47" s="48" t="s">
        <v>392</v>
      </c>
      <c r="B47" s="48"/>
      <c r="C47" s="48"/>
      <c r="D47" s="45"/>
      <c r="E47" s="45"/>
    </row>
    <row r="48" spans="1:10" x14ac:dyDescent="0.2">
      <c r="A48" s="47" t="s">
        <v>2736</v>
      </c>
      <c r="B48" s="47"/>
      <c r="C48" s="47"/>
      <c r="D48" s="45"/>
      <c r="E48" s="45"/>
    </row>
    <row r="49" spans="1:6" x14ac:dyDescent="0.2">
      <c r="A49" s="47" t="s">
        <v>2760</v>
      </c>
      <c r="B49" s="47"/>
      <c r="C49" s="47"/>
      <c r="D49" s="45"/>
      <c r="E49" s="45"/>
    </row>
    <row r="50" spans="1:6" x14ac:dyDescent="0.2">
      <c r="A50" s="47" t="s">
        <v>2759</v>
      </c>
      <c r="B50" s="47"/>
      <c r="C50" s="47"/>
      <c r="D50" s="45"/>
      <c r="E50" s="45"/>
    </row>
    <row r="51" spans="1:6" x14ac:dyDescent="0.2">
      <c r="A51" s="46"/>
      <c r="B51" s="46"/>
      <c r="C51" s="46"/>
      <c r="D51" s="45"/>
      <c r="E51" s="45"/>
    </row>
    <row r="52" spans="1:6" x14ac:dyDescent="0.2">
      <c r="A52" s="45" t="s">
        <v>2740</v>
      </c>
      <c r="B52" s="45"/>
      <c r="C52" s="45"/>
      <c r="D52" s="45"/>
      <c r="E52" s="45"/>
    </row>
    <row r="53" spans="1:6" x14ac:dyDescent="0.2">
      <c r="A53" s="46" t="s">
        <v>2741</v>
      </c>
      <c r="B53" s="46"/>
      <c r="C53" s="46"/>
      <c r="D53" s="45"/>
      <c r="E53" s="45"/>
    </row>
    <row r="55" spans="1:6" x14ac:dyDescent="0.2">
      <c r="A55" s="48" t="s">
        <v>378</v>
      </c>
    </row>
    <row r="56" spans="1:6" x14ac:dyDescent="0.2">
      <c r="A56" s="47" t="s">
        <v>379</v>
      </c>
    </row>
    <row r="58" spans="1:6" x14ac:dyDescent="0.2">
      <c r="A58" s="257" t="s">
        <v>2745</v>
      </c>
      <c r="B58" s="81"/>
      <c r="C58" s="81"/>
      <c r="D58" s="81"/>
      <c r="E58" s="81"/>
      <c r="F58" s="81"/>
    </row>
    <row r="59" spans="1:6" x14ac:dyDescent="0.2">
      <c r="A59" s="257" t="s">
        <v>2742</v>
      </c>
      <c r="B59" s="81"/>
      <c r="C59" s="81"/>
      <c r="D59" s="81"/>
      <c r="E59" s="81"/>
      <c r="F59" s="81"/>
    </row>
    <row r="162" spans="1:7" x14ac:dyDescent="0.2">
      <c r="A162" s="81"/>
      <c r="B162" s="81"/>
      <c r="C162" s="81"/>
      <c r="D162" s="81"/>
      <c r="E162" s="81"/>
      <c r="F162" s="81"/>
      <c r="G162" s="81"/>
    </row>
    <row r="163" spans="1:7" x14ac:dyDescent="0.2">
      <c r="A163" s="81"/>
      <c r="B163" s="81"/>
      <c r="C163" s="81"/>
      <c r="D163" s="81"/>
      <c r="E163" s="81"/>
      <c r="F163" s="81"/>
      <c r="G163" s="81"/>
    </row>
    <row r="164" spans="1:7" x14ac:dyDescent="0.2">
      <c r="A164" s="81"/>
      <c r="B164" s="81"/>
      <c r="C164" s="81"/>
      <c r="D164" s="81"/>
      <c r="E164" s="81"/>
      <c r="F164" s="81"/>
      <c r="G164" s="81"/>
    </row>
    <row r="165" spans="1:7" x14ac:dyDescent="0.2">
      <c r="A165" s="81"/>
      <c r="B165" s="81"/>
      <c r="C165" s="81"/>
      <c r="D165" s="81"/>
      <c r="E165" s="81"/>
      <c r="F165" s="81"/>
      <c r="G165" s="81"/>
    </row>
    <row r="166" spans="1:7" x14ac:dyDescent="0.2">
      <c r="A166" s="81"/>
      <c r="B166" s="81"/>
      <c r="C166" s="81"/>
      <c r="D166" s="81"/>
      <c r="E166" s="81"/>
      <c r="F166" s="81"/>
      <c r="G166" s="81"/>
    </row>
    <row r="167" spans="1:7" x14ac:dyDescent="0.2">
      <c r="A167" s="81"/>
      <c r="B167" s="81"/>
      <c r="C167" s="81"/>
      <c r="D167" s="81"/>
      <c r="E167" s="81"/>
      <c r="F167" s="81"/>
      <c r="G167" s="81"/>
    </row>
    <row r="168" spans="1:7" x14ac:dyDescent="0.2">
      <c r="A168" s="81"/>
      <c r="B168" s="81"/>
      <c r="C168" s="81"/>
      <c r="D168" s="81"/>
      <c r="E168" s="81"/>
      <c r="F168" s="81"/>
      <c r="G168" s="81"/>
    </row>
    <row r="169" spans="1:7" x14ac:dyDescent="0.2">
      <c r="A169" s="81"/>
      <c r="B169" s="81"/>
      <c r="C169" s="81"/>
      <c r="D169" s="81"/>
      <c r="E169" s="81"/>
      <c r="F169" s="81"/>
      <c r="G169" s="81"/>
    </row>
    <row r="170" spans="1:7" x14ac:dyDescent="0.2">
      <c r="A170" s="81"/>
      <c r="B170" s="81"/>
      <c r="C170" s="81"/>
      <c r="D170" s="81"/>
      <c r="E170" s="81"/>
      <c r="F170" s="81"/>
      <c r="G170" s="81"/>
    </row>
    <row r="171" spans="1:7" x14ac:dyDescent="0.2">
      <c r="A171" s="81"/>
      <c r="B171" s="81"/>
      <c r="C171" s="81"/>
      <c r="D171" s="81"/>
      <c r="E171" s="81"/>
      <c r="F171" s="81"/>
      <c r="G171" s="81"/>
    </row>
  </sheetData>
  <printOptions horizontalCentered="1"/>
  <pageMargins left="0.2" right="0.2" top="0.5" bottom="0.75" header="0.3" footer="0.3"/>
  <pageSetup scale="95"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1B47-A272-40FC-AB66-50BDA00F5B5B}">
  <sheetPr codeName="Sheet32"/>
  <dimension ref="A1:J171"/>
  <sheetViews>
    <sheetView zoomScaleNormal="100" zoomScaleSheetLayoutView="101" workbookViewId="0">
      <selection activeCell="C19" sqref="C19"/>
    </sheetView>
  </sheetViews>
  <sheetFormatPr defaultColWidth="9.140625" defaultRowHeight="12.75" x14ac:dyDescent="0.2"/>
  <cols>
    <col min="1" max="5" width="16.28515625" style="16" customWidth="1"/>
    <col min="6" max="6" width="15" style="16" bestFit="1" customWidth="1"/>
    <col min="7" max="7" width="16" style="16" customWidth="1"/>
    <col min="8" max="16384" width="9.140625" style="16"/>
  </cols>
  <sheetData>
    <row r="1" spans="1:10" x14ac:dyDescent="0.2">
      <c r="D1" s="43"/>
      <c r="F1" s="41" t="s">
        <v>31</v>
      </c>
    </row>
    <row r="2" spans="1:10" x14ac:dyDescent="0.2">
      <c r="A2" s="43"/>
      <c r="B2" s="43"/>
      <c r="C2" s="43"/>
      <c r="D2" s="43"/>
      <c r="F2" s="41" t="s">
        <v>34</v>
      </c>
    </row>
    <row r="3" spans="1:10" x14ac:dyDescent="0.2">
      <c r="A3" s="22" t="s">
        <v>0</v>
      </c>
      <c r="B3" s="22"/>
      <c r="C3" s="22"/>
      <c r="D3" s="22"/>
      <c r="E3" s="22"/>
      <c r="F3" s="202"/>
    </row>
    <row r="4" spans="1:10" x14ac:dyDescent="0.2">
      <c r="A4" s="22" t="s">
        <v>2754</v>
      </c>
      <c r="B4" s="22"/>
      <c r="C4" s="22"/>
      <c r="D4" s="22"/>
      <c r="E4" s="22"/>
      <c r="F4" s="202"/>
    </row>
    <row r="5" spans="1:10" x14ac:dyDescent="0.2">
      <c r="A5" s="22" t="s">
        <v>63</v>
      </c>
      <c r="B5" s="22"/>
      <c r="C5" s="22"/>
      <c r="D5" s="80"/>
      <c r="E5" s="80"/>
      <c r="F5" s="80"/>
      <c r="G5" s="82"/>
      <c r="H5" s="82"/>
    </row>
    <row r="6" spans="1:10" x14ac:dyDescent="0.2">
      <c r="A6" s="22"/>
      <c r="B6" s="22"/>
      <c r="C6" s="22"/>
      <c r="D6" s="80"/>
      <c r="E6" s="80"/>
      <c r="F6" s="80"/>
      <c r="G6" s="82"/>
      <c r="H6" s="82"/>
    </row>
    <row r="7" spans="1:10" x14ac:dyDescent="0.2">
      <c r="A7" s="22"/>
      <c r="B7" s="22"/>
      <c r="C7" s="22"/>
      <c r="D7" s="80"/>
      <c r="E7" s="80"/>
      <c r="F7" s="80"/>
      <c r="G7" s="82"/>
      <c r="H7" s="82"/>
    </row>
    <row r="9" spans="1:10" x14ac:dyDescent="0.2">
      <c r="A9" s="56" t="s">
        <v>14</v>
      </c>
      <c r="B9" s="55" t="s">
        <v>15</v>
      </c>
      <c r="C9" s="55" t="s">
        <v>16</v>
      </c>
      <c r="D9" s="55" t="s">
        <v>21</v>
      </c>
      <c r="E9" s="55" t="s">
        <v>22</v>
      </c>
      <c r="F9" s="187" t="s">
        <v>254</v>
      </c>
    </row>
    <row r="10" spans="1:10" ht="13.5" customHeight="1" x14ac:dyDescent="0.2">
      <c r="A10" s="51" t="s">
        <v>149</v>
      </c>
      <c r="B10" s="54"/>
      <c r="C10" s="54" t="s">
        <v>174</v>
      </c>
      <c r="D10" s="54" t="s">
        <v>17</v>
      </c>
      <c r="E10" s="189"/>
      <c r="F10" s="188" t="s">
        <v>377</v>
      </c>
    </row>
    <row r="11" spans="1:10" ht="13.5" customHeight="1" x14ac:dyDescent="0.2">
      <c r="A11" s="50" t="s">
        <v>10</v>
      </c>
      <c r="B11" s="53" t="s">
        <v>173</v>
      </c>
      <c r="C11" s="53" t="s">
        <v>175</v>
      </c>
      <c r="D11" s="98" t="s">
        <v>177</v>
      </c>
      <c r="E11" s="190" t="s">
        <v>27</v>
      </c>
      <c r="F11" s="52" t="s">
        <v>175</v>
      </c>
    </row>
    <row r="12" spans="1:10" ht="13.5" customHeight="1" x14ac:dyDescent="0.2">
      <c r="A12" s="51">
        <v>1990</v>
      </c>
      <c r="B12" s="94">
        <v>4399626.700000002</v>
      </c>
      <c r="C12" s="124">
        <v>447039.61029000004</v>
      </c>
      <c r="D12" s="96">
        <f>C12/B12</f>
        <v>0.10160853198977082</v>
      </c>
      <c r="E12" s="191">
        <v>1.9298539735388604E-2</v>
      </c>
      <c r="F12" s="193">
        <v>14373746.738</v>
      </c>
      <c r="G12" s="71"/>
      <c r="H12" s="71"/>
      <c r="J12" s="125"/>
    </row>
    <row r="13" spans="1:10" ht="13.5" customHeight="1" x14ac:dyDescent="0.2">
      <c r="A13" s="51">
        <v>1991</v>
      </c>
      <c r="B13" s="94">
        <v>4875958.2</v>
      </c>
      <c r="C13" s="124">
        <v>1799216.9076</v>
      </c>
      <c r="D13" s="96">
        <f t="shared" ref="D13:D38" si="0">C13/B13</f>
        <v>0.36899760699343154</v>
      </c>
      <c r="E13" s="191">
        <v>1.9298539735388604E-2</v>
      </c>
      <c r="F13" s="194">
        <v>15685357.126119999</v>
      </c>
      <c r="G13" s="71"/>
      <c r="H13" s="71"/>
      <c r="J13" s="125"/>
    </row>
    <row r="14" spans="1:10" ht="13.5" customHeight="1" x14ac:dyDescent="0.2">
      <c r="A14" s="51">
        <v>1992</v>
      </c>
      <c r="B14" s="94">
        <v>5345066.0999999968</v>
      </c>
      <c r="C14" s="124">
        <v>979722.96744000015</v>
      </c>
      <c r="D14" s="96">
        <f t="shared" si="0"/>
        <v>0.18329482725012525</v>
      </c>
      <c r="E14" s="191">
        <v>1.9298539735388604E-2</v>
      </c>
      <c r="F14" s="194">
        <v>11972627.790819999</v>
      </c>
      <c r="G14" s="71"/>
      <c r="H14" s="71"/>
      <c r="J14" s="125"/>
    </row>
    <row r="15" spans="1:10" ht="13.5" customHeight="1" x14ac:dyDescent="0.2">
      <c r="A15" s="51">
        <v>1993</v>
      </c>
      <c r="B15" s="94">
        <v>5734597.3000000017</v>
      </c>
      <c r="C15" s="124">
        <v>658929.07626</v>
      </c>
      <c r="D15" s="96">
        <f t="shared" si="0"/>
        <v>0.1149041583547636</v>
      </c>
      <c r="E15" s="191">
        <v>1.9298539735388604E-2</v>
      </c>
      <c r="F15" s="194">
        <v>13506704.134219998</v>
      </c>
      <c r="G15" s="71"/>
      <c r="H15" s="71"/>
      <c r="J15" s="125"/>
    </row>
    <row r="16" spans="1:10" ht="13.5" customHeight="1" x14ac:dyDescent="0.2">
      <c r="A16" s="51">
        <v>1994</v>
      </c>
      <c r="B16" s="94">
        <v>6077315.700000002</v>
      </c>
      <c r="C16" s="124">
        <v>196076.14677000014</v>
      </c>
      <c r="D16" s="96">
        <f t="shared" si="0"/>
        <v>3.2263610522981399E-2</v>
      </c>
      <c r="E16" s="191">
        <v>1.9298539735388604E-2</v>
      </c>
      <c r="F16" s="194">
        <v>14751825.653200001</v>
      </c>
      <c r="G16" s="71"/>
      <c r="H16" s="71"/>
      <c r="J16" s="125"/>
    </row>
    <row r="17" spans="1:10" x14ac:dyDescent="0.2">
      <c r="A17" s="51">
        <v>1995</v>
      </c>
      <c r="B17" s="94">
        <v>6180373.0979999993</v>
      </c>
      <c r="C17" s="124">
        <v>2132534.7332099997</v>
      </c>
      <c r="D17" s="96">
        <f t="shared" si="0"/>
        <v>0.34504951390395816</v>
      </c>
      <c r="E17" s="191">
        <v>1.9298539735388604E-2</v>
      </c>
      <c r="F17" s="194">
        <v>13143065.87152</v>
      </c>
      <c r="G17" s="71"/>
      <c r="H17" s="71"/>
      <c r="J17" s="125"/>
    </row>
    <row r="18" spans="1:10" x14ac:dyDescent="0.2">
      <c r="A18" s="51">
        <v>1996</v>
      </c>
      <c r="B18" s="94">
        <v>6122744.5820000041</v>
      </c>
      <c r="C18" s="124">
        <v>96593.544599999994</v>
      </c>
      <c r="D18" s="96">
        <f t="shared" si="0"/>
        <v>1.5776183916600284E-2</v>
      </c>
      <c r="E18" s="191">
        <v>1.9298539735388604E-2</v>
      </c>
      <c r="F18" s="194">
        <v>15267688.57916999</v>
      </c>
      <c r="G18" s="71"/>
      <c r="H18" s="71"/>
      <c r="J18" s="125"/>
    </row>
    <row r="19" spans="1:10" x14ac:dyDescent="0.2">
      <c r="A19" s="51">
        <v>1997</v>
      </c>
      <c r="B19" s="94">
        <v>6148419.4830000084</v>
      </c>
      <c r="C19" s="124">
        <v>374051.88806999999</v>
      </c>
      <c r="D19" s="96">
        <f t="shared" si="0"/>
        <v>6.0837080017755757E-2</v>
      </c>
      <c r="E19" s="191">
        <v>1.9298539735388604E-2</v>
      </c>
      <c r="F19" s="194">
        <v>16047321.468600009</v>
      </c>
      <c r="G19" s="71"/>
      <c r="H19" s="71"/>
      <c r="J19" s="125"/>
    </row>
    <row r="20" spans="1:10" x14ac:dyDescent="0.2">
      <c r="A20" s="51">
        <v>1998</v>
      </c>
      <c r="B20" s="94">
        <v>6230552.3400000036</v>
      </c>
      <c r="C20" s="124">
        <v>654496.02497999987</v>
      </c>
      <c r="D20" s="96">
        <f t="shared" si="0"/>
        <v>0.10504622853067944</v>
      </c>
      <c r="E20" s="191">
        <v>1.9298539735388604E-2</v>
      </c>
      <c r="F20" s="194">
        <v>18864635.972839989</v>
      </c>
      <c r="G20" s="71"/>
      <c r="H20" s="71"/>
      <c r="J20" s="125"/>
    </row>
    <row r="21" spans="1:10" x14ac:dyDescent="0.2">
      <c r="A21" s="51">
        <v>1999</v>
      </c>
      <c r="B21" s="94">
        <v>6507198.1419999981</v>
      </c>
      <c r="C21" s="124">
        <v>86375.745540000018</v>
      </c>
      <c r="D21" s="96">
        <f t="shared" si="0"/>
        <v>1.327387666013998E-2</v>
      </c>
      <c r="E21" s="191">
        <v>1.9298539735388604E-2</v>
      </c>
      <c r="F21" s="194">
        <v>13261644.065879989</v>
      </c>
      <c r="G21" s="71"/>
      <c r="H21" s="71"/>
      <c r="J21" s="125"/>
    </row>
    <row r="22" spans="1:10" x14ac:dyDescent="0.2">
      <c r="A22" s="51">
        <v>2000</v>
      </c>
      <c r="B22" s="94">
        <v>6781112.6659999937</v>
      </c>
      <c r="C22" s="124">
        <v>200418.35457</v>
      </c>
      <c r="D22" s="96">
        <f t="shared" si="0"/>
        <v>2.9555378953498749E-2</v>
      </c>
      <c r="E22" s="191">
        <v>2.0314252353040633E-2</v>
      </c>
      <c r="F22" s="194">
        <v>17529849.26252003</v>
      </c>
      <c r="G22" s="71"/>
      <c r="H22" s="71"/>
      <c r="J22" s="125"/>
    </row>
    <row r="23" spans="1:10" x14ac:dyDescent="0.2">
      <c r="A23" s="51">
        <v>2001</v>
      </c>
      <c r="B23" s="94">
        <v>7138689.0559999961</v>
      </c>
      <c r="C23" s="124">
        <v>407577.73160999996</v>
      </c>
      <c r="D23" s="96">
        <f t="shared" si="0"/>
        <v>5.7094198726506375E-2</v>
      </c>
      <c r="E23" s="191">
        <v>2.138342352951645E-2</v>
      </c>
      <c r="F23" s="194">
        <v>34203837.772000022</v>
      </c>
      <c r="G23" s="71"/>
      <c r="H23" s="71"/>
      <c r="J23" s="125"/>
    </row>
    <row r="24" spans="1:10" x14ac:dyDescent="0.2">
      <c r="A24" s="51">
        <v>2002</v>
      </c>
      <c r="B24" s="94">
        <v>7347131.4649999943</v>
      </c>
      <c r="C24" s="124">
        <v>514820.85816</v>
      </c>
      <c r="D24" s="96">
        <f t="shared" si="0"/>
        <v>7.0071001262531574E-2</v>
      </c>
      <c r="E24" s="191">
        <v>2.2508866873175212E-2</v>
      </c>
      <c r="F24" s="194">
        <v>30710097.27720001</v>
      </c>
      <c r="G24" s="71"/>
      <c r="H24" s="71"/>
      <c r="J24" s="125"/>
    </row>
    <row r="25" spans="1:10" x14ac:dyDescent="0.2">
      <c r="A25" s="51">
        <v>2003</v>
      </c>
      <c r="B25" s="94">
        <v>6956449.6470000017</v>
      </c>
      <c r="C25" s="124">
        <v>2153021.1223499998</v>
      </c>
      <c r="D25" s="96">
        <f t="shared" si="0"/>
        <v>0.30949999376168835</v>
      </c>
      <c r="E25" s="191">
        <v>2.3693544077026542E-2</v>
      </c>
      <c r="F25" s="194">
        <v>22407556.404929992</v>
      </c>
      <c r="G25" s="71"/>
      <c r="H25" s="71"/>
      <c r="J25" s="125"/>
    </row>
    <row r="26" spans="1:10" x14ac:dyDescent="0.2">
      <c r="A26" s="51">
        <v>2004</v>
      </c>
      <c r="B26" s="94">
        <v>6892684.8279999979</v>
      </c>
      <c r="C26" s="124">
        <v>231319.29134999996</v>
      </c>
      <c r="D26" s="96">
        <f t="shared" si="0"/>
        <v>3.3560114399880409E-2</v>
      </c>
      <c r="E26" s="191">
        <v>2.4940572712659516E-2</v>
      </c>
      <c r="F26" s="194">
        <v>25624759.354180008</v>
      </c>
      <c r="G26" s="71"/>
      <c r="H26" s="71"/>
      <c r="J26" s="125"/>
    </row>
    <row r="27" spans="1:10" x14ac:dyDescent="0.2">
      <c r="A27" s="51">
        <v>2005</v>
      </c>
      <c r="B27" s="94">
        <v>7119935.233</v>
      </c>
      <c r="C27" s="124">
        <v>1848036.73068</v>
      </c>
      <c r="D27" s="96">
        <f t="shared" si="0"/>
        <v>0.25955808166829714</v>
      </c>
      <c r="E27" s="191">
        <v>2.625323443437844E-2</v>
      </c>
      <c r="F27" s="194">
        <v>20260807.725850008</v>
      </c>
      <c r="G27" s="71"/>
      <c r="H27" s="71"/>
      <c r="J27" s="125"/>
    </row>
    <row r="28" spans="1:10" x14ac:dyDescent="0.2">
      <c r="A28" s="51">
        <v>2006</v>
      </c>
      <c r="B28" s="94">
        <v>7479609.5359999985</v>
      </c>
      <c r="C28" s="124">
        <v>445317.56177999999</v>
      </c>
      <c r="D28" s="96">
        <f t="shared" si="0"/>
        <v>5.9537541316381372E-2</v>
      </c>
      <c r="E28" s="191">
        <v>2.7634983615135198E-2</v>
      </c>
      <c r="F28" s="194">
        <v>23114087.56456003</v>
      </c>
      <c r="G28" s="71"/>
      <c r="H28" s="71"/>
      <c r="J28" s="125"/>
    </row>
    <row r="29" spans="1:10" x14ac:dyDescent="0.2">
      <c r="A29" s="51">
        <v>2007</v>
      </c>
      <c r="B29" s="94">
        <v>7817628.4299999997</v>
      </c>
      <c r="C29" s="124">
        <v>1354397.15</v>
      </c>
      <c r="D29" s="96">
        <f t="shared" si="0"/>
        <v>0.17324910772204608</v>
      </c>
      <c r="E29" s="191">
        <v>2.9089456436984417E-2</v>
      </c>
      <c r="F29" s="194">
        <v>30370352.66980001</v>
      </c>
      <c r="G29" s="71"/>
      <c r="H29" s="71"/>
      <c r="J29" s="125"/>
    </row>
    <row r="30" spans="1:10" x14ac:dyDescent="0.2">
      <c r="A30" s="51">
        <v>2008</v>
      </c>
      <c r="B30" s="94">
        <v>8207783.7649999978</v>
      </c>
      <c r="C30" s="124">
        <v>1921334.61</v>
      </c>
      <c r="D30" s="96">
        <f t="shared" si="0"/>
        <v>0.23408689422265752</v>
      </c>
      <c r="E30" s="191">
        <v>3.0620480459983598E-2</v>
      </c>
      <c r="F30" s="194">
        <v>35259999.629999973</v>
      </c>
      <c r="G30" s="71"/>
      <c r="H30" s="71"/>
      <c r="J30" s="125"/>
    </row>
    <row r="31" spans="1:10" x14ac:dyDescent="0.2">
      <c r="A31" s="51">
        <v>2009</v>
      </c>
      <c r="B31" s="94">
        <v>8563713.638999993</v>
      </c>
      <c r="C31" s="124">
        <v>405297.39999999997</v>
      </c>
      <c r="D31" s="96">
        <f t="shared" si="0"/>
        <v>4.7327294802833646E-2</v>
      </c>
      <c r="E31" s="191">
        <v>3.2232084694719575E-2</v>
      </c>
      <c r="F31" s="194">
        <v>36406002.879999943</v>
      </c>
      <c r="G31" s="71"/>
      <c r="H31" s="71"/>
      <c r="J31" s="125"/>
    </row>
    <row r="32" spans="1:10" x14ac:dyDescent="0.2">
      <c r="A32" s="51">
        <v>2010</v>
      </c>
      <c r="B32" s="94">
        <v>8600794.4879999924</v>
      </c>
      <c r="C32" s="124">
        <v>3223106.34</v>
      </c>
      <c r="D32" s="96">
        <f t="shared" si="0"/>
        <v>0.37474518714485561</v>
      </c>
      <c r="E32" s="191">
        <v>3.3928510204967982E-2</v>
      </c>
      <c r="F32" s="194">
        <v>33628808.48999995</v>
      </c>
      <c r="G32" s="71"/>
      <c r="H32" s="71"/>
      <c r="J32" s="125"/>
    </row>
    <row r="33" spans="1:10" x14ac:dyDescent="0.2">
      <c r="A33" s="51">
        <v>2011</v>
      </c>
      <c r="B33" s="94">
        <v>8441299.4259999953</v>
      </c>
      <c r="C33" s="124">
        <v>848416.79</v>
      </c>
      <c r="D33" s="96">
        <f t="shared" si="0"/>
        <v>0.10050784212046746</v>
      </c>
      <c r="E33" s="191">
        <v>3.5714221268387351E-2</v>
      </c>
      <c r="F33" s="194">
        <v>34370228.669999957</v>
      </c>
      <c r="G33" s="71"/>
      <c r="H33" s="71"/>
      <c r="J33" s="125"/>
    </row>
    <row r="34" spans="1:10" x14ac:dyDescent="0.2">
      <c r="A34" s="51">
        <v>2012</v>
      </c>
      <c r="B34" s="94">
        <v>8480421.8149999958</v>
      </c>
      <c r="C34" s="124">
        <v>605829.53999999992</v>
      </c>
      <c r="D34" s="96">
        <f t="shared" si="0"/>
        <v>7.1438609212624432E-2</v>
      </c>
      <c r="E34" s="191">
        <v>3.7593917124618258E-2</v>
      </c>
      <c r="F34" s="194">
        <v>41519198.809999987</v>
      </c>
      <c r="G34" s="71"/>
      <c r="H34" s="71"/>
      <c r="J34" s="125"/>
    </row>
    <row r="35" spans="1:10" x14ac:dyDescent="0.2">
      <c r="A35" s="51">
        <v>2013</v>
      </c>
      <c r="B35" s="94">
        <v>8586370.1019999944</v>
      </c>
      <c r="C35" s="124">
        <v>69811.839999999997</v>
      </c>
      <c r="D35" s="96">
        <f t="shared" si="0"/>
        <v>8.1305416806735312E-3</v>
      </c>
      <c r="E35" s="191">
        <v>3.9572544341703431E-2</v>
      </c>
      <c r="F35" s="194">
        <v>42500667.550000019</v>
      </c>
      <c r="G35" s="71"/>
      <c r="H35" s="71"/>
      <c r="J35" s="125"/>
    </row>
    <row r="36" spans="1:10" x14ac:dyDescent="0.2">
      <c r="A36" s="51">
        <v>2014</v>
      </c>
      <c r="B36" s="94">
        <v>8712311.2580000032</v>
      </c>
      <c r="C36" s="124">
        <v>1726419.5199999998</v>
      </c>
      <c r="D36" s="96">
        <f t="shared" si="0"/>
        <v>0.19815861358428055</v>
      </c>
      <c r="E36" s="191">
        <v>4.1655309833372033E-2</v>
      </c>
      <c r="F36" s="194">
        <v>44986220.770000063</v>
      </c>
      <c r="G36" s="71"/>
      <c r="H36" s="71"/>
      <c r="J36" s="125"/>
    </row>
    <row r="37" spans="1:10" x14ac:dyDescent="0.2">
      <c r="A37" s="51">
        <v>2015</v>
      </c>
      <c r="B37" s="94">
        <v>8731922.3479999956</v>
      </c>
      <c r="C37" s="124">
        <v>-230058.05999999997</v>
      </c>
      <c r="D37" s="96">
        <f t="shared" si="0"/>
        <v>-2.6346782624869957E-2</v>
      </c>
      <c r="E37" s="191">
        <v>4.3847694561444245E-2</v>
      </c>
      <c r="F37" s="194">
        <v>43397340.820000067</v>
      </c>
      <c r="G37" s="71"/>
      <c r="H37" s="71"/>
      <c r="J37" s="125"/>
    </row>
    <row r="38" spans="1:10" x14ac:dyDescent="0.2">
      <c r="A38" s="51">
        <v>2016</v>
      </c>
      <c r="B38" s="94">
        <v>8706901.3379999977</v>
      </c>
      <c r="C38" s="124">
        <v>685689.33</v>
      </c>
      <c r="D38" s="96">
        <f t="shared" si="0"/>
        <v>7.8752394609941101E-2</v>
      </c>
      <c r="E38" s="191">
        <v>4.6155467959414997E-2</v>
      </c>
      <c r="F38" s="194">
        <v>55418819.050000012</v>
      </c>
      <c r="G38" s="71"/>
      <c r="H38" s="71"/>
      <c r="J38" s="125"/>
    </row>
    <row r="39" spans="1:10" x14ac:dyDescent="0.2">
      <c r="A39" s="51">
        <v>2017</v>
      </c>
      <c r="B39" s="94">
        <v>8783795.5719999932</v>
      </c>
      <c r="C39" s="173">
        <v>26578291.539999999</v>
      </c>
      <c r="D39" s="96">
        <f>C39/B39</f>
        <v>3.0258322068336065</v>
      </c>
      <c r="E39" s="191">
        <v>4.8584703115173676E-2</v>
      </c>
      <c r="F39" s="194">
        <v>55470454.040000007</v>
      </c>
      <c r="G39" s="71"/>
      <c r="H39" s="71"/>
      <c r="J39" s="125"/>
    </row>
    <row r="40" spans="1:10" x14ac:dyDescent="0.2">
      <c r="A40" s="51">
        <v>2018</v>
      </c>
      <c r="B40" s="94">
        <v>8978275.1769999936</v>
      </c>
      <c r="C40" s="173">
        <v>-6202287.0599999996</v>
      </c>
      <c r="D40" s="96">
        <f t="shared" ref="D40:D43" si="1">C40/B40</f>
        <v>-0.6908105329505434</v>
      </c>
      <c r="E40" s="191">
        <v>5.11417927528144E-2</v>
      </c>
      <c r="F40" s="194">
        <v>55171240.410000041</v>
      </c>
      <c r="G40" s="71"/>
      <c r="H40" s="71"/>
      <c r="J40" s="125"/>
    </row>
    <row r="41" spans="1:10" x14ac:dyDescent="0.2">
      <c r="A41" s="51">
        <v>2019</v>
      </c>
      <c r="B41" s="94">
        <v>9150055.155999992</v>
      </c>
      <c r="C41" s="173">
        <v>-241955.43000000005</v>
      </c>
      <c r="D41" s="96">
        <f t="shared" si="1"/>
        <v>-2.6443056995273075E-2</v>
      </c>
      <c r="E41" s="191">
        <v>5.3833466055594102E-2</v>
      </c>
      <c r="F41" s="195">
        <v>63415125.43999996</v>
      </c>
      <c r="G41" s="71"/>
      <c r="H41" s="71"/>
      <c r="J41" s="125"/>
    </row>
    <row r="42" spans="1:10" x14ac:dyDescent="0.2">
      <c r="A42" s="51">
        <v>2020</v>
      </c>
      <c r="B42" s="94">
        <v>9331916.6279999949</v>
      </c>
      <c r="C42" s="173">
        <v>-508750.57000000007</v>
      </c>
      <c r="D42" s="96">
        <f t="shared" si="1"/>
        <v>-5.4517264810694611E-2</v>
      </c>
      <c r="E42" s="191">
        <v>5.6666806374309583E-2</v>
      </c>
      <c r="F42" s="195">
        <v>58346512.550000019</v>
      </c>
      <c r="G42" s="71"/>
      <c r="H42" s="71"/>
      <c r="J42" s="125"/>
    </row>
    <row r="43" spans="1:10" x14ac:dyDescent="0.2">
      <c r="A43" s="50">
        <v>2021</v>
      </c>
      <c r="B43" s="95">
        <v>9645654.8299999945</v>
      </c>
      <c r="C43" s="126">
        <v>-423949.98</v>
      </c>
      <c r="D43" s="97">
        <f t="shared" si="1"/>
        <v>-4.3952431169465789E-2</v>
      </c>
      <c r="E43" s="192">
        <v>5.9649269867694303E-2</v>
      </c>
      <c r="F43" s="196">
        <v>68795618.969999969</v>
      </c>
      <c r="G43" s="71"/>
      <c r="H43" s="71"/>
      <c r="J43" s="125"/>
    </row>
    <row r="44" spans="1:10" x14ac:dyDescent="0.2">
      <c r="A44" s="49"/>
      <c r="B44" s="49"/>
      <c r="C44" s="49"/>
      <c r="D44" s="45"/>
      <c r="E44" s="45"/>
    </row>
    <row r="45" spans="1:10" x14ac:dyDescent="0.2">
      <c r="A45" s="46" t="s">
        <v>176</v>
      </c>
      <c r="B45" s="46"/>
      <c r="C45" s="46"/>
      <c r="D45" s="45"/>
      <c r="E45" s="44">
        <f>SUMPRODUCT($D$12:$D$43,$E$12:$E$43)</f>
        <v>0.19423234711591736</v>
      </c>
    </row>
    <row r="46" spans="1:10" x14ac:dyDescent="0.2">
      <c r="A46" s="45"/>
      <c r="B46" s="45"/>
      <c r="C46" s="45"/>
      <c r="D46" s="45"/>
      <c r="E46" s="45"/>
    </row>
    <row r="47" spans="1:10" x14ac:dyDescent="0.2">
      <c r="A47" s="48" t="s">
        <v>392</v>
      </c>
      <c r="B47" s="48"/>
      <c r="C47" s="48"/>
      <c r="D47" s="45"/>
      <c r="E47" s="45"/>
    </row>
    <row r="48" spans="1:10" x14ac:dyDescent="0.2">
      <c r="A48" s="47" t="s">
        <v>2736</v>
      </c>
      <c r="B48" s="47"/>
      <c r="C48" s="47"/>
      <c r="D48" s="45"/>
      <c r="E48" s="45"/>
    </row>
    <row r="49" spans="1:6" x14ac:dyDescent="0.2">
      <c r="A49" s="47" t="s">
        <v>2760</v>
      </c>
      <c r="B49" s="47"/>
      <c r="C49" s="47"/>
      <c r="D49" s="45"/>
      <c r="E49" s="45"/>
    </row>
    <row r="50" spans="1:6" x14ac:dyDescent="0.2">
      <c r="A50" s="47" t="s">
        <v>2759</v>
      </c>
      <c r="B50" s="47"/>
      <c r="C50" s="47"/>
      <c r="D50" s="45"/>
      <c r="E50" s="45"/>
    </row>
    <row r="51" spans="1:6" x14ac:dyDescent="0.2">
      <c r="A51" s="46"/>
      <c r="B51" s="46"/>
      <c r="C51" s="46"/>
      <c r="D51" s="45"/>
      <c r="E51" s="45"/>
    </row>
    <row r="52" spans="1:6" x14ac:dyDescent="0.2">
      <c r="A52" s="45" t="s">
        <v>2740</v>
      </c>
      <c r="B52" s="45"/>
      <c r="C52" s="45"/>
      <c r="D52" s="45"/>
      <c r="E52" s="45"/>
    </row>
    <row r="53" spans="1:6" x14ac:dyDescent="0.2">
      <c r="A53" s="46" t="s">
        <v>2741</v>
      </c>
      <c r="B53" s="46"/>
      <c r="C53" s="46"/>
      <c r="D53" s="45"/>
      <c r="E53" s="45"/>
    </row>
    <row r="55" spans="1:6" x14ac:dyDescent="0.2">
      <c r="A55" s="48" t="s">
        <v>378</v>
      </c>
    </row>
    <row r="56" spans="1:6" x14ac:dyDescent="0.2">
      <c r="A56" s="47" t="s">
        <v>379</v>
      </c>
    </row>
    <row r="58" spans="1:6" x14ac:dyDescent="0.2">
      <c r="A58" s="257" t="s">
        <v>2746</v>
      </c>
      <c r="B58" s="81"/>
      <c r="C58" s="81"/>
      <c r="D58" s="81"/>
      <c r="E58" s="81"/>
      <c r="F58" s="81"/>
    </row>
    <row r="59" spans="1:6" x14ac:dyDescent="0.2">
      <c r="A59" s="257" t="s">
        <v>2743</v>
      </c>
      <c r="B59" s="81"/>
      <c r="C59" s="81"/>
      <c r="D59" s="81"/>
      <c r="E59" s="81"/>
      <c r="F59" s="81"/>
    </row>
    <row r="162" spans="1:7" x14ac:dyDescent="0.2">
      <c r="A162" s="81"/>
      <c r="B162" s="81"/>
      <c r="C162" s="81"/>
      <c r="D162" s="81"/>
      <c r="E162" s="81"/>
      <c r="F162" s="81"/>
      <c r="G162" s="81"/>
    </row>
    <row r="163" spans="1:7" x14ac:dyDescent="0.2">
      <c r="A163" s="81"/>
      <c r="B163" s="81"/>
      <c r="C163" s="81"/>
      <c r="D163" s="81"/>
      <c r="E163" s="81"/>
      <c r="F163" s="81"/>
      <c r="G163" s="81"/>
    </row>
    <row r="164" spans="1:7" x14ac:dyDescent="0.2">
      <c r="A164" s="81"/>
      <c r="B164" s="81"/>
      <c r="C164" s="81"/>
      <c r="D164" s="81"/>
      <c r="E164" s="81"/>
      <c r="F164" s="81"/>
      <c r="G164" s="81"/>
    </row>
    <row r="165" spans="1:7" x14ac:dyDescent="0.2">
      <c r="A165" s="81"/>
      <c r="B165" s="81"/>
      <c r="C165" s="81"/>
      <c r="D165" s="81"/>
      <c r="E165" s="81"/>
      <c r="F165" s="81"/>
      <c r="G165" s="81"/>
    </row>
    <row r="166" spans="1:7" x14ac:dyDescent="0.2">
      <c r="A166" s="81"/>
      <c r="B166" s="81"/>
      <c r="C166" s="81"/>
      <c r="D166" s="81"/>
      <c r="E166" s="81"/>
      <c r="F166" s="81"/>
      <c r="G166" s="81"/>
    </row>
    <row r="167" spans="1:7" x14ac:dyDescent="0.2">
      <c r="A167" s="81"/>
      <c r="B167" s="81"/>
      <c r="C167" s="81"/>
      <c r="D167" s="81"/>
      <c r="E167" s="81"/>
      <c r="F167" s="81"/>
      <c r="G167" s="81"/>
    </row>
    <row r="168" spans="1:7" x14ac:dyDescent="0.2">
      <c r="A168" s="81"/>
      <c r="B168" s="81"/>
      <c r="C168" s="81"/>
      <c r="D168" s="81"/>
      <c r="E168" s="81"/>
      <c r="F168" s="81"/>
      <c r="G168" s="81"/>
    </row>
    <row r="169" spans="1:7" x14ac:dyDescent="0.2">
      <c r="A169" s="81"/>
      <c r="B169" s="81"/>
      <c r="C169" s="81"/>
      <c r="D169" s="81"/>
      <c r="E169" s="81"/>
      <c r="F169" s="81"/>
      <c r="G169" s="81"/>
    </row>
    <row r="170" spans="1:7" x14ac:dyDescent="0.2">
      <c r="A170" s="81"/>
      <c r="B170" s="81"/>
      <c r="C170" s="81"/>
      <c r="D170" s="81"/>
      <c r="E170" s="81"/>
      <c r="F170" s="81"/>
      <c r="G170" s="81"/>
    </row>
    <row r="171" spans="1:7" x14ac:dyDescent="0.2">
      <c r="A171" s="81"/>
      <c r="B171" s="81"/>
      <c r="C171" s="81"/>
      <c r="D171" s="81"/>
      <c r="E171" s="81"/>
      <c r="F171" s="81"/>
      <c r="G171" s="81"/>
    </row>
  </sheetData>
  <printOptions horizontalCentered="1"/>
  <pageMargins left="0.2" right="0.2" top="0.5" bottom="0.75" header="0.3" footer="0.3"/>
  <pageSetup scale="95"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66"/>
  <sheetViews>
    <sheetView zoomScaleNormal="100" zoomScaleSheetLayoutView="100" workbookViewId="0">
      <selection activeCell="C19" sqref="C19"/>
    </sheetView>
  </sheetViews>
  <sheetFormatPr defaultColWidth="9.140625" defaultRowHeight="12.75" x14ac:dyDescent="0.2"/>
  <cols>
    <col min="1" max="2" width="4.7109375" style="35" customWidth="1"/>
    <col min="3" max="9" width="9.140625" style="35"/>
    <col min="10" max="10" width="16.7109375" style="35" customWidth="1"/>
    <col min="11" max="16384" width="9.140625" style="35"/>
  </cols>
  <sheetData>
    <row r="1" spans="1:11" x14ac:dyDescent="0.2">
      <c r="B1" s="42"/>
      <c r="C1" s="42"/>
      <c r="D1" s="42"/>
      <c r="E1" s="42"/>
      <c r="F1" s="42"/>
      <c r="G1" s="42"/>
      <c r="H1" s="42"/>
      <c r="I1" s="42"/>
      <c r="J1" s="42"/>
      <c r="K1" s="41" t="s">
        <v>31</v>
      </c>
    </row>
    <row r="2" spans="1:11" x14ac:dyDescent="0.2">
      <c r="A2" s="43"/>
      <c r="B2" s="42"/>
      <c r="C2" s="42"/>
      <c r="D2" s="42"/>
      <c r="E2" s="42"/>
      <c r="F2" s="42"/>
      <c r="G2" s="42"/>
      <c r="H2" s="42"/>
      <c r="I2" s="42"/>
      <c r="J2" s="42"/>
      <c r="K2" s="41" t="s">
        <v>35</v>
      </c>
    </row>
    <row r="3" spans="1:11" x14ac:dyDescent="0.2">
      <c r="A3" s="22" t="s">
        <v>0</v>
      </c>
      <c r="B3" s="40"/>
      <c r="C3" s="40"/>
      <c r="D3" s="40"/>
      <c r="E3" s="40"/>
      <c r="F3" s="40"/>
      <c r="G3" s="40"/>
      <c r="H3" s="40"/>
      <c r="I3" s="40"/>
      <c r="J3" s="40"/>
      <c r="K3" s="40"/>
    </row>
    <row r="4" spans="1:11" x14ac:dyDescent="0.2">
      <c r="A4" s="22" t="s">
        <v>396</v>
      </c>
      <c r="B4" s="40"/>
      <c r="C4" s="40"/>
      <c r="D4" s="40"/>
      <c r="E4" s="40"/>
      <c r="F4" s="40"/>
      <c r="G4" s="40"/>
      <c r="H4" s="40"/>
      <c r="I4" s="40"/>
      <c r="J4" s="40"/>
      <c r="K4" s="40"/>
    </row>
    <row r="5" spans="1:11" x14ac:dyDescent="0.2">
      <c r="A5" s="22" t="s">
        <v>101</v>
      </c>
      <c r="B5" s="40"/>
      <c r="C5" s="40"/>
      <c r="D5" s="40"/>
      <c r="E5" s="40"/>
      <c r="F5" s="40"/>
      <c r="G5" s="40"/>
      <c r="H5" s="40"/>
      <c r="I5" s="40"/>
      <c r="J5" s="40"/>
      <c r="K5" s="40"/>
    </row>
    <row r="6" spans="1:11" x14ac:dyDescent="0.2">
      <c r="A6" s="22" t="s">
        <v>23</v>
      </c>
      <c r="B6" s="40"/>
      <c r="C6" s="40"/>
      <c r="D6" s="40"/>
      <c r="E6" s="40"/>
      <c r="F6" s="40"/>
      <c r="G6" s="40"/>
      <c r="H6" s="40"/>
      <c r="I6" s="40"/>
      <c r="J6" s="40"/>
      <c r="K6" s="40"/>
    </row>
    <row r="7" spans="1:11" x14ac:dyDescent="0.2">
      <c r="A7" s="23"/>
    </row>
    <row r="8" spans="1:11" x14ac:dyDescent="0.2">
      <c r="A8" s="23" t="s">
        <v>167</v>
      </c>
    </row>
    <row r="9" spans="1:11" x14ac:dyDescent="0.2">
      <c r="A9" s="23" t="s">
        <v>100</v>
      </c>
    </row>
    <row r="10" spans="1:11" x14ac:dyDescent="0.2">
      <c r="A10" s="23" t="s">
        <v>99</v>
      </c>
    </row>
    <row r="11" spans="1:11" x14ac:dyDescent="0.2">
      <c r="A11" s="23" t="s">
        <v>168</v>
      </c>
    </row>
    <row r="12" spans="1:11" x14ac:dyDescent="0.2">
      <c r="A12" s="23"/>
    </row>
    <row r="13" spans="1:11" x14ac:dyDescent="0.2">
      <c r="A13" s="38" t="s">
        <v>98</v>
      </c>
    </row>
    <row r="14" spans="1:11" x14ac:dyDescent="0.2">
      <c r="A14" s="38"/>
    </row>
    <row r="15" spans="1:11" x14ac:dyDescent="0.2">
      <c r="A15" s="23" t="s">
        <v>97</v>
      </c>
    </row>
    <row r="16" spans="1:11" x14ac:dyDescent="0.2">
      <c r="A16" s="23" t="s">
        <v>96</v>
      </c>
    </row>
    <row r="17" spans="1:3" x14ac:dyDescent="0.2">
      <c r="A17" s="23" t="s">
        <v>95</v>
      </c>
    </row>
    <row r="18" spans="1:3" x14ac:dyDescent="0.2">
      <c r="A18" s="23" t="s">
        <v>94</v>
      </c>
    </row>
    <row r="19" spans="1:3" x14ac:dyDescent="0.2">
      <c r="A19" s="23" t="s">
        <v>93</v>
      </c>
    </row>
    <row r="20" spans="1:3" x14ac:dyDescent="0.2">
      <c r="A20" s="23" t="s">
        <v>92</v>
      </c>
    </row>
    <row r="21" spans="1:3" x14ac:dyDescent="0.2">
      <c r="A21" s="23" t="s">
        <v>91</v>
      </c>
    </row>
    <row r="22" spans="1:3" x14ac:dyDescent="0.2">
      <c r="A22" s="23"/>
    </row>
    <row r="23" spans="1:3" x14ac:dyDescent="0.2">
      <c r="A23" s="43" t="s">
        <v>18</v>
      </c>
      <c r="B23" s="43" t="s">
        <v>90</v>
      </c>
    </row>
    <row r="24" spans="1:3" x14ac:dyDescent="0.2">
      <c r="A24" s="43"/>
      <c r="B24" s="43" t="s">
        <v>89</v>
      </c>
    </row>
    <row r="25" spans="1:3" x14ac:dyDescent="0.2">
      <c r="A25" s="23"/>
    </row>
    <row r="26" spans="1:3" x14ac:dyDescent="0.2">
      <c r="B26" s="82" t="s">
        <v>88</v>
      </c>
    </row>
    <row r="27" spans="1:3" x14ac:dyDescent="0.2">
      <c r="A27" s="23"/>
      <c r="B27" s="82" t="s">
        <v>87</v>
      </c>
    </row>
    <row r="28" spans="1:3" x14ac:dyDescent="0.2">
      <c r="B28" s="82" t="s">
        <v>86</v>
      </c>
    </row>
    <row r="29" spans="1:3" x14ac:dyDescent="0.2">
      <c r="B29" s="82"/>
    </row>
    <row r="30" spans="1:3" x14ac:dyDescent="0.2">
      <c r="B30" s="82" t="s">
        <v>85</v>
      </c>
    </row>
    <row r="32" spans="1:3" x14ac:dyDescent="0.2">
      <c r="C32" s="82" t="s">
        <v>84</v>
      </c>
    </row>
    <row r="33" spans="1:11" x14ac:dyDescent="0.2">
      <c r="C33" s="82" t="s">
        <v>83</v>
      </c>
    </row>
    <row r="34" spans="1:11" x14ac:dyDescent="0.2">
      <c r="C34" s="82" t="s">
        <v>82</v>
      </c>
    </row>
    <row r="35" spans="1:11" x14ac:dyDescent="0.2">
      <c r="C35" s="82" t="s">
        <v>81</v>
      </c>
    </row>
    <row r="36" spans="1:11" x14ac:dyDescent="0.2">
      <c r="A36" s="23"/>
      <c r="C36" s="82" t="s">
        <v>80</v>
      </c>
    </row>
    <row r="37" spans="1:11" x14ac:dyDescent="0.2">
      <c r="A37" s="23"/>
      <c r="C37" s="82" t="s">
        <v>79</v>
      </c>
    </row>
    <row r="38" spans="1:11" x14ac:dyDescent="0.2">
      <c r="C38" s="82"/>
    </row>
    <row r="39" spans="1:11" x14ac:dyDescent="0.2">
      <c r="B39" s="82" t="s">
        <v>78</v>
      </c>
    </row>
    <row r="40" spans="1:11" x14ac:dyDescent="0.2">
      <c r="B40" s="82" t="s">
        <v>77</v>
      </c>
    </row>
    <row r="41" spans="1:11" x14ac:dyDescent="0.2">
      <c r="B41" s="82" t="s">
        <v>76</v>
      </c>
    </row>
    <row r="42" spans="1:11" x14ac:dyDescent="0.2">
      <c r="B42" s="82" t="s">
        <v>75</v>
      </c>
    </row>
    <row r="44" spans="1:11" x14ac:dyDescent="0.2">
      <c r="A44" s="43" t="s">
        <v>20</v>
      </c>
      <c r="B44" s="43" t="s">
        <v>74</v>
      </c>
    </row>
    <row r="45" spans="1:11" x14ac:dyDescent="0.2">
      <c r="A45" s="23"/>
      <c r="B45" s="42"/>
    </row>
    <row r="46" spans="1:11" x14ac:dyDescent="0.2">
      <c r="B46" s="64" t="s">
        <v>2738</v>
      </c>
      <c r="C46" s="37"/>
      <c r="D46" s="37"/>
      <c r="E46" s="37"/>
      <c r="F46" s="37"/>
      <c r="G46" s="37"/>
      <c r="H46" s="37"/>
      <c r="I46" s="37"/>
      <c r="J46" s="37"/>
      <c r="K46" s="37"/>
    </row>
    <row r="47" spans="1:11" x14ac:dyDescent="0.2">
      <c r="A47" s="23"/>
      <c r="B47" s="64" t="s">
        <v>2737</v>
      </c>
      <c r="C47" s="37"/>
      <c r="D47" s="37"/>
      <c r="E47" s="37"/>
      <c r="F47" s="37"/>
      <c r="G47" s="37"/>
      <c r="H47" s="37"/>
      <c r="I47" s="37"/>
      <c r="J47" s="37"/>
      <c r="K47" s="37"/>
    </row>
    <row r="48" spans="1:11" x14ac:dyDescent="0.2">
      <c r="B48" s="33" t="s">
        <v>73</v>
      </c>
      <c r="C48" s="23"/>
      <c r="D48" s="23"/>
      <c r="E48" s="23"/>
      <c r="F48" s="23"/>
      <c r="G48" s="23"/>
      <c r="H48" s="23"/>
      <c r="I48" s="23"/>
      <c r="J48" s="23"/>
      <c r="K48" s="23"/>
    </row>
    <row r="49" spans="2:11" x14ac:dyDescent="0.2">
      <c r="B49" s="33" t="s">
        <v>72</v>
      </c>
      <c r="C49" s="23"/>
      <c r="D49" s="23"/>
      <c r="E49" s="23"/>
      <c r="F49" s="23"/>
      <c r="G49" s="23"/>
      <c r="H49" s="23"/>
      <c r="I49" s="23"/>
      <c r="J49" s="23"/>
      <c r="K49" s="23"/>
    </row>
    <row r="50" spans="2:11" x14ac:dyDescent="0.2">
      <c r="B50" s="33" t="s">
        <v>71</v>
      </c>
      <c r="C50" s="23"/>
      <c r="D50" s="23"/>
      <c r="E50" s="23"/>
      <c r="F50" s="23"/>
      <c r="G50" s="23"/>
      <c r="H50" s="23"/>
      <c r="I50" s="23"/>
      <c r="J50" s="23"/>
      <c r="K50" s="23"/>
    </row>
    <row r="51" spans="2:11" x14ac:dyDescent="0.2">
      <c r="B51" s="33" t="s">
        <v>70</v>
      </c>
      <c r="C51" s="23"/>
      <c r="D51" s="23"/>
      <c r="E51" s="23"/>
      <c r="F51" s="23"/>
      <c r="G51" s="23"/>
      <c r="H51" s="23"/>
      <c r="I51" s="23"/>
      <c r="J51" s="23"/>
      <c r="K51" s="23"/>
    </row>
    <row r="52" spans="2:11" x14ac:dyDescent="0.2">
      <c r="B52" s="33"/>
      <c r="C52" s="23"/>
      <c r="D52" s="23"/>
      <c r="E52" s="23"/>
      <c r="F52" s="23"/>
      <c r="G52" s="23"/>
      <c r="H52" s="23"/>
      <c r="I52" s="23"/>
      <c r="J52" s="23"/>
      <c r="K52" s="23"/>
    </row>
    <row r="53" spans="2:11" x14ac:dyDescent="0.2">
      <c r="B53" s="33" t="s">
        <v>69</v>
      </c>
    </row>
    <row r="54" spans="2:11" x14ac:dyDescent="0.2">
      <c r="B54" s="33" t="s">
        <v>68</v>
      </c>
    </row>
    <row r="55" spans="2:11" x14ac:dyDescent="0.2">
      <c r="B55" s="33" t="s">
        <v>67</v>
      </c>
    </row>
    <row r="56" spans="2:11" x14ac:dyDescent="0.2">
      <c r="B56" s="33" t="s">
        <v>66</v>
      </c>
    </row>
    <row r="57" spans="2:11" x14ac:dyDescent="0.2">
      <c r="B57" s="33" t="s">
        <v>65</v>
      </c>
    </row>
    <row r="58" spans="2:11" x14ac:dyDescent="0.2">
      <c r="B58" s="33" t="s">
        <v>64</v>
      </c>
    </row>
    <row r="157" spans="1:7" x14ac:dyDescent="0.2">
      <c r="A157" s="36"/>
      <c r="B157" s="36"/>
      <c r="C157" s="36"/>
      <c r="D157" s="36"/>
      <c r="E157" s="36"/>
      <c r="F157" s="36"/>
      <c r="G157" s="36"/>
    </row>
    <row r="158" spans="1:7" x14ac:dyDescent="0.2">
      <c r="A158" s="36"/>
      <c r="B158" s="36"/>
      <c r="C158" s="36"/>
      <c r="D158" s="36"/>
      <c r="E158" s="36"/>
      <c r="F158" s="36"/>
      <c r="G158" s="36"/>
    </row>
    <row r="159" spans="1:7" x14ac:dyDescent="0.2">
      <c r="A159" s="36"/>
      <c r="B159" s="36"/>
      <c r="C159" s="36"/>
      <c r="D159" s="36"/>
      <c r="E159" s="36"/>
      <c r="F159" s="36"/>
      <c r="G159" s="36"/>
    </row>
    <row r="160" spans="1:7" x14ac:dyDescent="0.2">
      <c r="A160" s="36"/>
      <c r="B160" s="36"/>
      <c r="C160" s="36"/>
      <c r="D160" s="36"/>
      <c r="E160" s="36"/>
      <c r="F160" s="36"/>
      <c r="G160" s="36"/>
    </row>
    <row r="161" spans="1:7" x14ac:dyDescent="0.2">
      <c r="A161" s="36"/>
      <c r="B161" s="36"/>
      <c r="C161" s="36"/>
      <c r="D161" s="36"/>
      <c r="E161" s="36"/>
      <c r="F161" s="36"/>
      <c r="G161" s="36"/>
    </row>
    <row r="162" spans="1:7" x14ac:dyDescent="0.2">
      <c r="A162" s="36"/>
      <c r="B162" s="36"/>
      <c r="C162" s="36"/>
      <c r="D162" s="36"/>
      <c r="E162" s="36"/>
      <c r="F162" s="36"/>
      <c r="G162" s="36"/>
    </row>
    <row r="163" spans="1:7" x14ac:dyDescent="0.2">
      <c r="A163" s="36"/>
      <c r="B163" s="36"/>
      <c r="C163" s="36"/>
      <c r="D163" s="36"/>
      <c r="E163" s="36"/>
      <c r="F163" s="36"/>
      <c r="G163" s="36"/>
    </row>
    <row r="164" spans="1:7" x14ac:dyDescent="0.2">
      <c r="A164" s="36"/>
      <c r="B164" s="36"/>
      <c r="C164" s="36"/>
      <c r="D164" s="36"/>
      <c r="E164" s="36"/>
      <c r="F164" s="36"/>
      <c r="G164" s="36"/>
    </row>
    <row r="165" spans="1:7" x14ac:dyDescent="0.2">
      <c r="A165" s="36"/>
      <c r="B165" s="36"/>
      <c r="C165" s="36"/>
      <c r="D165" s="36"/>
      <c r="E165" s="36"/>
      <c r="F165" s="36"/>
      <c r="G165" s="36"/>
    </row>
    <row r="166" spans="1:7" x14ac:dyDescent="0.2">
      <c r="A166" s="36"/>
      <c r="B166" s="36"/>
      <c r="C166" s="36"/>
      <c r="D166" s="36"/>
      <c r="E166" s="36"/>
      <c r="F166" s="36"/>
      <c r="G166" s="36"/>
    </row>
  </sheetData>
  <printOptions horizontalCentered="1"/>
  <pageMargins left="0.2" right="0.2" top="0.5" bottom="0.75" header="0.3" footer="0.3"/>
  <pageSetup scale="95" orientation="portrait" r:id="rId1"/>
  <headerFooter>
    <oddFooter>&amp;C&amp;8©, Copyright, State Farm Mutual Automobile Insurance Company 2022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65"/>
  <sheetViews>
    <sheetView zoomScaleNormal="100" zoomScaleSheetLayoutView="100" workbookViewId="0">
      <selection activeCell="C19" sqref="C19"/>
    </sheetView>
  </sheetViews>
  <sheetFormatPr defaultColWidth="9.140625" defaultRowHeight="12.75" x14ac:dyDescent="0.2"/>
  <cols>
    <col min="1" max="1" width="4.7109375" style="35" customWidth="1"/>
    <col min="2" max="2" width="3.5703125" style="35" customWidth="1"/>
    <col min="3" max="5" width="9.140625" style="35"/>
    <col min="6" max="6" width="12.7109375" style="35" customWidth="1"/>
    <col min="7" max="7" width="5.7109375" style="35" customWidth="1"/>
    <col min="8" max="8" width="12.7109375" style="35" customWidth="1"/>
    <col min="9" max="9" width="5.7109375" style="35" customWidth="1"/>
    <col min="10" max="10" width="12.7109375" style="35" customWidth="1"/>
    <col min="11" max="11" width="7.140625" style="35" customWidth="1"/>
    <col min="12" max="12" width="2.7109375" style="35" customWidth="1"/>
    <col min="13" max="13" width="9.140625" style="35" customWidth="1"/>
    <col min="14" max="16384" width="9.140625" style="35"/>
  </cols>
  <sheetData>
    <row r="1" spans="1:12" x14ac:dyDescent="0.2">
      <c r="B1" s="42"/>
      <c r="C1" s="42"/>
      <c r="D1" s="42"/>
      <c r="E1" s="42"/>
      <c r="F1" s="42"/>
      <c r="G1" s="42"/>
      <c r="H1" s="42"/>
      <c r="I1" s="42"/>
      <c r="J1" s="42"/>
      <c r="K1" s="41" t="s">
        <v>31</v>
      </c>
      <c r="L1" s="38"/>
    </row>
    <row r="2" spans="1:12" x14ac:dyDescent="0.2">
      <c r="A2" s="43"/>
      <c r="B2" s="42"/>
      <c r="C2" s="42"/>
      <c r="D2" s="42"/>
      <c r="E2" s="42"/>
      <c r="F2" s="42"/>
      <c r="G2" s="42"/>
      <c r="H2" s="42"/>
      <c r="I2" s="42"/>
      <c r="J2" s="42"/>
      <c r="K2" s="41" t="s">
        <v>137</v>
      </c>
      <c r="L2" s="38"/>
    </row>
    <row r="3" spans="1:12" x14ac:dyDescent="0.2">
      <c r="A3" s="22" t="s">
        <v>0</v>
      </c>
      <c r="B3" s="40"/>
      <c r="C3" s="40"/>
      <c r="D3" s="40"/>
      <c r="E3" s="40"/>
      <c r="F3" s="40"/>
      <c r="G3" s="40"/>
      <c r="H3" s="40"/>
      <c r="I3" s="40"/>
      <c r="J3" s="40"/>
      <c r="K3" s="40"/>
    </row>
    <row r="4" spans="1:12" x14ac:dyDescent="0.2">
      <c r="A4" s="22" t="s">
        <v>396</v>
      </c>
      <c r="B4" s="40"/>
      <c r="C4" s="40"/>
      <c r="D4" s="40"/>
      <c r="E4" s="40"/>
      <c r="F4" s="40"/>
      <c r="G4" s="40"/>
      <c r="H4" s="40"/>
      <c r="I4" s="40"/>
      <c r="J4" s="40"/>
      <c r="K4" s="40"/>
      <c r="L4" s="23"/>
    </row>
    <row r="5" spans="1:12" x14ac:dyDescent="0.2">
      <c r="A5" s="22" t="s">
        <v>101</v>
      </c>
      <c r="B5" s="40"/>
      <c r="C5" s="40"/>
      <c r="D5" s="40"/>
      <c r="E5" s="40"/>
      <c r="F5" s="40"/>
      <c r="G5" s="40"/>
      <c r="H5" s="40"/>
      <c r="I5" s="40"/>
      <c r="J5" s="40"/>
      <c r="K5" s="40"/>
    </row>
    <row r="6" spans="1:12" x14ac:dyDescent="0.2">
      <c r="A6" s="22" t="s">
        <v>23</v>
      </c>
      <c r="B6" s="40"/>
      <c r="C6" s="40"/>
      <c r="D6" s="40"/>
      <c r="E6" s="40"/>
      <c r="F6" s="40"/>
      <c r="G6" s="40"/>
      <c r="H6" s="40"/>
      <c r="I6" s="40"/>
      <c r="J6" s="40"/>
      <c r="K6" s="40"/>
    </row>
    <row r="9" spans="1:12" x14ac:dyDescent="0.2">
      <c r="B9" s="33" t="s">
        <v>136</v>
      </c>
      <c r="D9" s="36"/>
      <c r="E9" s="36"/>
    </row>
    <row r="10" spans="1:12" x14ac:dyDescent="0.2">
      <c r="B10" s="33" t="s">
        <v>135</v>
      </c>
      <c r="D10" s="36"/>
      <c r="E10" s="36"/>
    </row>
    <row r="11" spans="1:12" x14ac:dyDescent="0.2">
      <c r="B11" s="33" t="s">
        <v>134</v>
      </c>
      <c r="D11" s="36"/>
      <c r="E11" s="36"/>
    </row>
    <row r="12" spans="1:12" x14ac:dyDescent="0.2">
      <c r="B12" s="82"/>
      <c r="D12" s="36"/>
      <c r="E12" s="36"/>
    </row>
    <row r="13" spans="1:12" x14ac:dyDescent="0.2">
      <c r="B13" s="33" t="s">
        <v>133</v>
      </c>
      <c r="D13" s="36"/>
      <c r="E13" s="36"/>
    </row>
    <row r="14" spans="1:12" x14ac:dyDescent="0.2">
      <c r="B14" s="33" t="s">
        <v>132</v>
      </c>
    </row>
    <row r="15" spans="1:12" x14ac:dyDescent="0.2">
      <c r="A15" s="69"/>
      <c r="B15" s="68" t="s">
        <v>131</v>
      </c>
    </row>
    <row r="16" spans="1:12" x14ac:dyDescent="0.2">
      <c r="B16" s="82"/>
    </row>
    <row r="17" spans="1:3" x14ac:dyDescent="0.2">
      <c r="B17" s="67" t="s">
        <v>130</v>
      </c>
      <c r="C17" s="42" t="s">
        <v>129</v>
      </c>
    </row>
    <row r="18" spans="1:3" x14ac:dyDescent="0.2">
      <c r="B18" s="67" t="s">
        <v>128</v>
      </c>
      <c r="C18" s="42" t="s">
        <v>127</v>
      </c>
    </row>
    <row r="19" spans="1:3" x14ac:dyDescent="0.2">
      <c r="C19" s="82" t="s">
        <v>208</v>
      </c>
    </row>
    <row r="20" spans="1:3" x14ac:dyDescent="0.2">
      <c r="B20" s="67" t="s">
        <v>126</v>
      </c>
      <c r="C20" s="42" t="s">
        <v>125</v>
      </c>
    </row>
    <row r="21" spans="1:3" x14ac:dyDescent="0.2">
      <c r="B21" s="67" t="s">
        <v>124</v>
      </c>
      <c r="C21" s="42" t="s">
        <v>123</v>
      </c>
    </row>
    <row r="22" spans="1:3" x14ac:dyDescent="0.2">
      <c r="C22" s="82" t="s">
        <v>122</v>
      </c>
    </row>
    <row r="23" spans="1:3" x14ac:dyDescent="0.2">
      <c r="B23" s="67" t="s">
        <v>121</v>
      </c>
      <c r="C23" s="42" t="s">
        <v>120</v>
      </c>
    </row>
    <row r="24" spans="1:3" x14ac:dyDescent="0.2">
      <c r="C24" s="82" t="s">
        <v>119</v>
      </c>
    </row>
    <row r="25" spans="1:3" x14ac:dyDescent="0.2">
      <c r="C25" s="82" t="s">
        <v>118</v>
      </c>
    </row>
    <row r="26" spans="1:3" x14ac:dyDescent="0.2">
      <c r="C26" s="82" t="s">
        <v>117</v>
      </c>
    </row>
    <row r="27" spans="1:3" x14ac:dyDescent="0.2">
      <c r="B27" s="67" t="s">
        <v>116</v>
      </c>
      <c r="C27" s="42" t="s">
        <v>115</v>
      </c>
    </row>
    <row r="28" spans="1:3" x14ac:dyDescent="0.2">
      <c r="C28" s="82" t="s">
        <v>114</v>
      </c>
    </row>
    <row r="29" spans="1:3" x14ac:dyDescent="0.2">
      <c r="C29" s="82" t="s">
        <v>113</v>
      </c>
    </row>
    <row r="30" spans="1:3" x14ac:dyDescent="0.2">
      <c r="B30" s="67" t="s">
        <v>112</v>
      </c>
      <c r="C30" s="82" t="s">
        <v>111</v>
      </c>
    </row>
    <row r="31" spans="1:3" x14ac:dyDescent="0.2">
      <c r="B31" s="82"/>
    </row>
    <row r="32" spans="1:3" x14ac:dyDescent="0.2">
      <c r="A32" s="43" t="s">
        <v>58</v>
      </c>
      <c r="B32" s="43" t="s">
        <v>23</v>
      </c>
    </row>
    <row r="33" spans="1:12" x14ac:dyDescent="0.2">
      <c r="B33" s="42"/>
    </row>
    <row r="34" spans="1:12" x14ac:dyDescent="0.2">
      <c r="B34" s="65" t="s">
        <v>376</v>
      </c>
      <c r="C34" s="61"/>
      <c r="D34" s="61"/>
      <c r="E34" s="61"/>
      <c r="F34" s="61"/>
      <c r="G34" s="61"/>
      <c r="H34" s="61"/>
      <c r="I34" s="61"/>
      <c r="J34" s="61"/>
      <c r="K34" s="61"/>
      <c r="L34" s="60"/>
    </row>
    <row r="35" spans="1:12" x14ac:dyDescent="0.2">
      <c r="A35" s="23"/>
      <c r="B35" s="66" t="s">
        <v>110</v>
      </c>
      <c r="C35" s="61"/>
      <c r="D35" s="61"/>
      <c r="E35" s="61"/>
      <c r="F35" s="61"/>
      <c r="G35" s="61"/>
      <c r="H35" s="61"/>
      <c r="I35" s="61"/>
      <c r="J35" s="61"/>
      <c r="K35" s="61"/>
      <c r="L35" s="60"/>
    </row>
    <row r="36" spans="1:12" x14ac:dyDescent="0.2">
      <c r="B36" s="64" t="s">
        <v>109</v>
      </c>
      <c r="C36" s="61"/>
      <c r="D36" s="61"/>
      <c r="E36" s="61"/>
      <c r="F36" s="61"/>
      <c r="G36" s="61"/>
      <c r="H36" s="61"/>
      <c r="I36" s="61"/>
      <c r="J36" s="61"/>
      <c r="K36" s="61"/>
      <c r="L36" s="60"/>
    </row>
    <row r="37" spans="1:12" x14ac:dyDescent="0.2">
      <c r="B37" s="65" t="s">
        <v>108</v>
      </c>
      <c r="C37" s="61"/>
      <c r="D37" s="61"/>
      <c r="E37" s="61"/>
      <c r="F37" s="61"/>
      <c r="G37" s="61"/>
      <c r="H37" s="61"/>
      <c r="I37" s="61"/>
      <c r="J37" s="61"/>
      <c r="K37" s="61"/>
      <c r="L37" s="60"/>
    </row>
    <row r="38" spans="1:12" x14ac:dyDescent="0.2">
      <c r="A38" s="23"/>
      <c r="B38" s="64" t="s">
        <v>393</v>
      </c>
      <c r="C38" s="61"/>
      <c r="D38" s="61"/>
      <c r="E38" s="61"/>
      <c r="F38" s="61"/>
      <c r="G38" s="61"/>
      <c r="H38" s="61"/>
      <c r="I38" s="61"/>
      <c r="J38" s="61"/>
      <c r="K38" s="61"/>
      <c r="L38" s="60"/>
    </row>
    <row r="39" spans="1:12" x14ac:dyDescent="0.2">
      <c r="A39" s="43"/>
      <c r="B39" s="64" t="s">
        <v>169</v>
      </c>
      <c r="C39" s="61"/>
      <c r="D39" s="61"/>
      <c r="E39" s="61"/>
      <c r="F39" s="61"/>
      <c r="G39" s="61"/>
      <c r="H39" s="61"/>
      <c r="I39" s="61"/>
      <c r="J39" s="61"/>
      <c r="K39" s="61"/>
      <c r="L39" s="60"/>
    </row>
    <row r="40" spans="1:12" x14ac:dyDescent="0.2">
      <c r="A40" s="23"/>
      <c r="B40" s="63"/>
      <c r="C40" s="61"/>
      <c r="D40" s="61"/>
      <c r="E40" s="61"/>
      <c r="F40" s="61"/>
      <c r="G40" s="61"/>
      <c r="H40" s="155"/>
      <c r="I40" s="155"/>
      <c r="J40" s="155"/>
      <c r="K40" s="61"/>
      <c r="L40" s="60"/>
    </row>
    <row r="41" spans="1:12" x14ac:dyDescent="0.2">
      <c r="F41" s="59" t="s">
        <v>152</v>
      </c>
      <c r="H41" s="59" t="s">
        <v>397</v>
      </c>
      <c r="I41" s="157"/>
      <c r="J41" s="156"/>
    </row>
    <row r="42" spans="1:12" x14ac:dyDescent="0.2">
      <c r="B42" s="63"/>
      <c r="C42" s="91"/>
      <c r="F42" s="85" t="s">
        <v>153</v>
      </c>
      <c r="H42" s="85" t="s">
        <v>398</v>
      </c>
      <c r="I42" s="157"/>
      <c r="J42" s="158"/>
      <c r="K42" s="61"/>
      <c r="L42" s="60"/>
    </row>
    <row r="43" spans="1:12" x14ac:dyDescent="0.2">
      <c r="B43" s="36"/>
      <c r="C43" s="34" t="s">
        <v>107</v>
      </c>
      <c r="F43" s="58">
        <v>2.5608824499999999E-2</v>
      </c>
      <c r="H43" s="58">
        <v>3.34715186E-2</v>
      </c>
      <c r="I43" s="157"/>
      <c r="J43" s="159"/>
      <c r="K43" s="61"/>
      <c r="L43" s="60"/>
    </row>
    <row r="44" spans="1:12" x14ac:dyDescent="0.2">
      <c r="B44" s="61"/>
      <c r="C44" s="34" t="s">
        <v>106</v>
      </c>
      <c r="F44" s="58">
        <v>5.8368106000000003E-2</v>
      </c>
      <c r="H44" s="58">
        <v>8.3325569099999997E-2</v>
      </c>
      <c r="I44" s="157"/>
      <c r="J44" s="159"/>
      <c r="K44" s="61"/>
      <c r="L44" s="60"/>
    </row>
    <row r="45" spans="1:12" x14ac:dyDescent="0.2">
      <c r="B45" s="61"/>
      <c r="C45" s="34" t="s">
        <v>105</v>
      </c>
      <c r="F45" s="62">
        <v>2.92786266E-2</v>
      </c>
      <c r="H45" s="62">
        <v>4.1992058300000003E-2</v>
      </c>
      <c r="I45" s="157"/>
      <c r="J45" s="159"/>
      <c r="K45" s="61"/>
      <c r="L45" s="60"/>
    </row>
    <row r="46" spans="1:12" x14ac:dyDescent="0.2">
      <c r="B46" s="61"/>
      <c r="C46" s="61" t="s">
        <v>104</v>
      </c>
      <c r="F46" s="58">
        <f>AVERAGE(F43:F45)</f>
        <v>3.7751852366666665E-2</v>
      </c>
      <c r="H46" s="58">
        <f>AVERAGE(H43:H45)</f>
        <v>5.2929715333333328E-2</v>
      </c>
      <c r="I46" s="157"/>
      <c r="J46" s="159"/>
      <c r="K46" s="61"/>
      <c r="L46" s="60"/>
    </row>
    <row r="47" spans="1:12" x14ac:dyDescent="0.2">
      <c r="F47" s="152"/>
      <c r="H47" s="152"/>
      <c r="I47" s="157"/>
      <c r="J47" s="156"/>
    </row>
    <row r="48" spans="1:12" x14ac:dyDescent="0.2">
      <c r="C48" s="23" t="s">
        <v>103</v>
      </c>
      <c r="F48" s="58">
        <v>1.044</v>
      </c>
      <c r="H48" s="58">
        <v>1.044</v>
      </c>
      <c r="I48" s="157"/>
      <c r="J48" s="160"/>
    </row>
    <row r="49" spans="3:10" x14ac:dyDescent="0.2">
      <c r="C49" s="23" t="s">
        <v>102</v>
      </c>
      <c r="F49" s="62">
        <f>F46*F48</f>
        <v>3.9412933870799999E-2</v>
      </c>
      <c r="H49" s="62">
        <f>H46*H48</f>
        <v>5.5258622807999994E-2</v>
      </c>
      <c r="I49" s="157"/>
      <c r="J49" s="160"/>
    </row>
    <row r="50" spans="3:10" x14ac:dyDescent="0.2">
      <c r="H50" s="157"/>
      <c r="I50" s="157"/>
      <c r="J50" s="157"/>
    </row>
    <row r="156" spans="1:7" x14ac:dyDescent="0.2">
      <c r="A156" s="36"/>
      <c r="B156" s="36"/>
      <c r="C156" s="36"/>
      <c r="D156" s="36"/>
      <c r="E156" s="36"/>
      <c r="F156" s="36"/>
      <c r="G156" s="36"/>
    </row>
    <row r="157" spans="1:7" x14ac:dyDescent="0.2">
      <c r="A157" s="36"/>
      <c r="B157" s="36"/>
      <c r="C157" s="36"/>
      <c r="D157" s="36"/>
      <c r="E157" s="36"/>
      <c r="F157" s="36"/>
      <c r="G157" s="36"/>
    </row>
    <row r="158" spans="1:7" x14ac:dyDescent="0.2">
      <c r="A158" s="36"/>
      <c r="B158" s="36"/>
      <c r="C158" s="36"/>
      <c r="D158" s="36"/>
      <c r="E158" s="36"/>
      <c r="F158" s="36"/>
      <c r="G158" s="36"/>
    </row>
    <row r="159" spans="1:7" x14ac:dyDescent="0.2">
      <c r="A159" s="36"/>
      <c r="B159" s="36"/>
      <c r="C159" s="36"/>
      <c r="D159" s="36"/>
      <c r="E159" s="36"/>
      <c r="F159" s="36"/>
      <c r="G159" s="36"/>
    </row>
    <row r="160" spans="1:7" x14ac:dyDescent="0.2">
      <c r="A160" s="36"/>
      <c r="B160" s="36"/>
      <c r="C160" s="36"/>
      <c r="D160" s="36"/>
      <c r="E160" s="36"/>
      <c r="F160" s="36"/>
      <c r="G160" s="36"/>
    </row>
    <row r="161" spans="1:7" x14ac:dyDescent="0.2">
      <c r="A161" s="36"/>
      <c r="B161" s="36"/>
      <c r="C161" s="36"/>
      <c r="D161" s="36"/>
      <c r="E161" s="36"/>
      <c r="F161" s="36"/>
      <c r="G161" s="36"/>
    </row>
    <row r="162" spans="1:7" x14ac:dyDescent="0.2">
      <c r="A162" s="36"/>
      <c r="B162" s="36"/>
      <c r="C162" s="36"/>
      <c r="D162" s="36"/>
      <c r="E162" s="36"/>
      <c r="F162" s="36"/>
      <c r="G162" s="36"/>
    </row>
    <row r="163" spans="1:7" x14ac:dyDescent="0.2">
      <c r="A163" s="36"/>
      <c r="B163" s="36"/>
      <c r="C163" s="36"/>
      <c r="D163" s="36"/>
      <c r="E163" s="36"/>
      <c r="F163" s="36"/>
      <c r="G163" s="36"/>
    </row>
    <row r="164" spans="1:7" x14ac:dyDescent="0.2">
      <c r="A164" s="36"/>
      <c r="B164" s="36"/>
      <c r="C164" s="36"/>
      <c r="D164" s="36"/>
      <c r="E164" s="36"/>
      <c r="F164" s="36"/>
      <c r="G164" s="36"/>
    </row>
    <row r="165" spans="1:7" x14ac:dyDescent="0.2">
      <c r="A165" s="36"/>
      <c r="B165" s="36"/>
      <c r="C165" s="36"/>
      <c r="D165" s="36"/>
      <c r="E165" s="36"/>
      <c r="F165" s="36"/>
      <c r="G165" s="36"/>
    </row>
  </sheetData>
  <printOptions horizontalCentered="1"/>
  <pageMargins left="0.2" right="0.2" top="0.5" bottom="0.75" header="0.3" footer="0.3"/>
  <pageSetup orientation="portrait" r:id="rId1"/>
  <headerFooter>
    <oddFooter>&amp;C&amp;8©, Copyright, State Farm Mutual Automobile Insurance Company 2022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9 - p8</vt:lpstr>
      <vt:lpstr>Exhibit 10</vt:lpstr>
      <vt:lpstr>Exhibit 11</vt:lpstr>
      <vt:lpstr>Exhibit 12</vt:lpstr>
      <vt:lpstr>Exhibit 14</vt:lpstr>
      <vt:lpstr>Exhibit 14A</vt:lpstr>
      <vt:lpstr>Exhibit 14B</vt:lpstr>
      <vt:lpstr>Exhibit 15</vt:lpstr>
      <vt:lpstr>Exhibit 16</vt:lpstr>
      <vt:lpstr>Exhibit 17</vt:lpstr>
      <vt:lpstr>Exhibit 19</vt:lpstr>
      <vt:lpstr>Exhibit 20 - p1</vt:lpstr>
      <vt:lpstr>Exhibit 20 - p2</vt:lpstr>
      <vt:lpstr>Exhibit 21</vt:lpstr>
      <vt:lpstr>Reinsurance Exh</vt:lpstr>
      <vt:lpstr>'Exhibit 14B'!Print_Area</vt:lpstr>
      <vt:lpstr>'Exhibit 14B'!Print_Titles</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2022-12-05T19:05:55Z</cp:lastPrinted>
  <dcterms:created xsi:type="dcterms:W3CDTF">2007-12-11T00:21:28Z</dcterms:created>
  <dcterms:modified xsi:type="dcterms:W3CDTF">2022-12-05T19:09:23Z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