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HOMEOWNERS\State Files 2019 and Forward\California\2023\RDP\Filing\Filing Documents\@WMD Removal and Prop Chg Amendment\Rating Algorithm &amp; Rating Sample\"/>
    </mc:Choice>
  </mc:AlternateContent>
  <xr:revisionPtr revIDLastSave="0" documentId="13_ncr:1_{A13DCEF5-1589-4281-9915-4EDF8771CCB9}" xr6:coauthVersionLast="47" xr6:coauthVersionMax="47" xr10:uidLastSave="{00000000-0000-0000-0000-000000000000}"/>
  <bookViews>
    <workbookView xWindow="28680" yWindow="-120" windowWidth="29040" windowHeight="15840" xr2:uid="{1A06C45C-BEDF-4D58-9DA4-9CCFD7A1ECDF}"/>
  </bookViews>
  <sheets>
    <sheet name="Rental Dwell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2" l="1"/>
  <c r="D42" i="2"/>
  <c r="D24" i="2" l="1"/>
  <c r="D33" i="2" s="1"/>
  <c r="D34" i="2" s="1"/>
  <c r="D35" i="2" s="1"/>
  <c r="D36" i="2" s="1"/>
  <c r="D37" i="2" s="1"/>
  <c r="D38" i="2" s="1"/>
  <c r="D39" i="2" l="1"/>
  <c r="D40" i="2" l="1"/>
  <c r="D41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A16" i="2" s="1"/>
</calcChain>
</file>

<file path=xl/sharedStrings.xml><?xml version="1.0" encoding="utf-8"?>
<sst xmlns="http://schemas.openxmlformats.org/spreadsheetml/2006/main" count="86" uniqueCount="56">
  <si>
    <t>Premium</t>
  </si>
  <si>
    <t>Step</t>
  </si>
  <si>
    <t>State Farm General Insurance Company</t>
  </si>
  <si>
    <t>Operation</t>
  </si>
  <si>
    <t>/</t>
  </si>
  <si>
    <t>+</t>
  </si>
  <si>
    <t>Policy Characteristics</t>
  </si>
  <si>
    <t>Deductible = 1%</t>
  </si>
  <si>
    <t>Basic Premium - Multiplicative</t>
  </si>
  <si>
    <t>Basic Premium Adjustments - Multiplicative</t>
  </si>
  <si>
    <t>Optional Coverages - Additive</t>
  </si>
  <si>
    <t>*</t>
  </si>
  <si>
    <t>Round to the nearest dollar after each sequence step</t>
  </si>
  <si>
    <t>Annual Premiums</t>
  </si>
  <si>
    <t>Building Ordinance or Law = 25% of Coverage A</t>
  </si>
  <si>
    <t>Adjustment</t>
  </si>
  <si>
    <t>Rating Sample</t>
  </si>
  <si>
    <t>Step 1</t>
  </si>
  <si>
    <t>A. Base Rate</t>
  </si>
  <si>
    <t>C. Construction Factor</t>
  </si>
  <si>
    <t>D. Risk Amount Factor</t>
  </si>
  <si>
    <t>E. Risk Amount</t>
  </si>
  <si>
    <t>F. Base Risk Amount</t>
  </si>
  <si>
    <t>California Rental Dwelling</t>
  </si>
  <si>
    <t>Construction = Frame</t>
  </si>
  <si>
    <t>02. Deletion of Section II, Liability</t>
  </si>
  <si>
    <t>03. Modified Loss Settlement</t>
  </si>
  <si>
    <t>04. Modified Replacement Cost</t>
  </si>
  <si>
    <t>05. Utilities Rating Plan</t>
  </si>
  <si>
    <t>06. Home Alert Protection</t>
  </si>
  <si>
    <t>07. Automatic Sprinkler Discount</t>
  </si>
  <si>
    <t>08. Replacement Cost on Personal Property</t>
  </si>
  <si>
    <t>Solid Fuel Appliances = Yes</t>
  </si>
  <si>
    <t>Coverage A - Dwelling = $500,000</t>
  </si>
  <si>
    <t>Replacement Cost on Personal Property = Yes</t>
  </si>
  <si>
    <t>Home Age = 10 Years</t>
  </si>
  <si>
    <t>Extra Replacement Cost = Yes</t>
  </si>
  <si>
    <t>Section II Limit = $500,000</t>
  </si>
  <si>
    <t>^ Utilizes a model</t>
  </si>
  <si>
    <t>B. Zip Code Factor^</t>
  </si>
  <si>
    <t>Zip Code = 96093</t>
  </si>
  <si>
    <r>
      <t>Note:</t>
    </r>
    <r>
      <rPr>
        <sz val="10"/>
        <color rgb="FF000000"/>
        <rFont val="Arial"/>
        <family val="2"/>
      </rPr>
      <t xml:space="preserve"> Minimum Premium ($300) is applied to the total premium.</t>
    </r>
  </si>
  <si>
    <t>09. Deductibles</t>
  </si>
  <si>
    <t>10. State Farm Fair Plan Companion Coverage</t>
  </si>
  <si>
    <t>11. Building Ordinance or Law Coverage</t>
  </si>
  <si>
    <t>12. Coverage B - Increased Limits</t>
  </si>
  <si>
    <t>13. Dwellings Under Construction</t>
  </si>
  <si>
    <t>14. Extra Replacement Cost Coverage</t>
  </si>
  <si>
    <t>15. Fire Department Service Charge Increased Limits</t>
  </si>
  <si>
    <t>16. Loss Assessments</t>
  </si>
  <si>
    <t>17. Medical Payments - Optional Limits</t>
  </si>
  <si>
    <t>18. Other Structures - Increased Limits</t>
  </si>
  <si>
    <t>19. Section II - Increased Limits</t>
  </si>
  <si>
    <t>20. Solid Fuel Appliances</t>
  </si>
  <si>
    <t>21. Stored Personal Property</t>
  </si>
  <si>
    <t>22. Vacancy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</si>
</sst>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$&quot;#,##0"/>
    <numFmt numFmtId="166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3" fillId="0" borderId="0" xfId="0" applyNumberFormat="1" applyFont="1"/>
    <xf numFmtId="0" fontId="3" fillId="0" borderId="1" xfId="0" applyNumberFormat="1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2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6" fillId="0" borderId="0" xfId="1" applyFont="1" applyAlignment="1">
      <alignment horizontal="centerContinuous"/>
    </xf>
    <xf numFmtId="165" fontId="3" fillId="0" borderId="1" xfId="0" applyNumberFormat="1" applyFont="1" applyBorder="1" applyAlignment="1">
      <alignment vertical="top"/>
    </xf>
    <xf numFmtId="2" fontId="4" fillId="0" borderId="1" xfId="0" applyNumberFormat="1" applyFont="1" applyFill="1" applyBorder="1" applyAlignment="1">
      <alignment vertical="top"/>
    </xf>
    <xf numFmtId="165" fontId="4" fillId="0" borderId="1" xfId="0" applyNumberFormat="1" applyFont="1" applyFill="1" applyBorder="1" applyAlignment="1">
      <alignment vertical="top"/>
    </xf>
    <xf numFmtId="0" fontId="3" fillId="0" borderId="0" xfId="0" applyNumberFormat="1" applyFont="1" applyAlignment="1"/>
    <xf numFmtId="0" fontId="3" fillId="0" borderId="1" xfId="0" applyNumberFormat="1" applyFont="1" applyBorder="1" applyAlignment="1">
      <alignment horizontal="left"/>
    </xf>
    <xf numFmtId="0" fontId="3" fillId="0" borderId="4" xfId="0" applyNumberFormat="1" applyFont="1" applyFill="1" applyBorder="1"/>
    <xf numFmtId="165" fontId="4" fillId="0" borderId="4" xfId="0" applyNumberFormat="1" applyFont="1" applyFill="1" applyBorder="1" applyAlignment="1">
      <alignment vertical="top"/>
    </xf>
    <xf numFmtId="165" fontId="3" fillId="0" borderId="4" xfId="0" applyNumberFormat="1" applyFont="1" applyBorder="1" applyAlignment="1">
      <alignment horizontal="right" vertical="top"/>
    </xf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2" fillId="0" borderId="5" xfId="0" applyNumberFormat="1" applyFont="1" applyBorder="1" applyAlignment="1">
      <alignment horizontal="centerContinuous"/>
    </xf>
    <xf numFmtId="0" fontId="2" fillId="0" borderId="4" xfId="0" applyNumberFormat="1" applyFont="1" applyBorder="1" applyAlignment="1">
      <alignment horizontal="centerContinuous"/>
    </xf>
    <xf numFmtId="0" fontId="2" fillId="0" borderId="2" xfId="0" applyNumberFormat="1" applyFont="1" applyBorder="1" applyAlignment="1">
      <alignment horizontal="centerContinuous"/>
    </xf>
    <xf numFmtId="0" fontId="5" fillId="0" borderId="1" xfId="0" applyFont="1" applyBorder="1"/>
    <xf numFmtId="164" fontId="4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/>
    <xf numFmtId="0" fontId="2" fillId="0" borderId="5" xfId="0" applyNumberFormat="1" applyFont="1" applyBorder="1" applyAlignment="1">
      <alignment horizontal="center"/>
    </xf>
    <xf numFmtId="0" fontId="3" fillId="0" borderId="1" xfId="0" applyNumberFormat="1" applyFont="1" applyBorder="1" applyAlignment="1"/>
    <xf numFmtId="0" fontId="2" fillId="0" borderId="1" xfId="0" applyNumberFormat="1" applyFont="1" applyBorder="1"/>
    <xf numFmtId="0" fontId="6" fillId="0" borderId="1" xfId="0" applyNumberFormat="1" applyFont="1" applyBorder="1" applyAlignment="1">
      <alignment horizontal="center"/>
    </xf>
    <xf numFmtId="0" fontId="5" fillId="0" borderId="0" xfId="0" applyNumberFormat="1" applyFont="1"/>
    <xf numFmtId="0" fontId="5" fillId="0" borderId="0" xfId="0" applyNumberFormat="1" applyFont="1" applyAlignment="1">
      <alignment horizontal="left" indent="7"/>
    </xf>
    <xf numFmtId="0" fontId="3" fillId="0" borderId="0" xfId="0" applyFont="1" applyAlignment="1">
      <alignment vertical="center" wrapText="1"/>
    </xf>
    <xf numFmtId="0" fontId="5" fillId="0" borderId="1" xfId="0" applyNumberFormat="1" applyFont="1" applyBorder="1" applyAlignment="1"/>
    <xf numFmtId="166" fontId="4" fillId="0" borderId="1" xfId="0" applyNumberFormat="1" applyFont="1" applyFill="1" applyBorder="1" applyAlignment="1">
      <alignment vertical="top"/>
    </xf>
    <xf numFmtId="0" fontId="5" fillId="0" borderId="0" xfId="0" applyNumberFormat="1" applyFont="1" applyBorder="1"/>
    <xf numFmtId="0" fontId="5" fillId="0" borderId="0" xfId="0" applyNumberFormat="1" applyFont="1" applyFill="1" applyBorder="1"/>
    <xf numFmtId="165" fontId="4" fillId="0" borderId="3" xfId="0" applyNumberFormat="1" applyFont="1" applyFill="1" applyBorder="1" applyAlignment="1">
      <alignment vertical="top"/>
    </xf>
    <xf numFmtId="165" fontId="3" fillId="0" borderId="3" xfId="0" applyNumberFormat="1" applyFont="1" applyBorder="1" applyAlignment="1">
      <alignment vertical="top"/>
    </xf>
    <xf numFmtId="0" fontId="2" fillId="0" borderId="0" xfId="0" applyNumberFormat="1" applyFont="1" applyBorder="1"/>
    <xf numFmtId="165" fontId="2" fillId="0" borderId="0" xfId="0" applyNumberFormat="1" applyFont="1" applyBorder="1"/>
    <xf numFmtId="0" fontId="3" fillId="0" borderId="6" xfId="0" applyNumberFormat="1" applyFont="1" applyFill="1" applyBorder="1"/>
    <xf numFmtId="165" fontId="4" fillId="0" borderId="6" xfId="0" applyNumberFormat="1" applyFont="1" applyFill="1" applyBorder="1" applyAlignment="1">
      <alignment vertical="top"/>
    </xf>
    <xf numFmtId="165" fontId="3" fillId="0" borderId="6" xfId="0" applyNumberFormat="1" applyFont="1" applyBorder="1" applyAlignment="1">
      <alignment horizontal="right" vertical="top"/>
    </xf>
    <xf numFmtId="0" fontId="8" fillId="0" borderId="0" xfId="0" applyFont="1" applyAlignment="1">
      <alignment horizontal="left" vertical="top" wrapText="1"/>
    </xf>
    <xf numFmtId="165" fontId="3" fillId="0" borderId="1" xfId="0" applyNumberFormat="1" applyFont="1" applyBorder="1" applyAlignment="1">
      <alignment horizontal="right" vertical="top"/>
    </xf>
  </cellXfs>
  <cellStyles count="2">
    <cellStyle name="Normal" xfId="0" builtinId="0"/>
    <cellStyle name="Normal 23" xfId="1" xr:uid="{C71FAF96-E547-4A82-983A-421E3D1087FE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E66D-48A5-4D1F-824E-D16781D0C271}">
  <dimension ref="A1:F60"/>
  <sheetViews>
    <sheetView tabSelected="1" zoomScaleNormal="100" workbookViewId="0">
      <selection activeCell="A5" sqref="A5"/>
    </sheetView>
  </sheetViews>
  <sheetFormatPr defaultRowHeight="12.75" x14ac:dyDescent="0.2"/>
  <cols>
    <col min="1" max="1" width="57.140625" style="1" customWidth="1"/>
    <col min="2" max="4" width="14.28515625" style="1" customWidth="1"/>
    <col min="5" max="5" width="9.140625" style="1"/>
    <col min="6" max="6" width="10" style="1" bestFit="1" customWidth="1"/>
    <col min="7" max="16384" width="9.140625" style="1"/>
  </cols>
  <sheetData>
    <row r="1" spans="1:6" x14ac:dyDescent="0.2">
      <c r="A1" s="5" t="s">
        <v>2</v>
      </c>
      <c r="B1" s="5"/>
      <c r="C1" s="5"/>
      <c r="D1" s="5"/>
      <c r="E1" s="29"/>
    </row>
    <row r="2" spans="1:6" x14ac:dyDescent="0.2">
      <c r="A2" s="7" t="s">
        <v>23</v>
      </c>
      <c r="B2" s="6"/>
      <c r="C2" s="6"/>
      <c r="D2" s="6"/>
      <c r="E2" s="29"/>
    </row>
    <row r="3" spans="1:6" x14ac:dyDescent="0.2">
      <c r="A3" s="5" t="s">
        <v>16</v>
      </c>
      <c r="B3" s="5"/>
      <c r="C3" s="5"/>
      <c r="D3" s="5"/>
      <c r="E3" s="29"/>
    </row>
    <row r="4" spans="1:6" x14ac:dyDescent="0.2">
      <c r="E4" s="29"/>
    </row>
    <row r="5" spans="1:6" x14ac:dyDescent="0.2">
      <c r="A5" s="16" t="s">
        <v>6</v>
      </c>
      <c r="E5" s="29"/>
    </row>
    <row r="6" spans="1:6" x14ac:dyDescent="0.2">
      <c r="A6" s="32" t="s">
        <v>40</v>
      </c>
      <c r="B6" s="11"/>
      <c r="C6" s="11"/>
      <c r="D6" s="11"/>
      <c r="E6" s="30"/>
    </row>
    <row r="7" spans="1:6" x14ac:dyDescent="0.2">
      <c r="A7" s="32" t="s">
        <v>24</v>
      </c>
      <c r="B7" s="11"/>
      <c r="C7" s="11"/>
      <c r="D7" s="11"/>
      <c r="E7" s="29"/>
    </row>
    <row r="8" spans="1:6" x14ac:dyDescent="0.2">
      <c r="A8" s="26" t="s">
        <v>33</v>
      </c>
      <c r="B8" s="11"/>
      <c r="C8" s="11"/>
      <c r="D8" s="11"/>
      <c r="E8" s="29"/>
    </row>
    <row r="9" spans="1:6" x14ac:dyDescent="0.2">
      <c r="A9" s="2" t="s">
        <v>35</v>
      </c>
      <c r="E9" s="29"/>
    </row>
    <row r="10" spans="1:6" x14ac:dyDescent="0.2">
      <c r="A10" s="2" t="s">
        <v>34</v>
      </c>
    </row>
    <row r="11" spans="1:6" x14ac:dyDescent="0.2">
      <c r="A11" s="2" t="s">
        <v>7</v>
      </c>
    </row>
    <row r="12" spans="1:6" x14ac:dyDescent="0.2">
      <c r="A12" s="2" t="s">
        <v>14</v>
      </c>
    </row>
    <row r="13" spans="1:6" x14ac:dyDescent="0.2">
      <c r="A13" s="2" t="s">
        <v>36</v>
      </c>
      <c r="F13" s="31"/>
    </row>
    <row r="14" spans="1:6" x14ac:dyDescent="0.2">
      <c r="A14" s="2" t="s">
        <v>37</v>
      </c>
    </row>
    <row r="15" spans="1:6" x14ac:dyDescent="0.2">
      <c r="A15" s="2" t="s">
        <v>32</v>
      </c>
    </row>
    <row r="16" spans="1:6" x14ac:dyDescent="0.2">
      <c r="A16" s="27" t="str">
        <f>"Total Premium = "&amp;TEXT(D56,"$0,0")</f>
        <v>Total Premium = $1,465</v>
      </c>
    </row>
    <row r="18" spans="1:4" x14ac:dyDescent="0.2">
      <c r="A18" s="17" t="s">
        <v>13</v>
      </c>
      <c r="B18" s="18"/>
      <c r="C18" s="18"/>
      <c r="D18" s="18"/>
    </row>
    <row r="20" spans="1:4" x14ac:dyDescent="0.2">
      <c r="A20" s="17" t="s">
        <v>12</v>
      </c>
      <c r="B20" s="18"/>
      <c r="C20" s="18"/>
      <c r="D20" s="18"/>
    </row>
    <row r="22" spans="1:4" x14ac:dyDescent="0.2">
      <c r="A22" s="19" t="s">
        <v>8</v>
      </c>
      <c r="B22" s="20"/>
      <c r="C22" s="20"/>
      <c r="D22" s="21"/>
    </row>
    <row r="23" spans="1:4" x14ac:dyDescent="0.2">
      <c r="A23" s="25" t="s">
        <v>17</v>
      </c>
      <c r="B23" s="16" t="s">
        <v>3</v>
      </c>
      <c r="C23" s="16" t="s">
        <v>15</v>
      </c>
      <c r="D23" s="16" t="s">
        <v>0</v>
      </c>
    </row>
    <row r="24" spans="1:4" ht="12.75" customHeight="1" x14ac:dyDescent="0.2">
      <c r="A24" s="2" t="s">
        <v>18</v>
      </c>
      <c r="B24" s="2"/>
      <c r="C24" s="33">
        <v>257.35000000000002</v>
      </c>
      <c r="D24" s="44">
        <f>ROUND((C24*C25*C26*C27*C28)/C29,0)</f>
        <v>1440</v>
      </c>
    </row>
    <row r="25" spans="1:4" x14ac:dyDescent="0.2">
      <c r="A25" s="22" t="s">
        <v>39</v>
      </c>
      <c r="B25" s="22" t="s">
        <v>11</v>
      </c>
      <c r="C25" s="23">
        <v>1.5209999999999999</v>
      </c>
      <c r="D25" s="44"/>
    </row>
    <row r="26" spans="1:4" x14ac:dyDescent="0.2">
      <c r="A26" s="2" t="s">
        <v>19</v>
      </c>
      <c r="B26" s="2" t="s">
        <v>11</v>
      </c>
      <c r="C26" s="23">
        <v>1</v>
      </c>
      <c r="D26" s="44"/>
    </row>
    <row r="27" spans="1:4" x14ac:dyDescent="0.2">
      <c r="A27" s="24" t="s">
        <v>20</v>
      </c>
      <c r="B27" s="24" t="s">
        <v>11</v>
      </c>
      <c r="C27" s="23">
        <v>0.73599999999999999</v>
      </c>
      <c r="D27" s="44"/>
    </row>
    <row r="28" spans="1:4" x14ac:dyDescent="0.2">
      <c r="A28" s="24" t="s">
        <v>21</v>
      </c>
      <c r="B28" s="24" t="s">
        <v>11</v>
      </c>
      <c r="C28" s="10">
        <v>500000</v>
      </c>
      <c r="D28" s="44"/>
    </row>
    <row r="29" spans="1:4" x14ac:dyDescent="0.2">
      <c r="A29" s="24" t="s">
        <v>22</v>
      </c>
      <c r="B29" s="24" t="s">
        <v>4</v>
      </c>
      <c r="C29" s="10">
        <v>100000</v>
      </c>
      <c r="D29" s="44"/>
    </row>
    <row r="30" spans="1:4" x14ac:dyDescent="0.2">
      <c r="A30" s="13"/>
      <c r="B30" s="13"/>
      <c r="C30" s="14"/>
      <c r="D30" s="15"/>
    </row>
    <row r="31" spans="1:4" x14ac:dyDescent="0.2">
      <c r="A31" s="19" t="s">
        <v>9</v>
      </c>
      <c r="B31" s="20"/>
      <c r="C31" s="20"/>
      <c r="D31" s="21"/>
    </row>
    <row r="32" spans="1:4" x14ac:dyDescent="0.2">
      <c r="A32" s="25" t="s">
        <v>1</v>
      </c>
      <c r="B32" s="16" t="s">
        <v>3</v>
      </c>
      <c r="C32" s="16" t="s">
        <v>15</v>
      </c>
      <c r="D32" s="16" t="s">
        <v>0</v>
      </c>
    </row>
    <row r="33" spans="1:4" ht="12.75" customHeight="1" x14ac:dyDescent="0.2">
      <c r="A33" s="3" t="s">
        <v>25</v>
      </c>
      <c r="B33" s="3" t="s">
        <v>11</v>
      </c>
      <c r="C33" s="9">
        <v>1</v>
      </c>
      <c r="D33" s="8">
        <f>D24+ROUND(D24*(C33-1),0)</f>
        <v>1440</v>
      </c>
    </row>
    <row r="34" spans="1:4" ht="12.75" customHeight="1" x14ac:dyDescent="0.2">
      <c r="A34" s="3" t="s">
        <v>26</v>
      </c>
      <c r="B34" s="3" t="s">
        <v>11</v>
      </c>
      <c r="C34" s="9">
        <v>1</v>
      </c>
      <c r="D34" s="8">
        <f>D33+ROUND(D33*(C34-1),0)</f>
        <v>1440</v>
      </c>
    </row>
    <row r="35" spans="1:4" x14ac:dyDescent="0.2">
      <c r="A35" s="3" t="s">
        <v>27</v>
      </c>
      <c r="B35" s="3" t="s">
        <v>11</v>
      </c>
      <c r="C35" s="9">
        <v>1</v>
      </c>
      <c r="D35" s="8">
        <f t="shared" ref="D35:D40" si="0">D34+ROUND(D34*(C35-1),0)</f>
        <v>1440</v>
      </c>
    </row>
    <row r="36" spans="1:4" x14ac:dyDescent="0.2">
      <c r="A36" s="3" t="s">
        <v>28</v>
      </c>
      <c r="B36" s="3" t="s">
        <v>11</v>
      </c>
      <c r="C36" s="9">
        <v>0.87</v>
      </c>
      <c r="D36" s="8">
        <f t="shared" si="0"/>
        <v>1253</v>
      </c>
    </row>
    <row r="37" spans="1:4" x14ac:dyDescent="0.2">
      <c r="A37" s="3" t="s">
        <v>29</v>
      </c>
      <c r="B37" s="3" t="s">
        <v>11</v>
      </c>
      <c r="C37" s="9">
        <v>1</v>
      </c>
      <c r="D37" s="8">
        <f t="shared" si="0"/>
        <v>1253</v>
      </c>
    </row>
    <row r="38" spans="1:4" x14ac:dyDescent="0.2">
      <c r="A38" s="3" t="s">
        <v>30</v>
      </c>
      <c r="B38" s="3" t="s">
        <v>11</v>
      </c>
      <c r="C38" s="9">
        <v>1</v>
      </c>
      <c r="D38" s="8">
        <f t="shared" si="0"/>
        <v>1253</v>
      </c>
    </row>
    <row r="39" spans="1:4" x14ac:dyDescent="0.2">
      <c r="A39" s="12" t="s">
        <v>31</v>
      </c>
      <c r="B39" s="3" t="s">
        <v>11</v>
      </c>
      <c r="C39" s="9">
        <v>1.08</v>
      </c>
      <c r="D39" s="8">
        <f>D38+ROUND(MAX(D38*(C39-1),20),0)</f>
        <v>1353</v>
      </c>
    </row>
    <row r="40" spans="1:4" x14ac:dyDescent="0.2">
      <c r="A40" s="3" t="s">
        <v>42</v>
      </c>
      <c r="B40" s="3" t="s">
        <v>11</v>
      </c>
      <c r="C40" s="9">
        <v>1</v>
      </c>
      <c r="D40" s="8">
        <f t="shared" si="0"/>
        <v>1353</v>
      </c>
    </row>
    <row r="41" spans="1:4" ht="12.75" customHeight="1" x14ac:dyDescent="0.2">
      <c r="A41" s="3" t="s">
        <v>43</v>
      </c>
      <c r="B41" s="3" t="s">
        <v>11</v>
      </c>
      <c r="C41" s="9">
        <v>1</v>
      </c>
      <c r="D41" s="8">
        <f t="shared" ref="D41" si="1">D40+ROUND(D40*(C41-1),0)</f>
        <v>1353</v>
      </c>
    </row>
    <row r="42" spans="1:4" ht="12.75" customHeight="1" x14ac:dyDescent="0.2">
      <c r="A42" s="3" t="s">
        <v>44</v>
      </c>
      <c r="B42" s="3" t="s">
        <v>11</v>
      </c>
      <c r="C42" s="9">
        <v>1.05</v>
      </c>
      <c r="D42" s="8">
        <f>D41+ROUND(MAX(D41*(C42-1),15),0)</f>
        <v>1421</v>
      </c>
    </row>
    <row r="43" spans="1:4" x14ac:dyDescent="0.2">
      <c r="A43" s="40"/>
      <c r="B43" s="40"/>
      <c r="C43" s="41"/>
      <c r="D43" s="42"/>
    </row>
    <row r="44" spans="1:4" x14ac:dyDescent="0.2">
      <c r="A44" s="19" t="s">
        <v>10</v>
      </c>
      <c r="B44" s="20"/>
      <c r="C44" s="20"/>
      <c r="D44" s="21"/>
    </row>
    <row r="45" spans="1:4" x14ac:dyDescent="0.2">
      <c r="A45" s="25" t="s">
        <v>1</v>
      </c>
      <c r="B45" s="16" t="s">
        <v>3</v>
      </c>
      <c r="C45" s="28" t="s">
        <v>15</v>
      </c>
      <c r="D45" s="16" t="s">
        <v>0</v>
      </c>
    </row>
    <row r="46" spans="1:4" x14ac:dyDescent="0.2">
      <c r="A46" s="3" t="s">
        <v>45</v>
      </c>
      <c r="B46" s="4" t="s">
        <v>5</v>
      </c>
      <c r="C46" s="10">
        <v>0</v>
      </c>
      <c r="D46" s="8">
        <f>ROUND(D42+C46,0)</f>
        <v>1421</v>
      </c>
    </row>
    <row r="47" spans="1:4" x14ac:dyDescent="0.2">
      <c r="A47" s="3" t="s">
        <v>46</v>
      </c>
      <c r="B47" s="4" t="s">
        <v>5</v>
      </c>
      <c r="C47" s="10">
        <v>0</v>
      </c>
      <c r="D47" s="8">
        <f>ROUND(D46+C47,0)</f>
        <v>1421</v>
      </c>
    </row>
    <row r="48" spans="1:4" x14ac:dyDescent="0.2">
      <c r="A48" s="3" t="s">
        <v>47</v>
      </c>
      <c r="B48" s="4" t="s">
        <v>5</v>
      </c>
      <c r="C48" s="10">
        <v>10</v>
      </c>
      <c r="D48" s="8">
        <f t="shared" ref="D48:D54" si="2">ROUND(D47+C48,0)</f>
        <v>1431</v>
      </c>
    </row>
    <row r="49" spans="1:4" x14ac:dyDescent="0.2">
      <c r="A49" s="3" t="s">
        <v>48</v>
      </c>
      <c r="B49" s="4" t="s">
        <v>5</v>
      </c>
      <c r="C49" s="10">
        <v>0</v>
      </c>
      <c r="D49" s="8">
        <f t="shared" si="2"/>
        <v>1431</v>
      </c>
    </row>
    <row r="50" spans="1:4" x14ac:dyDescent="0.2">
      <c r="A50" s="3" t="s">
        <v>49</v>
      </c>
      <c r="B50" s="4" t="s">
        <v>5</v>
      </c>
      <c r="C50" s="10">
        <v>0</v>
      </c>
      <c r="D50" s="8">
        <f t="shared" si="2"/>
        <v>1431</v>
      </c>
    </row>
    <row r="51" spans="1:4" x14ac:dyDescent="0.2">
      <c r="A51" s="3" t="s">
        <v>50</v>
      </c>
      <c r="B51" s="4" t="s">
        <v>5</v>
      </c>
      <c r="C51" s="10">
        <v>0</v>
      </c>
      <c r="D51" s="8">
        <f t="shared" si="2"/>
        <v>1431</v>
      </c>
    </row>
    <row r="52" spans="1:4" x14ac:dyDescent="0.2">
      <c r="A52" s="3" t="s">
        <v>51</v>
      </c>
      <c r="B52" s="4" t="s">
        <v>5</v>
      </c>
      <c r="C52" s="10">
        <v>0</v>
      </c>
      <c r="D52" s="8">
        <f t="shared" si="2"/>
        <v>1431</v>
      </c>
    </row>
    <row r="53" spans="1:4" x14ac:dyDescent="0.2">
      <c r="A53" s="3" t="s">
        <v>52</v>
      </c>
      <c r="B53" s="4" t="s">
        <v>5</v>
      </c>
      <c r="C53" s="10">
        <v>14</v>
      </c>
      <c r="D53" s="8">
        <f t="shared" si="2"/>
        <v>1445</v>
      </c>
    </row>
    <row r="54" spans="1:4" x14ac:dyDescent="0.2">
      <c r="A54" s="3" t="s">
        <v>53</v>
      </c>
      <c r="B54" s="4" t="s">
        <v>5</v>
      </c>
      <c r="C54" s="10">
        <v>20</v>
      </c>
      <c r="D54" s="8">
        <f t="shared" si="2"/>
        <v>1465</v>
      </c>
    </row>
    <row r="55" spans="1:4" x14ac:dyDescent="0.2">
      <c r="A55" s="3" t="s">
        <v>54</v>
      </c>
      <c r="B55" s="4" t="s">
        <v>5</v>
      </c>
      <c r="C55" s="10">
        <v>0</v>
      </c>
      <c r="D55" s="8">
        <f t="shared" ref="D55" si="3">ROUND(D54+C55,0)</f>
        <v>1465</v>
      </c>
    </row>
    <row r="56" spans="1:4" x14ac:dyDescent="0.2">
      <c r="A56" s="3" t="s">
        <v>55</v>
      </c>
      <c r="B56" s="4" t="s">
        <v>5</v>
      </c>
      <c r="C56" s="10">
        <v>0</v>
      </c>
      <c r="D56" s="8">
        <f>MAX(ROUND(D55+C56,0),300)</f>
        <v>1465</v>
      </c>
    </row>
    <row r="57" spans="1:4" x14ac:dyDescent="0.2">
      <c r="A57" s="34" t="s">
        <v>38</v>
      </c>
      <c r="B57" s="35"/>
      <c r="C57" s="36"/>
      <c r="D57" s="37"/>
    </row>
    <row r="58" spans="1:4" x14ac:dyDescent="0.2">
      <c r="C58" s="38"/>
      <c r="D58" s="39"/>
    </row>
    <row r="59" spans="1:4" ht="12.75" customHeight="1" x14ac:dyDescent="0.2">
      <c r="A59" s="43" t="s">
        <v>41</v>
      </c>
      <c r="B59" s="43"/>
      <c r="C59" s="43"/>
      <c r="D59" s="43"/>
    </row>
    <row r="60" spans="1:4" x14ac:dyDescent="0.2">
      <c r="A60" s="43"/>
      <c r="B60" s="43"/>
      <c r="C60" s="43"/>
      <c r="D60" s="43"/>
    </row>
  </sheetData>
  <mergeCells count="2">
    <mergeCell ref="A59:D60"/>
    <mergeCell ref="D24:D29"/>
  </mergeCells>
  <printOptions horizontalCentered="1"/>
  <pageMargins left="0" right="0" top="0.75" bottom="0.75" header="0.3" footer="0.3"/>
  <pageSetup scale="85" orientation="portrait" horizontalDpi="1200" verticalDpi="1200" r:id="rId1"/>
  <headerFooter>
    <oddFooter>&amp;C&amp;"Arial,Regular"&amp;8©, Copyright, State Farm Mutual Automobile Insurance Company 2023
No reproduction of this copyrighted material allowed without express written consent from State Farm®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Rental Dwelling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Gaertner</dc:creator>
  <cp:lastModifiedBy>Emily Gaertner</cp:lastModifiedBy>
  <cp:lastPrinted>2023-03-23T12:40:09Z</cp:lastPrinted>
  <dcterms:created xsi:type="dcterms:W3CDTF">2022-06-30T12:39:18Z</dcterms:created>
  <dcterms:modified xsi:type="dcterms:W3CDTF">2023-10-23T14:33:08Z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2022-06-30T12:39:19Z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14904412-e332-43a3-bdda-e814a65d9389</vt:lpwstr>
  </property>
  <property fmtid="{D5CDD505-2E9C-101B-9397-08002B2CF9AE}" pid="8" name="MSIP_Label_261ecbe3-7ba9-4124-b9d7-ffd820687beb_ContentBits">
    <vt:lpwstr>0</vt:lpwstr>
  </property>
</Properties>
</file>