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RDP\Filing\Filing Responses\7-31-2023 Objection\"/>
    </mc:Choice>
  </mc:AlternateContent>
  <xr:revisionPtr revIDLastSave="0" documentId="13_ncr:1_{61EB783C-FC4E-468C-80C8-4C1A5706B7DE}" xr6:coauthVersionLast="47" xr6:coauthVersionMax="47" xr10:uidLastSave="{00000000-0000-0000-0000-000000000000}"/>
  <bookViews>
    <workbookView xWindow="-120" yWindow="-120" windowWidth="29040" windowHeight="15840" xr2:uid="{1A06C45C-BEDF-4D58-9DA4-9CCFD7A1ECDF}"/>
  </bookViews>
  <sheets>
    <sheet name="Rental Dwelling - Low" sheetId="2" r:id="rId1"/>
    <sheet name="Rental Dwelling - Med" sheetId="4" r:id="rId2"/>
    <sheet name="Rental Dwelling - Hig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4" l="1"/>
  <c r="C43" i="4"/>
  <c r="D27" i="4"/>
  <c r="D36" i="4" s="1"/>
  <c r="D37" i="4" s="1"/>
  <c r="C44" i="3"/>
  <c r="C43" i="3"/>
  <c r="D27" i="3"/>
  <c r="D36" i="3" s="1"/>
  <c r="D37" i="3" s="1"/>
  <c r="C44" i="2"/>
  <c r="C43" i="2"/>
  <c r="D38" i="4" l="1"/>
  <c r="E37" i="4"/>
  <c r="E36" i="4"/>
  <c r="D38" i="3"/>
  <c r="E37" i="3"/>
  <c r="E36" i="3"/>
  <c r="D27" i="2"/>
  <c r="D36" i="2" s="1"/>
  <c r="D39" i="4" l="1"/>
  <c r="E38" i="4"/>
  <c r="D39" i="3"/>
  <c r="E38" i="3"/>
  <c r="D37" i="2"/>
  <c r="E36" i="2"/>
  <c r="E39" i="4" l="1"/>
  <c r="D40" i="4"/>
  <c r="E39" i="3"/>
  <c r="D40" i="3"/>
  <c r="D38" i="2"/>
  <c r="E37" i="2"/>
  <c r="D41" i="4" l="1"/>
  <c r="E40" i="4"/>
  <c r="E40" i="3"/>
  <c r="D41" i="3"/>
  <c r="D39" i="2"/>
  <c r="E38" i="2"/>
  <c r="D42" i="4" l="1"/>
  <c r="E41" i="4"/>
  <c r="E41" i="3"/>
  <c r="D42" i="3"/>
  <c r="D40" i="2"/>
  <c r="E39" i="2"/>
  <c r="D43" i="4" l="1"/>
  <c r="E42" i="4"/>
  <c r="D43" i="3"/>
  <c r="E42" i="3"/>
  <c r="D41" i="2"/>
  <c r="E40" i="2"/>
  <c r="E43" i="4" l="1"/>
  <c r="D44" i="4"/>
  <c r="E43" i="3"/>
  <c r="D44" i="3"/>
  <c r="E41" i="2"/>
  <c r="D42" i="2"/>
  <c r="D45" i="4" l="1"/>
  <c r="E44" i="4"/>
  <c r="E44" i="3"/>
  <c r="D45" i="3"/>
  <c r="D43" i="2"/>
  <c r="E42" i="2"/>
  <c r="D46" i="4" l="1"/>
  <c r="E45" i="4"/>
  <c r="D46" i="3"/>
  <c r="E45" i="3"/>
  <c r="D44" i="2"/>
  <c r="E43" i="2"/>
  <c r="E46" i="4" l="1"/>
  <c r="D47" i="4"/>
  <c r="E46" i="3"/>
  <c r="D47" i="3"/>
  <c r="D45" i="2"/>
  <c r="E44" i="2"/>
  <c r="E47" i="4" l="1"/>
  <c r="D51" i="4"/>
  <c r="D51" i="3"/>
  <c r="E47" i="3"/>
  <c r="D46" i="2"/>
  <c r="E45" i="2"/>
  <c r="D52" i="4" l="1"/>
  <c r="E51" i="4"/>
  <c r="D52" i="3"/>
  <c r="E51" i="3"/>
  <c r="D47" i="2"/>
  <c r="E46" i="2"/>
  <c r="D53" i="4" l="1"/>
  <c r="E52" i="4"/>
  <c r="D53" i="3"/>
  <c r="E52" i="3"/>
  <c r="E47" i="2"/>
  <c r="D51" i="2"/>
  <c r="E53" i="4" l="1"/>
  <c r="D54" i="4"/>
  <c r="E53" i="3"/>
  <c r="D54" i="3"/>
  <c r="D52" i="2"/>
  <c r="E51" i="2"/>
  <c r="D55" i="4" l="1"/>
  <c r="E54" i="4"/>
  <c r="E54" i="3"/>
  <c r="D55" i="3"/>
  <c r="D53" i="2"/>
  <c r="E52" i="2"/>
  <c r="E55" i="4" l="1"/>
  <c r="D56" i="4"/>
  <c r="E55" i="3"/>
  <c r="D56" i="3"/>
  <c r="D54" i="2"/>
  <c r="E53" i="2"/>
  <c r="D57" i="4" l="1"/>
  <c r="E56" i="4"/>
  <c r="D57" i="3"/>
  <c r="E56" i="3"/>
  <c r="D55" i="2"/>
  <c r="E54" i="2"/>
  <c r="E57" i="4" l="1"/>
  <c r="D58" i="4"/>
  <c r="E57" i="3"/>
  <c r="D58" i="3"/>
  <c r="D56" i="2"/>
  <c r="E55" i="2"/>
  <c r="D59" i="4" l="1"/>
  <c r="E58" i="4"/>
  <c r="E58" i="3"/>
  <c r="D59" i="3"/>
  <c r="D57" i="2"/>
  <c r="E56" i="2"/>
  <c r="D60" i="4" l="1"/>
  <c r="E59" i="4"/>
  <c r="D60" i="3"/>
  <c r="E59" i="3"/>
  <c r="D58" i="2"/>
  <c r="E57" i="2"/>
  <c r="D61" i="4" l="1"/>
  <c r="E60" i="4"/>
  <c r="D61" i="3"/>
  <c r="E60" i="3"/>
  <c r="D59" i="2"/>
  <c r="E58" i="2"/>
  <c r="E61" i="4" l="1"/>
  <c r="A19" i="4"/>
  <c r="E61" i="3"/>
  <c r="A19" i="3"/>
  <c r="D60" i="2"/>
  <c r="E59" i="2"/>
  <c r="D61" i="2" l="1"/>
  <c r="E60" i="2"/>
  <c r="A19" i="2" l="1"/>
  <c r="E61" i="2"/>
</calcChain>
</file>

<file path=xl/sharedStrings.xml><?xml version="1.0" encoding="utf-8"?>
<sst xmlns="http://schemas.openxmlformats.org/spreadsheetml/2006/main" count="288" uniqueCount="67">
  <si>
    <t>Premium</t>
  </si>
  <si>
    <t>Step</t>
  </si>
  <si>
    <t>State Farm General Insurance Company</t>
  </si>
  <si>
    <t>Operation</t>
  </si>
  <si>
    <t>/</t>
  </si>
  <si>
    <t>+</t>
  </si>
  <si>
    <t>Policy Characteristics</t>
  </si>
  <si>
    <t>Deductible = 1%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</si>
  <si>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</si>
  <si>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</si>
  <si>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</si>
  <si>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</si>
  <si>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</si>
  <si>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Annual Premiums</t>
  </si>
  <si>
    <t>Building Ordinance or Law = 25% of Coverage A</t>
  </si>
  <si>
    <t>Adjustment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</si>
  <si>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</si>
  <si>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</si>
  <si>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</si>
  <si>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</si>
  <si>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</si>
  <si>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</si>
  <si>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Rental Dwelling</t>
  </si>
  <si>
    <t>Construction = Frame</t>
  </si>
  <si>
    <t>02. Deletion of Section II, Liability</t>
  </si>
  <si>
    <t>03. Modified Loss Settlement</t>
  </si>
  <si>
    <t>04. Modified Replacement Cost</t>
  </si>
  <si>
    <t>05. Utilities Rating Plan</t>
  </si>
  <si>
    <t>06. Home Alert Protection</t>
  </si>
  <si>
    <t>07. Automatic Sprinkler Discount</t>
  </si>
  <si>
    <t>08. Replacement Cost on Personal Property</t>
  </si>
  <si>
    <t>Solid Fuel Appliances = Yes</t>
  </si>
  <si>
    <t>Coverage A - Dwelling = $500,000</t>
  </si>
  <si>
    <t>Replacement Cost on Personal Property = Yes</t>
  </si>
  <si>
    <t>Home Age = 10 Years</t>
  </si>
  <si>
    <t>Extra Replacement Cost = Yes</t>
  </si>
  <si>
    <t>Section II Limit = $500,000</t>
  </si>
  <si>
    <t>^ Utilizes a model</t>
  </si>
  <si>
    <t>B. Zip Code Factor^</t>
  </si>
  <si>
    <r>
      <t>Note:</t>
    </r>
    <r>
      <rPr>
        <sz val="10"/>
        <color rgb="FF000000"/>
        <rFont val="Arial"/>
        <family val="2"/>
      </rPr>
      <t xml:space="preserve"> Minimum Premium ($300) is applied to the total premium.</t>
    </r>
  </si>
  <si>
    <t>09. Wildfire Mitigation Discount - Community Level</t>
  </si>
  <si>
    <t>11. Deductibles</t>
  </si>
  <si>
    <t>12. State Farm Fair Plan Companion Coverage</t>
  </si>
  <si>
    <t>13. Building Ordinance or Law Coverage</t>
  </si>
  <si>
    <t>14. Coverage B - Increased Limits</t>
  </si>
  <si>
    <t>15. Dwellings Under Construction</t>
  </si>
  <si>
    <t>16. Extra Replacement Cost Coverage</t>
  </si>
  <si>
    <t>17. Fire Department Service Charge Increased Limits</t>
  </si>
  <si>
    <t>18. Loss Assessments</t>
  </si>
  <si>
    <t>19. Medical Payments - Optional Limits</t>
  </si>
  <si>
    <t>20. Other Structures - Increased Limits</t>
  </si>
  <si>
    <t>21. Section II - Increased Limits</t>
  </si>
  <si>
    <t>22. Solid Fuel Appliances</t>
  </si>
  <si>
    <t>23. Stored Personal Property</t>
  </si>
  <si>
    <t>24. Vacancy Coverage</t>
  </si>
  <si>
    <t>10. Wildfire Mitigation Discount - Property Level^^</t>
  </si>
  <si>
    <t>^^ Sum of qualifying mandatory and optional discounts (IBHS)</t>
  </si>
  <si>
    <t>Supplemental Exhibit 7-31</t>
  </si>
  <si>
    <t>Premium Change</t>
  </si>
  <si>
    <t>Wildfire Mitigation Discount - Community Level = Firewise USA® Recognition Program</t>
  </si>
  <si>
    <r>
      <t>Wildfire Mitigation Discount - Property Level = IBHS Wildfire Prepared Home Plus</t>
    </r>
    <r>
      <rPr>
        <vertAlign val="superscript"/>
        <sz val="10"/>
        <rFont val="Arial"/>
        <family val="2"/>
      </rPr>
      <t>TM</t>
    </r>
  </si>
  <si>
    <t>Rating Sample - Low Wildfire Risk</t>
  </si>
  <si>
    <t>Zip Code = 94043</t>
  </si>
  <si>
    <t>Rating Sample - Medium Wildfire Risk</t>
  </si>
  <si>
    <t>Zip Code = 92275</t>
  </si>
  <si>
    <t>Rating Sample - High Wildfire Risk</t>
  </si>
  <si>
    <t>Zip Code = 91916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</si>
</sst>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0" xfId="0" applyNumberFormat="1" applyFont="1"/>
    <xf numFmtId="0" fontId="3" fillId="0" borderId="1" xfId="0" applyNumberFormat="1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2" fillId="0" borderId="0" xfId="1" applyFont="1" applyAlignment="1">
      <alignment horizontal="centerContinuous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vertical="top"/>
    </xf>
    <xf numFmtId="0" fontId="3" fillId="0" borderId="0" xfId="0" applyNumberFormat="1" applyFont="1" applyAlignment="1"/>
    <xf numFmtId="0" fontId="3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Continuous"/>
    </xf>
    <xf numFmtId="0" fontId="2" fillId="0" borderId="5" xfId="0" applyNumberFormat="1" applyFont="1" applyBorder="1" applyAlignment="1">
      <alignment horizontal="centerContinuous"/>
    </xf>
    <xf numFmtId="0" fontId="2" fillId="0" borderId="4" xfId="0" applyNumberFormat="1" applyFont="1" applyBorder="1" applyAlignment="1">
      <alignment horizontal="centerContinuous"/>
    </xf>
    <xf numFmtId="0" fontId="2" fillId="0" borderId="2" xfId="0" applyNumberFormat="1" applyFont="1" applyBorder="1" applyAlignment="1">
      <alignment horizontal="centerContinuous"/>
    </xf>
    <xf numFmtId="0" fontId="5" fillId="0" borderId="1" xfId="0" applyFont="1" applyBorder="1"/>
    <xf numFmtId="164" fontId="4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/>
    <xf numFmtId="0" fontId="2" fillId="0" borderId="5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0" fontId="2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Alignment="1">
      <alignment horizontal="left" indent="7"/>
    </xf>
    <xf numFmtId="0" fontId="5" fillId="0" borderId="1" xfId="0" applyNumberFormat="1" applyFont="1" applyBorder="1" applyAlignment="1"/>
    <xf numFmtId="166" fontId="4" fillId="0" borderId="1" xfId="0" applyNumberFormat="1" applyFont="1" applyFill="1" applyBorder="1" applyAlignment="1">
      <alignment vertical="top"/>
    </xf>
    <xf numFmtId="0" fontId="5" fillId="0" borderId="0" xfId="0" applyNumberFormat="1" applyFont="1" applyBorder="1"/>
    <xf numFmtId="0" fontId="5" fillId="0" borderId="0" xfId="0" applyNumberFormat="1" applyFont="1" applyFill="1" applyBorder="1"/>
    <xf numFmtId="165" fontId="4" fillId="0" borderId="3" xfId="0" applyNumberFormat="1" applyFont="1" applyFill="1" applyBorder="1" applyAlignment="1">
      <alignment vertical="top"/>
    </xf>
    <xf numFmtId="165" fontId="3" fillId="0" borderId="3" xfId="0" applyNumberFormat="1" applyFont="1" applyBorder="1" applyAlignment="1">
      <alignment vertical="top"/>
    </xf>
    <xf numFmtId="0" fontId="2" fillId="0" borderId="0" xfId="0" applyNumberFormat="1" applyFont="1" applyBorder="1"/>
    <xf numFmtId="165" fontId="2" fillId="0" borderId="0" xfId="0" applyNumberFormat="1" applyFont="1" applyBorder="1"/>
    <xf numFmtId="0" fontId="5" fillId="0" borderId="1" xfId="0" applyFont="1" applyBorder="1" applyAlignment="1">
      <alignment wrapText="1"/>
    </xf>
    <xf numFmtId="0" fontId="3" fillId="0" borderId="6" xfId="0" applyNumberFormat="1" applyFont="1" applyFill="1" applyBorder="1"/>
    <xf numFmtId="165" fontId="4" fillId="0" borderId="6" xfId="0" applyNumberFormat="1" applyFont="1" applyFill="1" applyBorder="1" applyAlignment="1">
      <alignment vertical="top"/>
    </xf>
    <xf numFmtId="165" fontId="3" fillId="0" borderId="6" xfId="0" applyNumberFormat="1" applyFont="1" applyBorder="1" applyAlignment="1">
      <alignment horizontal="right" vertical="top"/>
    </xf>
    <xf numFmtId="165" fontId="3" fillId="0" borderId="0" xfId="0" applyNumberFormat="1" applyFont="1" applyBorder="1" applyAlignment="1">
      <alignment vertical="top"/>
    </xf>
    <xf numFmtId="165" fontId="4" fillId="0" borderId="0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center" wrapText="1"/>
    </xf>
    <xf numFmtId="0" fontId="3" fillId="0" borderId="3" xfId="0" applyNumberFormat="1" applyFont="1" applyFill="1" applyBorder="1"/>
    <xf numFmtId="165" fontId="3" fillId="0" borderId="3" xfId="0" applyNumberFormat="1" applyFont="1" applyBorder="1" applyAlignment="1">
      <alignment horizontal="right" vertical="top"/>
    </xf>
    <xf numFmtId="0" fontId="3" fillId="0" borderId="2" xfId="0" applyNumberFormat="1" applyFont="1" applyBorder="1" applyAlignment="1">
      <alignment horizontal="centerContinuous"/>
    </xf>
    <xf numFmtId="165" fontId="3" fillId="0" borderId="1" xfId="0" applyNumberFormat="1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6" fillId="0" borderId="0" xfId="1" applyFont="1" applyAlignment="1">
      <alignment horizontal="centerContinuous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E66"/>
  <sheetViews>
    <sheetView tabSelected="1"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16384" width="9.140625" style="1"/>
  </cols>
  <sheetData>
    <row r="1" spans="1:5" x14ac:dyDescent="0.2">
      <c r="A1" s="5" t="s">
        <v>57</v>
      </c>
      <c r="B1" s="12"/>
      <c r="C1" s="12"/>
      <c r="D1" s="12"/>
      <c r="E1" s="12"/>
    </row>
    <row r="2" spans="1:5" x14ac:dyDescent="0.2">
      <c r="A2" s="5" t="s">
        <v>2</v>
      </c>
      <c r="B2" s="12"/>
      <c r="C2" s="12"/>
      <c r="D2" s="12"/>
      <c r="E2" s="12"/>
    </row>
    <row r="3" spans="1:5" x14ac:dyDescent="0.2">
      <c r="A3" s="5" t="s">
        <v>22</v>
      </c>
      <c r="B3" s="12"/>
      <c r="C3" s="12"/>
      <c r="D3" s="12"/>
      <c r="E3" s="12"/>
    </row>
    <row r="4" spans="1:5" x14ac:dyDescent="0.2">
      <c r="A4" s="47" t="s">
        <v>61</v>
      </c>
      <c r="B4" s="12"/>
      <c r="C4" s="12"/>
      <c r="D4" s="12"/>
      <c r="E4" s="12"/>
    </row>
    <row r="5" spans="1:5" x14ac:dyDescent="0.2">
      <c r="E5" s="23"/>
    </row>
    <row r="6" spans="1:5" x14ac:dyDescent="0.2">
      <c r="A6" s="11" t="s">
        <v>6</v>
      </c>
      <c r="E6" s="23"/>
    </row>
    <row r="7" spans="1:5" x14ac:dyDescent="0.2">
      <c r="A7" s="25" t="s">
        <v>62</v>
      </c>
      <c r="B7" s="9"/>
      <c r="C7" s="9"/>
      <c r="D7" s="9"/>
      <c r="E7" s="24"/>
    </row>
    <row r="8" spans="1:5" x14ac:dyDescent="0.2">
      <c r="A8" s="25" t="s">
        <v>23</v>
      </c>
      <c r="B8" s="9"/>
      <c r="C8" s="9"/>
      <c r="D8" s="9"/>
      <c r="E8" s="23"/>
    </row>
    <row r="9" spans="1:5" x14ac:dyDescent="0.2">
      <c r="A9" s="20" t="s">
        <v>32</v>
      </c>
      <c r="B9" s="9"/>
      <c r="C9" s="9"/>
      <c r="D9" s="9"/>
      <c r="E9" s="23"/>
    </row>
    <row r="10" spans="1:5" x14ac:dyDescent="0.2">
      <c r="A10" s="2" t="s">
        <v>34</v>
      </c>
      <c r="E10" s="23"/>
    </row>
    <row r="11" spans="1:5" x14ac:dyDescent="0.2">
      <c r="A11" s="2" t="s">
        <v>33</v>
      </c>
    </row>
    <row r="12" spans="1:5" ht="25.5" x14ac:dyDescent="0.2">
      <c r="A12" s="44" t="s">
        <v>59</v>
      </c>
    </row>
    <row r="13" spans="1:5" ht="27" x14ac:dyDescent="0.2">
      <c r="A13" s="33" t="s">
        <v>60</v>
      </c>
    </row>
    <row r="14" spans="1:5" x14ac:dyDescent="0.2">
      <c r="A14" s="2" t="s">
        <v>7</v>
      </c>
    </row>
    <row r="15" spans="1:5" x14ac:dyDescent="0.2">
      <c r="A15" s="2" t="s">
        <v>14</v>
      </c>
    </row>
    <row r="16" spans="1:5" x14ac:dyDescent="0.2">
      <c r="A16" s="2" t="s">
        <v>35</v>
      </c>
    </row>
    <row r="17" spans="1:5" x14ac:dyDescent="0.2">
      <c r="A17" s="2" t="s">
        <v>36</v>
      </c>
    </row>
    <row r="18" spans="1:5" x14ac:dyDescent="0.2">
      <c r="A18" s="2" t="s">
        <v>31</v>
      </c>
    </row>
    <row r="19" spans="1:5" x14ac:dyDescent="0.2">
      <c r="A19" s="21" t="str">
        <f>"Total Premium = "&amp;TEXT(D61,"$0,0")</f>
        <v>Total Premium = $608</v>
      </c>
    </row>
    <row r="21" spans="1:5" x14ac:dyDescent="0.2">
      <c r="A21" s="5" t="s">
        <v>13</v>
      </c>
      <c r="B21" s="12"/>
      <c r="C21" s="12"/>
      <c r="D21" s="12"/>
      <c r="E21" s="12"/>
    </row>
    <row r="23" spans="1:5" x14ac:dyDescent="0.2">
      <c r="A23" s="5" t="s">
        <v>12</v>
      </c>
      <c r="B23" s="12"/>
      <c r="C23" s="12"/>
      <c r="D23" s="12"/>
      <c r="E23" s="12"/>
    </row>
    <row r="25" spans="1:5" x14ac:dyDescent="0.2">
      <c r="A25" s="13" t="s">
        <v>8</v>
      </c>
      <c r="B25" s="14"/>
      <c r="C25" s="14"/>
      <c r="D25" s="15"/>
    </row>
    <row r="26" spans="1:5" x14ac:dyDescent="0.2">
      <c r="A26" s="19" t="s">
        <v>16</v>
      </c>
      <c r="B26" s="11" t="s">
        <v>3</v>
      </c>
      <c r="C26" s="11" t="s">
        <v>15</v>
      </c>
      <c r="D26" s="11" t="s">
        <v>0</v>
      </c>
    </row>
    <row r="27" spans="1:5" ht="12.75" customHeight="1" x14ac:dyDescent="0.2">
      <c r="A27" s="2" t="s">
        <v>17</v>
      </c>
      <c r="B27" s="2"/>
      <c r="C27" s="26">
        <v>280.56</v>
      </c>
      <c r="D27" s="45">
        <f>ROUND((C27*C28*C29*C30*C31)/C32,0)</f>
        <v>634</v>
      </c>
    </row>
    <row r="28" spans="1:5" x14ac:dyDescent="0.2">
      <c r="A28" s="16" t="s">
        <v>38</v>
      </c>
      <c r="B28" s="16" t="s">
        <v>11</v>
      </c>
      <c r="C28" s="17">
        <v>0.61399999999999999</v>
      </c>
      <c r="D28" s="45"/>
    </row>
    <row r="29" spans="1:5" x14ac:dyDescent="0.2">
      <c r="A29" s="2" t="s">
        <v>18</v>
      </c>
      <c r="B29" s="2" t="s">
        <v>11</v>
      </c>
      <c r="C29" s="17">
        <v>1</v>
      </c>
      <c r="D29" s="45"/>
    </row>
    <row r="30" spans="1:5" x14ac:dyDescent="0.2">
      <c r="A30" s="18" t="s">
        <v>19</v>
      </c>
      <c r="B30" s="18" t="s">
        <v>11</v>
      </c>
      <c r="C30" s="17">
        <v>0.73599999999999999</v>
      </c>
      <c r="D30" s="45"/>
    </row>
    <row r="31" spans="1:5" x14ac:dyDescent="0.2">
      <c r="A31" s="18" t="s">
        <v>20</v>
      </c>
      <c r="B31" s="18" t="s">
        <v>11</v>
      </c>
      <c r="C31" s="8">
        <v>500000</v>
      </c>
      <c r="D31" s="45"/>
    </row>
    <row r="32" spans="1:5" x14ac:dyDescent="0.2">
      <c r="A32" s="18" t="s">
        <v>21</v>
      </c>
      <c r="B32" s="18" t="s">
        <v>4</v>
      </c>
      <c r="C32" s="8">
        <v>100000</v>
      </c>
      <c r="D32" s="45"/>
    </row>
    <row r="33" spans="1:5" x14ac:dyDescent="0.2">
      <c r="A33" s="40"/>
      <c r="B33" s="40"/>
      <c r="C33" s="29"/>
      <c r="D33" s="41"/>
    </row>
    <row r="34" spans="1:5" x14ac:dyDescent="0.2">
      <c r="A34" s="13" t="s">
        <v>9</v>
      </c>
      <c r="B34" s="14"/>
      <c r="C34" s="14"/>
      <c r="D34" s="14"/>
      <c r="E34" s="42"/>
    </row>
    <row r="35" spans="1:5" ht="25.5" x14ac:dyDescent="0.2">
      <c r="A35" s="19" t="s">
        <v>1</v>
      </c>
      <c r="B35" s="11" t="s">
        <v>3</v>
      </c>
      <c r="C35" s="11" t="s">
        <v>15</v>
      </c>
      <c r="D35" s="11" t="s">
        <v>0</v>
      </c>
      <c r="E35" s="39" t="s">
        <v>58</v>
      </c>
    </row>
    <row r="36" spans="1:5" ht="12.75" customHeight="1" x14ac:dyDescent="0.2">
      <c r="A36" s="3" t="s">
        <v>24</v>
      </c>
      <c r="B36" s="3" t="s">
        <v>11</v>
      </c>
      <c r="C36" s="7">
        <v>1</v>
      </c>
      <c r="D36" s="6">
        <f>D27+ROUND(D27*(C36-1),0)</f>
        <v>634</v>
      </c>
      <c r="E36" s="6">
        <f>D36-D27</f>
        <v>0</v>
      </c>
    </row>
    <row r="37" spans="1:5" ht="12.75" customHeight="1" x14ac:dyDescent="0.2">
      <c r="A37" s="3" t="s">
        <v>25</v>
      </c>
      <c r="B37" s="3" t="s">
        <v>11</v>
      </c>
      <c r="C37" s="7">
        <v>1</v>
      </c>
      <c r="D37" s="6">
        <f>D36+ROUND(D36*(C37-1),0)</f>
        <v>634</v>
      </c>
      <c r="E37" s="6">
        <f>D37-D36</f>
        <v>0</v>
      </c>
    </row>
    <row r="38" spans="1:5" x14ac:dyDescent="0.2">
      <c r="A38" s="3" t="s">
        <v>26</v>
      </c>
      <c r="B38" s="3" t="s">
        <v>11</v>
      </c>
      <c r="C38" s="7">
        <v>1</v>
      </c>
      <c r="D38" s="6">
        <f t="shared" ref="D38:D41" si="0">D37+ROUND(D37*(C38-1),0)</f>
        <v>634</v>
      </c>
      <c r="E38" s="6">
        <f t="shared" ref="E38:E47" si="1">D38-D37</f>
        <v>0</v>
      </c>
    </row>
    <row r="39" spans="1:5" x14ac:dyDescent="0.2">
      <c r="A39" s="3" t="s">
        <v>27</v>
      </c>
      <c r="B39" s="3" t="s">
        <v>11</v>
      </c>
      <c r="C39" s="7">
        <v>0.87</v>
      </c>
      <c r="D39" s="6">
        <f t="shared" si="0"/>
        <v>552</v>
      </c>
      <c r="E39" s="6">
        <f t="shared" si="1"/>
        <v>-82</v>
      </c>
    </row>
    <row r="40" spans="1:5" x14ac:dyDescent="0.2">
      <c r="A40" s="3" t="s">
        <v>28</v>
      </c>
      <c r="B40" s="3" t="s">
        <v>11</v>
      </c>
      <c r="C40" s="7">
        <v>1</v>
      </c>
      <c r="D40" s="6">
        <f t="shared" si="0"/>
        <v>552</v>
      </c>
      <c r="E40" s="6">
        <f t="shared" si="1"/>
        <v>0</v>
      </c>
    </row>
    <row r="41" spans="1:5" x14ac:dyDescent="0.2">
      <c r="A41" s="3" t="s">
        <v>29</v>
      </c>
      <c r="B41" s="3" t="s">
        <v>11</v>
      </c>
      <c r="C41" s="7">
        <v>1</v>
      </c>
      <c r="D41" s="6">
        <f t="shared" si="0"/>
        <v>552</v>
      </c>
      <c r="E41" s="6">
        <f t="shared" si="1"/>
        <v>0</v>
      </c>
    </row>
    <row r="42" spans="1:5" x14ac:dyDescent="0.2">
      <c r="A42" s="10" t="s">
        <v>30</v>
      </c>
      <c r="B42" s="3" t="s">
        <v>11</v>
      </c>
      <c r="C42" s="7">
        <v>1.08</v>
      </c>
      <c r="D42" s="6">
        <f>D41+ROUND(MAX(D41*(C42-1),20),0)</f>
        <v>596</v>
      </c>
      <c r="E42" s="6">
        <f t="shared" si="1"/>
        <v>44</v>
      </c>
    </row>
    <row r="43" spans="1:5" x14ac:dyDescent="0.2">
      <c r="A43" s="10" t="s">
        <v>40</v>
      </c>
      <c r="B43" s="3" t="s">
        <v>11</v>
      </c>
      <c r="C43" s="7">
        <f>1-0.02</f>
        <v>0.98</v>
      </c>
      <c r="D43" s="6">
        <f>D42+ROUND(D42*(C43-1),0)</f>
        <v>584</v>
      </c>
      <c r="E43" s="6">
        <f t="shared" si="1"/>
        <v>-12</v>
      </c>
    </row>
    <row r="44" spans="1:5" x14ac:dyDescent="0.2">
      <c r="A44" s="10" t="s">
        <v>55</v>
      </c>
      <c r="B44" s="3" t="s">
        <v>11</v>
      </c>
      <c r="C44" s="7">
        <f>1-(0.057+0.01+0.005+0.001+0.001+0.001+0.001+0.001+0.001+0.001+0.001)</f>
        <v>0.91999999999999993</v>
      </c>
      <c r="D44" s="6">
        <f t="shared" ref="D44:D46" si="2">D43+ROUND(D43*(C44-1),0)</f>
        <v>537</v>
      </c>
      <c r="E44" s="6">
        <f t="shared" si="1"/>
        <v>-47</v>
      </c>
    </row>
    <row r="45" spans="1:5" x14ac:dyDescent="0.2">
      <c r="A45" s="3" t="s">
        <v>41</v>
      </c>
      <c r="B45" s="3" t="s">
        <v>11</v>
      </c>
      <c r="C45" s="7">
        <v>1</v>
      </c>
      <c r="D45" s="6">
        <f t="shared" si="2"/>
        <v>537</v>
      </c>
      <c r="E45" s="6">
        <f t="shared" si="1"/>
        <v>0</v>
      </c>
    </row>
    <row r="46" spans="1:5" ht="12.75" customHeight="1" x14ac:dyDescent="0.2">
      <c r="A46" s="3" t="s">
        <v>42</v>
      </c>
      <c r="B46" s="3" t="s">
        <v>11</v>
      </c>
      <c r="C46" s="7">
        <v>1</v>
      </c>
      <c r="D46" s="6">
        <f t="shared" si="2"/>
        <v>537</v>
      </c>
      <c r="E46" s="6">
        <f t="shared" si="1"/>
        <v>0</v>
      </c>
    </row>
    <row r="47" spans="1:5" ht="12.75" customHeight="1" x14ac:dyDescent="0.2">
      <c r="A47" s="3" t="s">
        <v>43</v>
      </c>
      <c r="B47" s="3" t="s">
        <v>11</v>
      </c>
      <c r="C47" s="7">
        <v>1.05</v>
      </c>
      <c r="D47" s="6">
        <f>D46+ROUND(MAX(D46*(C47-1),15),0)</f>
        <v>564</v>
      </c>
      <c r="E47" s="6">
        <f t="shared" si="1"/>
        <v>27</v>
      </c>
    </row>
    <row r="48" spans="1:5" x14ac:dyDescent="0.2">
      <c r="A48" s="34"/>
      <c r="B48" s="34"/>
      <c r="C48" s="35"/>
      <c r="D48" s="36"/>
    </row>
    <row r="49" spans="1:5" x14ac:dyDescent="0.2">
      <c r="A49" s="13" t="s">
        <v>10</v>
      </c>
      <c r="B49" s="14"/>
      <c r="C49" s="14"/>
      <c r="D49" s="14"/>
      <c r="E49" s="42"/>
    </row>
    <row r="50" spans="1:5" ht="25.5" x14ac:dyDescent="0.2">
      <c r="A50" s="19" t="s">
        <v>1</v>
      </c>
      <c r="B50" s="11" t="s">
        <v>3</v>
      </c>
      <c r="C50" s="22" t="s">
        <v>15</v>
      </c>
      <c r="D50" s="11" t="s">
        <v>0</v>
      </c>
      <c r="E50" s="39" t="s">
        <v>58</v>
      </c>
    </row>
    <row r="51" spans="1:5" x14ac:dyDescent="0.2">
      <c r="A51" s="3" t="s">
        <v>44</v>
      </c>
      <c r="B51" s="4" t="s">
        <v>5</v>
      </c>
      <c r="C51" s="8">
        <v>0</v>
      </c>
      <c r="D51" s="6">
        <f>ROUND(D47+C51,0)</f>
        <v>564</v>
      </c>
      <c r="E51" s="43">
        <f>D51-D47</f>
        <v>0</v>
      </c>
    </row>
    <row r="52" spans="1:5" x14ac:dyDescent="0.2">
      <c r="A52" s="3" t="s">
        <v>45</v>
      </c>
      <c r="B52" s="4" t="s">
        <v>5</v>
      </c>
      <c r="C52" s="8">
        <v>0</v>
      </c>
      <c r="D52" s="6">
        <f>ROUND(D51+C52,0)</f>
        <v>564</v>
      </c>
      <c r="E52" s="43">
        <f>D52-D51</f>
        <v>0</v>
      </c>
    </row>
    <row r="53" spans="1:5" x14ac:dyDescent="0.2">
      <c r="A53" s="3" t="s">
        <v>46</v>
      </c>
      <c r="B53" s="4" t="s">
        <v>5</v>
      </c>
      <c r="C53" s="8">
        <v>10</v>
      </c>
      <c r="D53" s="6">
        <f t="shared" ref="D53:D59" si="3">ROUND(D52+C53,0)</f>
        <v>574</v>
      </c>
      <c r="E53" s="43">
        <f t="shared" ref="E53:E61" si="4">D53-D52</f>
        <v>10</v>
      </c>
    </row>
    <row r="54" spans="1:5" x14ac:dyDescent="0.2">
      <c r="A54" s="3" t="s">
        <v>47</v>
      </c>
      <c r="B54" s="4" t="s">
        <v>5</v>
      </c>
      <c r="C54" s="8">
        <v>0</v>
      </c>
      <c r="D54" s="6">
        <f t="shared" si="3"/>
        <v>574</v>
      </c>
      <c r="E54" s="43">
        <f t="shared" si="4"/>
        <v>0</v>
      </c>
    </row>
    <row r="55" spans="1:5" x14ac:dyDescent="0.2">
      <c r="A55" s="3" t="s">
        <v>48</v>
      </c>
      <c r="B55" s="4" t="s">
        <v>5</v>
      </c>
      <c r="C55" s="8">
        <v>0</v>
      </c>
      <c r="D55" s="6">
        <f t="shared" si="3"/>
        <v>574</v>
      </c>
      <c r="E55" s="43">
        <f t="shared" si="4"/>
        <v>0</v>
      </c>
    </row>
    <row r="56" spans="1:5" x14ac:dyDescent="0.2">
      <c r="A56" s="3" t="s">
        <v>49</v>
      </c>
      <c r="B56" s="4" t="s">
        <v>5</v>
      </c>
      <c r="C56" s="8">
        <v>0</v>
      </c>
      <c r="D56" s="6">
        <f t="shared" si="3"/>
        <v>574</v>
      </c>
      <c r="E56" s="43">
        <f t="shared" si="4"/>
        <v>0</v>
      </c>
    </row>
    <row r="57" spans="1:5" x14ac:dyDescent="0.2">
      <c r="A57" s="3" t="s">
        <v>50</v>
      </c>
      <c r="B57" s="4" t="s">
        <v>5</v>
      </c>
      <c r="C57" s="8">
        <v>0</v>
      </c>
      <c r="D57" s="6">
        <f t="shared" si="3"/>
        <v>574</v>
      </c>
      <c r="E57" s="43">
        <f t="shared" si="4"/>
        <v>0</v>
      </c>
    </row>
    <row r="58" spans="1:5" x14ac:dyDescent="0.2">
      <c r="A58" s="3" t="s">
        <v>51</v>
      </c>
      <c r="B58" s="4" t="s">
        <v>5</v>
      </c>
      <c r="C58" s="8">
        <v>14</v>
      </c>
      <c r="D58" s="6">
        <f t="shared" si="3"/>
        <v>588</v>
      </c>
      <c r="E58" s="43">
        <f t="shared" si="4"/>
        <v>14</v>
      </c>
    </row>
    <row r="59" spans="1:5" x14ac:dyDescent="0.2">
      <c r="A59" s="3" t="s">
        <v>52</v>
      </c>
      <c r="B59" s="4" t="s">
        <v>5</v>
      </c>
      <c r="C59" s="8">
        <v>20</v>
      </c>
      <c r="D59" s="6">
        <f t="shared" si="3"/>
        <v>608</v>
      </c>
      <c r="E59" s="43">
        <f t="shared" si="4"/>
        <v>20</v>
      </c>
    </row>
    <row r="60" spans="1:5" x14ac:dyDescent="0.2">
      <c r="A60" s="3" t="s">
        <v>53</v>
      </c>
      <c r="B60" s="4" t="s">
        <v>5</v>
      </c>
      <c r="C60" s="8">
        <v>0</v>
      </c>
      <c r="D60" s="6">
        <f t="shared" ref="D60" si="5">ROUND(D59+C60,0)</f>
        <v>608</v>
      </c>
      <c r="E60" s="43">
        <f t="shared" si="4"/>
        <v>0</v>
      </c>
    </row>
    <row r="61" spans="1:5" x14ac:dyDescent="0.2">
      <c r="A61" s="3" t="s">
        <v>54</v>
      </c>
      <c r="B61" s="4" t="s">
        <v>5</v>
      </c>
      <c r="C61" s="8">
        <v>0</v>
      </c>
      <c r="D61" s="6">
        <f>MAX(ROUND(D60+C61,0),300)</f>
        <v>608</v>
      </c>
      <c r="E61" s="43">
        <f t="shared" si="4"/>
        <v>0</v>
      </c>
    </row>
    <row r="62" spans="1:5" x14ac:dyDescent="0.2">
      <c r="A62" s="27" t="s">
        <v>37</v>
      </c>
      <c r="B62" s="28"/>
      <c r="C62" s="29"/>
      <c r="D62" s="30"/>
    </row>
    <row r="63" spans="1:5" x14ac:dyDescent="0.2">
      <c r="A63" s="27" t="s">
        <v>56</v>
      </c>
      <c r="B63" s="28"/>
      <c r="C63" s="38"/>
      <c r="D63" s="37"/>
    </row>
    <row r="64" spans="1:5" x14ac:dyDescent="0.2">
      <c r="C64" s="31"/>
      <c r="D64" s="32"/>
    </row>
    <row r="65" spans="1:5" ht="12.75" customHeight="1" x14ac:dyDescent="0.2">
      <c r="A65" s="46" t="s">
        <v>39</v>
      </c>
      <c r="B65" s="46"/>
      <c r="C65" s="46"/>
      <c r="D65" s="46"/>
      <c r="E65" s="46"/>
    </row>
    <row r="66" spans="1:5" x14ac:dyDescent="0.2">
      <c r="A66" s="46"/>
      <c r="B66" s="46"/>
      <c r="C66" s="46"/>
      <c r="D66" s="46"/>
      <c r="E66" s="46"/>
    </row>
  </sheetData>
  <mergeCells count="2">
    <mergeCell ref="D27:D32"/>
    <mergeCell ref="A65:E66"/>
  </mergeCells>
  <printOptions horizontalCentered="1"/>
  <pageMargins left="0" right="0" top="0.75" bottom="0.75" header="0.3" footer="0.3"/>
  <pageSetup scale="7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207C-1545-4054-849E-61DD42CAB8A8}">
  <dimension ref="A1:E66"/>
  <sheetViews>
    <sheetView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16384" width="9.140625" style="1"/>
  </cols>
  <sheetData>
    <row r="1" spans="1:5" x14ac:dyDescent="0.2">
      <c r="A1" s="5" t="s">
        <v>57</v>
      </c>
      <c r="B1" s="12"/>
      <c r="C1" s="12"/>
      <c r="D1" s="12"/>
      <c r="E1" s="12"/>
    </row>
    <row r="2" spans="1:5" x14ac:dyDescent="0.2">
      <c r="A2" s="5" t="s">
        <v>2</v>
      </c>
      <c r="B2" s="12"/>
      <c r="C2" s="12"/>
      <c r="D2" s="12"/>
      <c r="E2" s="12"/>
    </row>
    <row r="3" spans="1:5" x14ac:dyDescent="0.2">
      <c r="A3" s="47" t="s">
        <v>22</v>
      </c>
      <c r="B3" s="12"/>
      <c r="C3" s="12"/>
      <c r="D3" s="12"/>
      <c r="E3" s="12"/>
    </row>
    <row r="4" spans="1:5" x14ac:dyDescent="0.2">
      <c r="A4" s="47" t="s">
        <v>63</v>
      </c>
      <c r="B4" s="12"/>
      <c r="C4" s="12"/>
      <c r="D4" s="12"/>
      <c r="E4" s="12"/>
    </row>
    <row r="5" spans="1:5" x14ac:dyDescent="0.2">
      <c r="A5" s="23"/>
      <c r="E5" s="23"/>
    </row>
    <row r="6" spans="1:5" x14ac:dyDescent="0.2">
      <c r="A6" s="22" t="s">
        <v>6</v>
      </c>
      <c r="E6" s="23"/>
    </row>
    <row r="7" spans="1:5" x14ac:dyDescent="0.2">
      <c r="A7" s="25" t="s">
        <v>64</v>
      </c>
      <c r="B7" s="9"/>
      <c r="C7" s="9"/>
      <c r="D7" s="9"/>
      <c r="E7" s="24"/>
    </row>
    <row r="8" spans="1:5" x14ac:dyDescent="0.2">
      <c r="A8" s="25" t="s">
        <v>23</v>
      </c>
      <c r="B8" s="9"/>
      <c r="C8" s="9"/>
      <c r="D8" s="9"/>
      <c r="E8" s="23"/>
    </row>
    <row r="9" spans="1:5" x14ac:dyDescent="0.2">
      <c r="A9" s="20" t="s">
        <v>32</v>
      </c>
      <c r="B9" s="9"/>
      <c r="C9" s="9"/>
      <c r="D9" s="9"/>
      <c r="E9" s="23"/>
    </row>
    <row r="10" spans="1:5" x14ac:dyDescent="0.2">
      <c r="A10" s="2" t="s">
        <v>34</v>
      </c>
      <c r="E10" s="23"/>
    </row>
    <row r="11" spans="1:5" x14ac:dyDescent="0.2">
      <c r="A11" s="2" t="s">
        <v>33</v>
      </c>
    </row>
    <row r="12" spans="1:5" ht="25.5" x14ac:dyDescent="0.2">
      <c r="A12" s="44" t="s">
        <v>59</v>
      </c>
    </row>
    <row r="13" spans="1:5" ht="27" x14ac:dyDescent="0.2">
      <c r="A13" s="33" t="s">
        <v>60</v>
      </c>
    </row>
    <row r="14" spans="1:5" x14ac:dyDescent="0.2">
      <c r="A14" s="2" t="s">
        <v>7</v>
      </c>
    </row>
    <row r="15" spans="1:5" x14ac:dyDescent="0.2">
      <c r="A15" s="2" t="s">
        <v>14</v>
      </c>
    </row>
    <row r="16" spans="1:5" x14ac:dyDescent="0.2">
      <c r="A16" s="2" t="s">
        <v>35</v>
      </c>
    </row>
    <row r="17" spans="1:5" x14ac:dyDescent="0.2">
      <c r="A17" s="2" t="s">
        <v>36</v>
      </c>
    </row>
    <row r="18" spans="1:5" x14ac:dyDescent="0.2">
      <c r="A18" s="2" t="s">
        <v>31</v>
      </c>
    </row>
    <row r="19" spans="1:5" x14ac:dyDescent="0.2">
      <c r="A19" s="21" t="str">
        <f>"Total Premium = "&amp;TEXT(D61,"$0,0")</f>
        <v>Total Premium = $964</v>
      </c>
    </row>
    <row r="21" spans="1:5" x14ac:dyDescent="0.2">
      <c r="A21" s="5" t="s">
        <v>13</v>
      </c>
      <c r="B21" s="12"/>
      <c r="C21" s="12"/>
      <c r="D21" s="12"/>
      <c r="E21" s="12"/>
    </row>
    <row r="23" spans="1:5" x14ac:dyDescent="0.2">
      <c r="A23" s="5" t="s">
        <v>12</v>
      </c>
      <c r="B23" s="12"/>
      <c r="C23" s="12"/>
      <c r="D23" s="12"/>
      <c r="E23" s="12"/>
    </row>
    <row r="25" spans="1:5" x14ac:dyDescent="0.2">
      <c r="A25" s="13" t="s">
        <v>8</v>
      </c>
      <c r="B25" s="14"/>
      <c r="C25" s="14"/>
      <c r="D25" s="15"/>
    </row>
    <row r="26" spans="1:5" x14ac:dyDescent="0.2">
      <c r="A26" s="19" t="s">
        <v>16</v>
      </c>
      <c r="B26" s="11" t="s">
        <v>3</v>
      </c>
      <c r="C26" s="11" t="s">
        <v>15</v>
      </c>
      <c r="D26" s="11" t="s">
        <v>0</v>
      </c>
    </row>
    <row r="27" spans="1:5" ht="12.75" customHeight="1" x14ac:dyDescent="0.2">
      <c r="A27" s="2" t="s">
        <v>17</v>
      </c>
      <c r="B27" s="2"/>
      <c r="C27" s="26">
        <v>280.56</v>
      </c>
      <c r="D27" s="45">
        <f>ROUND((C27*C28*C29*C30*C31)/C32,0)</f>
        <v>1033</v>
      </c>
    </row>
    <row r="28" spans="1:5" x14ac:dyDescent="0.2">
      <c r="A28" s="16" t="s">
        <v>38</v>
      </c>
      <c r="B28" s="16" t="s">
        <v>11</v>
      </c>
      <c r="C28" s="17">
        <v>1.0009999999999999</v>
      </c>
      <c r="D28" s="45"/>
    </row>
    <row r="29" spans="1:5" x14ac:dyDescent="0.2">
      <c r="A29" s="2" t="s">
        <v>18</v>
      </c>
      <c r="B29" s="2" t="s">
        <v>11</v>
      </c>
      <c r="C29" s="17">
        <v>1</v>
      </c>
      <c r="D29" s="45"/>
    </row>
    <row r="30" spans="1:5" x14ac:dyDescent="0.2">
      <c r="A30" s="18" t="s">
        <v>19</v>
      </c>
      <c r="B30" s="18" t="s">
        <v>11</v>
      </c>
      <c r="C30" s="17">
        <v>0.73599999999999999</v>
      </c>
      <c r="D30" s="45"/>
    </row>
    <row r="31" spans="1:5" x14ac:dyDescent="0.2">
      <c r="A31" s="18" t="s">
        <v>20</v>
      </c>
      <c r="B31" s="18" t="s">
        <v>11</v>
      </c>
      <c r="C31" s="8">
        <v>500000</v>
      </c>
      <c r="D31" s="45"/>
    </row>
    <row r="32" spans="1:5" x14ac:dyDescent="0.2">
      <c r="A32" s="18" t="s">
        <v>21</v>
      </c>
      <c r="B32" s="18" t="s">
        <v>4</v>
      </c>
      <c r="C32" s="8">
        <v>100000</v>
      </c>
      <c r="D32" s="45"/>
    </row>
    <row r="33" spans="1:5" x14ac:dyDescent="0.2">
      <c r="A33" s="40"/>
      <c r="B33" s="40"/>
      <c r="C33" s="29"/>
      <c r="D33" s="41"/>
    </row>
    <row r="34" spans="1:5" x14ac:dyDescent="0.2">
      <c r="A34" s="13" t="s">
        <v>9</v>
      </c>
      <c r="B34" s="14"/>
      <c r="C34" s="14"/>
      <c r="D34" s="14"/>
      <c r="E34" s="42"/>
    </row>
    <row r="35" spans="1:5" ht="25.5" x14ac:dyDescent="0.2">
      <c r="A35" s="19" t="s">
        <v>1</v>
      </c>
      <c r="B35" s="11" t="s">
        <v>3</v>
      </c>
      <c r="C35" s="11" t="s">
        <v>15</v>
      </c>
      <c r="D35" s="11" t="s">
        <v>0</v>
      </c>
      <c r="E35" s="39" t="s">
        <v>58</v>
      </c>
    </row>
    <row r="36" spans="1:5" ht="12.75" customHeight="1" x14ac:dyDescent="0.2">
      <c r="A36" s="3" t="s">
        <v>24</v>
      </c>
      <c r="B36" s="3" t="s">
        <v>11</v>
      </c>
      <c r="C36" s="7">
        <v>1</v>
      </c>
      <c r="D36" s="6">
        <f>D27+ROUND(D27*(C36-1),0)</f>
        <v>1033</v>
      </c>
      <c r="E36" s="6">
        <f>D36-D27</f>
        <v>0</v>
      </c>
    </row>
    <row r="37" spans="1:5" ht="12.75" customHeight="1" x14ac:dyDescent="0.2">
      <c r="A37" s="3" t="s">
        <v>25</v>
      </c>
      <c r="B37" s="3" t="s">
        <v>11</v>
      </c>
      <c r="C37" s="7">
        <v>1</v>
      </c>
      <c r="D37" s="6">
        <f>D36+ROUND(D36*(C37-1),0)</f>
        <v>1033</v>
      </c>
      <c r="E37" s="6">
        <f>D37-D36</f>
        <v>0</v>
      </c>
    </row>
    <row r="38" spans="1:5" x14ac:dyDescent="0.2">
      <c r="A38" s="3" t="s">
        <v>26</v>
      </c>
      <c r="B38" s="3" t="s">
        <v>11</v>
      </c>
      <c r="C38" s="7">
        <v>1</v>
      </c>
      <c r="D38" s="6">
        <f t="shared" ref="D38:D41" si="0">D37+ROUND(D37*(C38-1),0)</f>
        <v>1033</v>
      </c>
      <c r="E38" s="6">
        <f t="shared" ref="E38:E47" si="1">D38-D37</f>
        <v>0</v>
      </c>
    </row>
    <row r="39" spans="1:5" x14ac:dyDescent="0.2">
      <c r="A39" s="3" t="s">
        <v>27</v>
      </c>
      <c r="B39" s="3" t="s">
        <v>11</v>
      </c>
      <c r="C39" s="7">
        <v>0.87</v>
      </c>
      <c r="D39" s="6">
        <f t="shared" si="0"/>
        <v>899</v>
      </c>
      <c r="E39" s="6">
        <f t="shared" si="1"/>
        <v>-134</v>
      </c>
    </row>
    <row r="40" spans="1:5" x14ac:dyDescent="0.2">
      <c r="A40" s="3" t="s">
        <v>28</v>
      </c>
      <c r="B40" s="3" t="s">
        <v>11</v>
      </c>
      <c r="C40" s="7">
        <v>1</v>
      </c>
      <c r="D40" s="6">
        <f t="shared" si="0"/>
        <v>899</v>
      </c>
      <c r="E40" s="6">
        <f t="shared" si="1"/>
        <v>0</v>
      </c>
    </row>
    <row r="41" spans="1:5" x14ac:dyDescent="0.2">
      <c r="A41" s="3" t="s">
        <v>29</v>
      </c>
      <c r="B41" s="3" t="s">
        <v>11</v>
      </c>
      <c r="C41" s="7">
        <v>1</v>
      </c>
      <c r="D41" s="6">
        <f t="shared" si="0"/>
        <v>899</v>
      </c>
      <c r="E41" s="6">
        <f t="shared" si="1"/>
        <v>0</v>
      </c>
    </row>
    <row r="42" spans="1:5" x14ac:dyDescent="0.2">
      <c r="A42" s="10" t="s">
        <v>30</v>
      </c>
      <c r="B42" s="3" t="s">
        <v>11</v>
      </c>
      <c r="C42" s="7">
        <v>1.08</v>
      </c>
      <c r="D42" s="6">
        <f>D41+ROUND(MAX(D41*(C42-1),20),0)</f>
        <v>971</v>
      </c>
      <c r="E42" s="6">
        <f t="shared" si="1"/>
        <v>72</v>
      </c>
    </row>
    <row r="43" spans="1:5" x14ac:dyDescent="0.2">
      <c r="A43" s="10" t="s">
        <v>40</v>
      </c>
      <c r="B43" s="3" t="s">
        <v>11</v>
      </c>
      <c r="C43" s="7">
        <f>1-0.02</f>
        <v>0.98</v>
      </c>
      <c r="D43" s="6">
        <f>D42+ROUND(D42*(C43-1),0)</f>
        <v>952</v>
      </c>
      <c r="E43" s="6">
        <f t="shared" si="1"/>
        <v>-19</v>
      </c>
    </row>
    <row r="44" spans="1:5" x14ac:dyDescent="0.2">
      <c r="A44" s="10" t="s">
        <v>55</v>
      </c>
      <c r="B44" s="3" t="s">
        <v>11</v>
      </c>
      <c r="C44" s="7">
        <f>1-(0.057+0.01+0.005+0.001+0.001+0.001+0.001+0.001+0.001+0.001+0.001)</f>
        <v>0.91999999999999993</v>
      </c>
      <c r="D44" s="6">
        <f t="shared" ref="D44:D46" si="2">D43+ROUND(D43*(C44-1),0)</f>
        <v>876</v>
      </c>
      <c r="E44" s="6">
        <f t="shared" si="1"/>
        <v>-76</v>
      </c>
    </row>
    <row r="45" spans="1:5" x14ac:dyDescent="0.2">
      <c r="A45" s="3" t="s">
        <v>41</v>
      </c>
      <c r="B45" s="3" t="s">
        <v>11</v>
      </c>
      <c r="C45" s="7">
        <v>1</v>
      </c>
      <c r="D45" s="6">
        <f t="shared" si="2"/>
        <v>876</v>
      </c>
      <c r="E45" s="6">
        <f t="shared" si="1"/>
        <v>0</v>
      </c>
    </row>
    <row r="46" spans="1:5" ht="12.75" customHeight="1" x14ac:dyDescent="0.2">
      <c r="A46" s="3" t="s">
        <v>42</v>
      </c>
      <c r="B46" s="3" t="s">
        <v>11</v>
      </c>
      <c r="C46" s="7">
        <v>1</v>
      </c>
      <c r="D46" s="6">
        <f t="shared" si="2"/>
        <v>876</v>
      </c>
      <c r="E46" s="6">
        <f t="shared" si="1"/>
        <v>0</v>
      </c>
    </row>
    <row r="47" spans="1:5" ht="12.75" customHeight="1" x14ac:dyDescent="0.2">
      <c r="A47" s="3" t="s">
        <v>43</v>
      </c>
      <c r="B47" s="3" t="s">
        <v>11</v>
      </c>
      <c r="C47" s="7">
        <v>1.05</v>
      </c>
      <c r="D47" s="6">
        <f>D46+ROUND(MAX(D46*(C47-1),15),0)</f>
        <v>920</v>
      </c>
      <c r="E47" s="6">
        <f t="shared" si="1"/>
        <v>44</v>
      </c>
    </row>
    <row r="48" spans="1:5" x14ac:dyDescent="0.2">
      <c r="A48" s="34"/>
      <c r="B48" s="34"/>
      <c r="C48" s="35"/>
      <c r="D48" s="36"/>
    </row>
    <row r="49" spans="1:5" x14ac:dyDescent="0.2">
      <c r="A49" s="13" t="s">
        <v>10</v>
      </c>
      <c r="B49" s="14"/>
      <c r="C49" s="14"/>
      <c r="D49" s="14"/>
      <c r="E49" s="42"/>
    </row>
    <row r="50" spans="1:5" ht="25.5" x14ac:dyDescent="0.2">
      <c r="A50" s="19" t="s">
        <v>1</v>
      </c>
      <c r="B50" s="11" t="s">
        <v>3</v>
      </c>
      <c r="C50" s="22" t="s">
        <v>15</v>
      </c>
      <c r="D50" s="11" t="s">
        <v>0</v>
      </c>
      <c r="E50" s="39" t="s">
        <v>58</v>
      </c>
    </row>
    <row r="51" spans="1:5" x14ac:dyDescent="0.2">
      <c r="A51" s="3" t="s">
        <v>44</v>
      </c>
      <c r="B51" s="4" t="s">
        <v>5</v>
      </c>
      <c r="C51" s="8">
        <v>0</v>
      </c>
      <c r="D51" s="6">
        <f>ROUND(D47+C51,0)</f>
        <v>920</v>
      </c>
      <c r="E51" s="43">
        <f>D51-D47</f>
        <v>0</v>
      </c>
    </row>
    <row r="52" spans="1:5" x14ac:dyDescent="0.2">
      <c r="A52" s="3" t="s">
        <v>45</v>
      </c>
      <c r="B52" s="4" t="s">
        <v>5</v>
      </c>
      <c r="C52" s="8">
        <v>0</v>
      </c>
      <c r="D52" s="6">
        <f>ROUND(D51+C52,0)</f>
        <v>920</v>
      </c>
      <c r="E52" s="43">
        <f>D52-D51</f>
        <v>0</v>
      </c>
    </row>
    <row r="53" spans="1:5" x14ac:dyDescent="0.2">
      <c r="A53" s="3" t="s">
        <v>46</v>
      </c>
      <c r="B53" s="4" t="s">
        <v>5</v>
      </c>
      <c r="C53" s="8">
        <v>10</v>
      </c>
      <c r="D53" s="6">
        <f t="shared" ref="D53:D60" si="3">ROUND(D52+C53,0)</f>
        <v>930</v>
      </c>
      <c r="E53" s="43">
        <f t="shared" ref="E53:E61" si="4">D53-D52</f>
        <v>10</v>
      </c>
    </row>
    <row r="54" spans="1:5" x14ac:dyDescent="0.2">
      <c r="A54" s="3" t="s">
        <v>47</v>
      </c>
      <c r="B54" s="4" t="s">
        <v>5</v>
      </c>
      <c r="C54" s="8">
        <v>0</v>
      </c>
      <c r="D54" s="6">
        <f t="shared" si="3"/>
        <v>930</v>
      </c>
      <c r="E54" s="43">
        <f t="shared" si="4"/>
        <v>0</v>
      </c>
    </row>
    <row r="55" spans="1:5" x14ac:dyDescent="0.2">
      <c r="A55" s="3" t="s">
        <v>48</v>
      </c>
      <c r="B55" s="4" t="s">
        <v>5</v>
      </c>
      <c r="C55" s="8">
        <v>0</v>
      </c>
      <c r="D55" s="6">
        <f t="shared" si="3"/>
        <v>930</v>
      </c>
      <c r="E55" s="43">
        <f t="shared" si="4"/>
        <v>0</v>
      </c>
    </row>
    <row r="56" spans="1:5" x14ac:dyDescent="0.2">
      <c r="A56" s="3" t="s">
        <v>49</v>
      </c>
      <c r="B56" s="4" t="s">
        <v>5</v>
      </c>
      <c r="C56" s="8">
        <v>0</v>
      </c>
      <c r="D56" s="6">
        <f t="shared" si="3"/>
        <v>930</v>
      </c>
      <c r="E56" s="43">
        <f t="shared" si="4"/>
        <v>0</v>
      </c>
    </row>
    <row r="57" spans="1:5" x14ac:dyDescent="0.2">
      <c r="A57" s="3" t="s">
        <v>50</v>
      </c>
      <c r="B57" s="4" t="s">
        <v>5</v>
      </c>
      <c r="C57" s="8">
        <v>0</v>
      </c>
      <c r="D57" s="6">
        <f t="shared" si="3"/>
        <v>930</v>
      </c>
      <c r="E57" s="43">
        <f t="shared" si="4"/>
        <v>0</v>
      </c>
    </row>
    <row r="58" spans="1:5" x14ac:dyDescent="0.2">
      <c r="A58" s="3" t="s">
        <v>51</v>
      </c>
      <c r="B58" s="4" t="s">
        <v>5</v>
      </c>
      <c r="C58" s="8">
        <v>14</v>
      </c>
      <c r="D58" s="6">
        <f t="shared" si="3"/>
        <v>944</v>
      </c>
      <c r="E58" s="43">
        <f t="shared" si="4"/>
        <v>14</v>
      </c>
    </row>
    <row r="59" spans="1:5" x14ac:dyDescent="0.2">
      <c r="A59" s="3" t="s">
        <v>52</v>
      </c>
      <c r="B59" s="4" t="s">
        <v>5</v>
      </c>
      <c r="C59" s="8">
        <v>20</v>
      </c>
      <c r="D59" s="6">
        <f t="shared" si="3"/>
        <v>964</v>
      </c>
      <c r="E59" s="43">
        <f t="shared" si="4"/>
        <v>20</v>
      </c>
    </row>
    <row r="60" spans="1:5" x14ac:dyDescent="0.2">
      <c r="A60" s="3" t="s">
        <v>53</v>
      </c>
      <c r="B60" s="4" t="s">
        <v>5</v>
      </c>
      <c r="C60" s="8">
        <v>0</v>
      </c>
      <c r="D60" s="6">
        <f t="shared" si="3"/>
        <v>964</v>
      </c>
      <c r="E60" s="43">
        <f t="shared" si="4"/>
        <v>0</v>
      </c>
    </row>
    <row r="61" spans="1:5" x14ac:dyDescent="0.2">
      <c r="A61" s="3" t="s">
        <v>54</v>
      </c>
      <c r="B61" s="4" t="s">
        <v>5</v>
      </c>
      <c r="C61" s="8">
        <v>0</v>
      </c>
      <c r="D61" s="6">
        <f>MAX(ROUND(D60+C61,0),300)</f>
        <v>964</v>
      </c>
      <c r="E61" s="43">
        <f t="shared" si="4"/>
        <v>0</v>
      </c>
    </row>
    <row r="62" spans="1:5" x14ac:dyDescent="0.2">
      <c r="A62" s="27" t="s">
        <v>37</v>
      </c>
      <c r="B62" s="28"/>
      <c r="C62" s="29"/>
      <c r="D62" s="30"/>
    </row>
    <row r="63" spans="1:5" x14ac:dyDescent="0.2">
      <c r="A63" s="27" t="s">
        <v>56</v>
      </c>
      <c r="B63" s="28"/>
      <c r="C63" s="38"/>
      <c r="D63" s="37"/>
    </row>
    <row r="64" spans="1:5" x14ac:dyDescent="0.2">
      <c r="C64" s="31"/>
      <c r="D64" s="32"/>
    </row>
    <row r="65" spans="1:5" ht="12.75" customHeight="1" x14ac:dyDescent="0.2">
      <c r="A65" s="46" t="s">
        <v>39</v>
      </c>
      <c r="B65" s="46"/>
      <c r="C65" s="46"/>
      <c r="D65" s="46"/>
      <c r="E65" s="46"/>
    </row>
    <row r="66" spans="1:5" x14ac:dyDescent="0.2">
      <c r="A66" s="46"/>
      <c r="B66" s="46"/>
      <c r="C66" s="46"/>
      <c r="D66" s="46"/>
      <c r="E66" s="46"/>
    </row>
  </sheetData>
  <mergeCells count="2">
    <mergeCell ref="D27:D32"/>
    <mergeCell ref="A65:E66"/>
  </mergeCells>
  <printOptions horizontalCentered="1"/>
  <pageMargins left="0" right="0" top="0.75" bottom="0.75" header="0.3" footer="0.3"/>
  <pageSetup scale="7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E1C-1186-461F-B742-E31EBDBDB339}">
  <dimension ref="A1:E66"/>
  <sheetViews>
    <sheetView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16384" width="9.140625" style="1"/>
  </cols>
  <sheetData>
    <row r="1" spans="1:5" x14ac:dyDescent="0.2">
      <c r="A1" s="5" t="s">
        <v>57</v>
      </c>
      <c r="B1" s="12"/>
      <c r="C1" s="12"/>
      <c r="D1" s="12"/>
      <c r="E1" s="12"/>
    </row>
    <row r="2" spans="1:5" x14ac:dyDescent="0.2">
      <c r="A2" s="5" t="s">
        <v>2</v>
      </c>
      <c r="B2" s="12"/>
      <c r="C2" s="12"/>
      <c r="D2" s="12"/>
      <c r="E2" s="12"/>
    </row>
    <row r="3" spans="1:5" x14ac:dyDescent="0.2">
      <c r="A3" s="5" t="s">
        <v>22</v>
      </c>
      <c r="B3" s="12"/>
      <c r="C3" s="12"/>
      <c r="D3" s="12"/>
      <c r="E3" s="12"/>
    </row>
    <row r="4" spans="1:5" x14ac:dyDescent="0.2">
      <c r="A4" s="47" t="s">
        <v>65</v>
      </c>
      <c r="B4" s="12"/>
      <c r="C4" s="12"/>
      <c r="D4" s="12"/>
      <c r="E4" s="12"/>
    </row>
    <row r="5" spans="1:5" x14ac:dyDescent="0.2">
      <c r="A5" s="23"/>
      <c r="E5" s="23"/>
    </row>
    <row r="6" spans="1:5" x14ac:dyDescent="0.2">
      <c r="A6" s="22" t="s">
        <v>6</v>
      </c>
      <c r="E6" s="23"/>
    </row>
    <row r="7" spans="1:5" x14ac:dyDescent="0.2">
      <c r="A7" s="25" t="s">
        <v>66</v>
      </c>
      <c r="B7" s="9"/>
      <c r="C7" s="9"/>
      <c r="D7" s="9"/>
      <c r="E7" s="24"/>
    </row>
    <row r="8" spans="1:5" x14ac:dyDescent="0.2">
      <c r="A8" s="25" t="s">
        <v>23</v>
      </c>
      <c r="B8" s="9"/>
      <c r="C8" s="9"/>
      <c r="D8" s="9"/>
      <c r="E8" s="23"/>
    </row>
    <row r="9" spans="1:5" x14ac:dyDescent="0.2">
      <c r="A9" s="20" t="s">
        <v>32</v>
      </c>
      <c r="B9" s="9"/>
      <c r="C9" s="9"/>
      <c r="D9" s="9"/>
      <c r="E9" s="23"/>
    </row>
    <row r="10" spans="1:5" x14ac:dyDescent="0.2">
      <c r="A10" s="2" t="s">
        <v>34</v>
      </c>
      <c r="E10" s="23"/>
    </row>
    <row r="11" spans="1:5" x14ac:dyDescent="0.2">
      <c r="A11" s="2" t="s">
        <v>33</v>
      </c>
    </row>
    <row r="12" spans="1:5" ht="25.5" x14ac:dyDescent="0.2">
      <c r="A12" s="44" t="s">
        <v>59</v>
      </c>
    </row>
    <row r="13" spans="1:5" ht="27" x14ac:dyDescent="0.2">
      <c r="A13" s="33" t="s">
        <v>60</v>
      </c>
    </row>
    <row r="14" spans="1:5" x14ac:dyDescent="0.2">
      <c r="A14" s="2" t="s">
        <v>7</v>
      </c>
    </row>
    <row r="15" spans="1:5" x14ac:dyDescent="0.2">
      <c r="A15" s="2" t="s">
        <v>14</v>
      </c>
    </row>
    <row r="16" spans="1:5" x14ac:dyDescent="0.2">
      <c r="A16" s="2" t="s">
        <v>35</v>
      </c>
    </row>
    <row r="17" spans="1:5" x14ac:dyDescent="0.2">
      <c r="A17" s="2" t="s">
        <v>36</v>
      </c>
    </row>
    <row r="18" spans="1:5" x14ac:dyDescent="0.2">
      <c r="A18" s="2" t="s">
        <v>31</v>
      </c>
    </row>
    <row r="19" spans="1:5" x14ac:dyDescent="0.2">
      <c r="A19" s="21" t="str">
        <f>"Total Premium = "&amp;TEXT(D61,"$0,0")</f>
        <v>Total Premium = $4,105</v>
      </c>
    </row>
    <row r="21" spans="1:5" x14ac:dyDescent="0.2">
      <c r="A21" s="5" t="s">
        <v>13</v>
      </c>
      <c r="B21" s="12"/>
      <c r="C21" s="12"/>
      <c r="D21" s="12"/>
      <c r="E21" s="12"/>
    </row>
    <row r="23" spans="1:5" x14ac:dyDescent="0.2">
      <c r="A23" s="5" t="s">
        <v>12</v>
      </c>
      <c r="B23" s="12"/>
      <c r="C23" s="12"/>
      <c r="D23" s="12"/>
      <c r="E23" s="12"/>
    </row>
    <row r="25" spans="1:5" x14ac:dyDescent="0.2">
      <c r="A25" s="13" t="s">
        <v>8</v>
      </c>
      <c r="B25" s="14"/>
      <c r="C25" s="14"/>
      <c r="D25" s="15"/>
    </row>
    <row r="26" spans="1:5" x14ac:dyDescent="0.2">
      <c r="A26" s="19" t="s">
        <v>16</v>
      </c>
      <c r="B26" s="11" t="s">
        <v>3</v>
      </c>
      <c r="C26" s="11" t="s">
        <v>15</v>
      </c>
      <c r="D26" s="11" t="s">
        <v>0</v>
      </c>
    </row>
    <row r="27" spans="1:5" ht="12.75" customHeight="1" x14ac:dyDescent="0.2">
      <c r="A27" s="2" t="s">
        <v>17</v>
      </c>
      <c r="B27" s="2"/>
      <c r="C27" s="26">
        <v>280.56</v>
      </c>
      <c r="D27" s="45">
        <f>ROUND((C27*C28*C29*C30*C31)/C32,0)</f>
        <v>4565</v>
      </c>
    </row>
    <row r="28" spans="1:5" x14ac:dyDescent="0.2">
      <c r="A28" s="16" t="s">
        <v>38</v>
      </c>
      <c r="B28" s="16" t="s">
        <v>11</v>
      </c>
      <c r="C28" s="17">
        <v>4.4210000000000003</v>
      </c>
      <c r="D28" s="45"/>
    </row>
    <row r="29" spans="1:5" x14ac:dyDescent="0.2">
      <c r="A29" s="2" t="s">
        <v>18</v>
      </c>
      <c r="B29" s="2" t="s">
        <v>11</v>
      </c>
      <c r="C29" s="17">
        <v>1</v>
      </c>
      <c r="D29" s="45"/>
    </row>
    <row r="30" spans="1:5" x14ac:dyDescent="0.2">
      <c r="A30" s="18" t="s">
        <v>19</v>
      </c>
      <c r="B30" s="18" t="s">
        <v>11</v>
      </c>
      <c r="C30" s="17">
        <v>0.73599999999999999</v>
      </c>
      <c r="D30" s="45"/>
    </row>
    <row r="31" spans="1:5" x14ac:dyDescent="0.2">
      <c r="A31" s="18" t="s">
        <v>20</v>
      </c>
      <c r="B31" s="18" t="s">
        <v>11</v>
      </c>
      <c r="C31" s="8">
        <v>500000</v>
      </c>
      <c r="D31" s="45"/>
    </row>
    <row r="32" spans="1:5" x14ac:dyDescent="0.2">
      <c r="A32" s="18" t="s">
        <v>21</v>
      </c>
      <c r="B32" s="18" t="s">
        <v>4</v>
      </c>
      <c r="C32" s="8">
        <v>100000</v>
      </c>
      <c r="D32" s="45"/>
    </row>
    <row r="33" spans="1:5" x14ac:dyDescent="0.2">
      <c r="A33" s="40"/>
      <c r="B33" s="40"/>
      <c r="C33" s="29"/>
      <c r="D33" s="41"/>
    </row>
    <row r="34" spans="1:5" x14ac:dyDescent="0.2">
      <c r="A34" s="13" t="s">
        <v>9</v>
      </c>
      <c r="B34" s="14"/>
      <c r="C34" s="14"/>
      <c r="D34" s="14"/>
      <c r="E34" s="42"/>
    </row>
    <row r="35" spans="1:5" ht="25.5" x14ac:dyDescent="0.2">
      <c r="A35" s="19" t="s">
        <v>1</v>
      </c>
      <c r="B35" s="11" t="s">
        <v>3</v>
      </c>
      <c r="C35" s="11" t="s">
        <v>15</v>
      </c>
      <c r="D35" s="11" t="s">
        <v>0</v>
      </c>
      <c r="E35" s="39" t="s">
        <v>58</v>
      </c>
    </row>
    <row r="36" spans="1:5" ht="12.75" customHeight="1" x14ac:dyDescent="0.2">
      <c r="A36" s="3" t="s">
        <v>24</v>
      </c>
      <c r="B36" s="3" t="s">
        <v>11</v>
      </c>
      <c r="C36" s="7">
        <v>1</v>
      </c>
      <c r="D36" s="6">
        <f>D27+ROUND(D27*(C36-1),0)</f>
        <v>4565</v>
      </c>
      <c r="E36" s="6">
        <f>D36-D27</f>
        <v>0</v>
      </c>
    </row>
    <row r="37" spans="1:5" ht="12.75" customHeight="1" x14ac:dyDescent="0.2">
      <c r="A37" s="3" t="s">
        <v>25</v>
      </c>
      <c r="B37" s="3" t="s">
        <v>11</v>
      </c>
      <c r="C37" s="7">
        <v>1</v>
      </c>
      <c r="D37" s="6">
        <f>D36+ROUND(D36*(C37-1),0)</f>
        <v>4565</v>
      </c>
      <c r="E37" s="6">
        <f>D37-D36</f>
        <v>0</v>
      </c>
    </row>
    <row r="38" spans="1:5" x14ac:dyDescent="0.2">
      <c r="A38" s="3" t="s">
        <v>26</v>
      </c>
      <c r="B38" s="3" t="s">
        <v>11</v>
      </c>
      <c r="C38" s="7">
        <v>1</v>
      </c>
      <c r="D38" s="6">
        <f t="shared" ref="D38:D41" si="0">D37+ROUND(D37*(C38-1),0)</f>
        <v>4565</v>
      </c>
      <c r="E38" s="6">
        <f t="shared" ref="E38:E47" si="1">D38-D37</f>
        <v>0</v>
      </c>
    </row>
    <row r="39" spans="1:5" x14ac:dyDescent="0.2">
      <c r="A39" s="3" t="s">
        <v>27</v>
      </c>
      <c r="B39" s="3" t="s">
        <v>11</v>
      </c>
      <c r="C39" s="7">
        <v>0.87</v>
      </c>
      <c r="D39" s="6">
        <f t="shared" si="0"/>
        <v>3972</v>
      </c>
      <c r="E39" s="6">
        <f t="shared" si="1"/>
        <v>-593</v>
      </c>
    </row>
    <row r="40" spans="1:5" x14ac:dyDescent="0.2">
      <c r="A40" s="3" t="s">
        <v>28</v>
      </c>
      <c r="B40" s="3" t="s">
        <v>11</v>
      </c>
      <c r="C40" s="7">
        <v>1</v>
      </c>
      <c r="D40" s="6">
        <f t="shared" si="0"/>
        <v>3972</v>
      </c>
      <c r="E40" s="6">
        <f t="shared" si="1"/>
        <v>0</v>
      </c>
    </row>
    <row r="41" spans="1:5" x14ac:dyDescent="0.2">
      <c r="A41" s="3" t="s">
        <v>29</v>
      </c>
      <c r="B41" s="3" t="s">
        <v>11</v>
      </c>
      <c r="C41" s="7">
        <v>1</v>
      </c>
      <c r="D41" s="6">
        <f t="shared" si="0"/>
        <v>3972</v>
      </c>
      <c r="E41" s="6">
        <f t="shared" si="1"/>
        <v>0</v>
      </c>
    </row>
    <row r="42" spans="1:5" x14ac:dyDescent="0.2">
      <c r="A42" s="10" t="s">
        <v>30</v>
      </c>
      <c r="B42" s="3" t="s">
        <v>11</v>
      </c>
      <c r="C42" s="7">
        <v>1.08</v>
      </c>
      <c r="D42" s="6">
        <f>D41+ROUND(MAX(D41*(C42-1),20),0)</f>
        <v>4290</v>
      </c>
      <c r="E42" s="6">
        <f t="shared" si="1"/>
        <v>318</v>
      </c>
    </row>
    <row r="43" spans="1:5" x14ac:dyDescent="0.2">
      <c r="A43" s="10" t="s">
        <v>40</v>
      </c>
      <c r="B43" s="3" t="s">
        <v>11</v>
      </c>
      <c r="C43" s="7">
        <f>1-0.02</f>
        <v>0.98</v>
      </c>
      <c r="D43" s="6">
        <f>D42+ROUND(D42*(C43-1),0)</f>
        <v>4204</v>
      </c>
      <c r="E43" s="6">
        <f t="shared" si="1"/>
        <v>-86</v>
      </c>
    </row>
    <row r="44" spans="1:5" x14ac:dyDescent="0.2">
      <c r="A44" s="10" t="s">
        <v>55</v>
      </c>
      <c r="B44" s="3" t="s">
        <v>11</v>
      </c>
      <c r="C44" s="7">
        <f>1-(0.057+0.01+0.005+0.001+0.001+0.001+0.001+0.001+0.001+0.001+0.001)</f>
        <v>0.91999999999999993</v>
      </c>
      <c r="D44" s="6">
        <f t="shared" ref="D44:D46" si="2">D43+ROUND(D43*(C44-1),0)</f>
        <v>3868</v>
      </c>
      <c r="E44" s="6">
        <f t="shared" si="1"/>
        <v>-336</v>
      </c>
    </row>
    <row r="45" spans="1:5" x14ac:dyDescent="0.2">
      <c r="A45" s="3" t="s">
        <v>41</v>
      </c>
      <c r="B45" s="3" t="s">
        <v>11</v>
      </c>
      <c r="C45" s="7">
        <v>1</v>
      </c>
      <c r="D45" s="6">
        <f t="shared" si="2"/>
        <v>3868</v>
      </c>
      <c r="E45" s="6">
        <f t="shared" si="1"/>
        <v>0</v>
      </c>
    </row>
    <row r="46" spans="1:5" ht="12.75" customHeight="1" x14ac:dyDescent="0.2">
      <c r="A46" s="3" t="s">
        <v>42</v>
      </c>
      <c r="B46" s="3" t="s">
        <v>11</v>
      </c>
      <c r="C46" s="7">
        <v>1</v>
      </c>
      <c r="D46" s="6">
        <f t="shared" si="2"/>
        <v>3868</v>
      </c>
      <c r="E46" s="6">
        <f t="shared" si="1"/>
        <v>0</v>
      </c>
    </row>
    <row r="47" spans="1:5" ht="12.75" customHeight="1" x14ac:dyDescent="0.2">
      <c r="A47" s="3" t="s">
        <v>43</v>
      </c>
      <c r="B47" s="3" t="s">
        <v>11</v>
      </c>
      <c r="C47" s="7">
        <v>1.05</v>
      </c>
      <c r="D47" s="6">
        <f>D46+ROUND(MAX(D46*(C47-1),15),0)</f>
        <v>4061</v>
      </c>
      <c r="E47" s="6">
        <f t="shared" si="1"/>
        <v>193</v>
      </c>
    </row>
    <row r="48" spans="1:5" x14ac:dyDescent="0.2">
      <c r="A48" s="34"/>
      <c r="B48" s="34"/>
      <c r="C48" s="35"/>
      <c r="D48" s="36"/>
    </row>
    <row r="49" spans="1:5" x14ac:dyDescent="0.2">
      <c r="A49" s="13" t="s">
        <v>10</v>
      </c>
      <c r="B49" s="14"/>
      <c r="C49" s="14"/>
      <c r="D49" s="14"/>
      <c r="E49" s="42"/>
    </row>
    <row r="50" spans="1:5" ht="25.5" x14ac:dyDescent="0.2">
      <c r="A50" s="19" t="s">
        <v>1</v>
      </c>
      <c r="B50" s="11" t="s">
        <v>3</v>
      </c>
      <c r="C50" s="22" t="s">
        <v>15</v>
      </c>
      <c r="D50" s="11" t="s">
        <v>0</v>
      </c>
      <c r="E50" s="39" t="s">
        <v>58</v>
      </c>
    </row>
    <row r="51" spans="1:5" x14ac:dyDescent="0.2">
      <c r="A51" s="3" t="s">
        <v>44</v>
      </c>
      <c r="B51" s="4" t="s">
        <v>5</v>
      </c>
      <c r="C51" s="8">
        <v>0</v>
      </c>
      <c r="D51" s="6">
        <f>ROUND(D47+C51,0)</f>
        <v>4061</v>
      </c>
      <c r="E51" s="43">
        <f>D51-D47</f>
        <v>0</v>
      </c>
    </row>
    <row r="52" spans="1:5" x14ac:dyDescent="0.2">
      <c r="A52" s="3" t="s">
        <v>45</v>
      </c>
      <c r="B52" s="4" t="s">
        <v>5</v>
      </c>
      <c r="C52" s="8">
        <v>0</v>
      </c>
      <c r="D52" s="6">
        <f>ROUND(D51+C52,0)</f>
        <v>4061</v>
      </c>
      <c r="E52" s="43">
        <f>D52-D51</f>
        <v>0</v>
      </c>
    </row>
    <row r="53" spans="1:5" x14ac:dyDescent="0.2">
      <c r="A53" s="3" t="s">
        <v>46</v>
      </c>
      <c r="B53" s="4" t="s">
        <v>5</v>
      </c>
      <c r="C53" s="8">
        <v>10</v>
      </c>
      <c r="D53" s="6">
        <f t="shared" ref="D53:D60" si="3">ROUND(D52+C53,0)</f>
        <v>4071</v>
      </c>
      <c r="E53" s="43">
        <f t="shared" ref="E53:E61" si="4">D53-D52</f>
        <v>10</v>
      </c>
    </row>
    <row r="54" spans="1:5" x14ac:dyDescent="0.2">
      <c r="A54" s="3" t="s">
        <v>47</v>
      </c>
      <c r="B54" s="4" t="s">
        <v>5</v>
      </c>
      <c r="C54" s="8">
        <v>0</v>
      </c>
      <c r="D54" s="6">
        <f t="shared" si="3"/>
        <v>4071</v>
      </c>
      <c r="E54" s="43">
        <f t="shared" si="4"/>
        <v>0</v>
      </c>
    </row>
    <row r="55" spans="1:5" x14ac:dyDescent="0.2">
      <c r="A55" s="3" t="s">
        <v>48</v>
      </c>
      <c r="B55" s="4" t="s">
        <v>5</v>
      </c>
      <c r="C55" s="8">
        <v>0</v>
      </c>
      <c r="D55" s="6">
        <f t="shared" si="3"/>
        <v>4071</v>
      </c>
      <c r="E55" s="43">
        <f t="shared" si="4"/>
        <v>0</v>
      </c>
    </row>
    <row r="56" spans="1:5" x14ac:dyDescent="0.2">
      <c r="A56" s="3" t="s">
        <v>49</v>
      </c>
      <c r="B56" s="4" t="s">
        <v>5</v>
      </c>
      <c r="C56" s="8">
        <v>0</v>
      </c>
      <c r="D56" s="6">
        <f t="shared" si="3"/>
        <v>4071</v>
      </c>
      <c r="E56" s="43">
        <f t="shared" si="4"/>
        <v>0</v>
      </c>
    </row>
    <row r="57" spans="1:5" x14ac:dyDescent="0.2">
      <c r="A57" s="3" t="s">
        <v>50</v>
      </c>
      <c r="B57" s="4" t="s">
        <v>5</v>
      </c>
      <c r="C57" s="8">
        <v>0</v>
      </c>
      <c r="D57" s="6">
        <f t="shared" si="3"/>
        <v>4071</v>
      </c>
      <c r="E57" s="43">
        <f t="shared" si="4"/>
        <v>0</v>
      </c>
    </row>
    <row r="58" spans="1:5" x14ac:dyDescent="0.2">
      <c r="A58" s="3" t="s">
        <v>51</v>
      </c>
      <c r="B58" s="4" t="s">
        <v>5</v>
      </c>
      <c r="C58" s="8">
        <v>14</v>
      </c>
      <c r="D58" s="6">
        <f t="shared" si="3"/>
        <v>4085</v>
      </c>
      <c r="E58" s="43">
        <f t="shared" si="4"/>
        <v>14</v>
      </c>
    </row>
    <row r="59" spans="1:5" x14ac:dyDescent="0.2">
      <c r="A59" s="3" t="s">
        <v>52</v>
      </c>
      <c r="B59" s="4" t="s">
        <v>5</v>
      </c>
      <c r="C59" s="8">
        <v>20</v>
      </c>
      <c r="D59" s="6">
        <f t="shared" si="3"/>
        <v>4105</v>
      </c>
      <c r="E59" s="43">
        <f t="shared" si="4"/>
        <v>20</v>
      </c>
    </row>
    <row r="60" spans="1:5" x14ac:dyDescent="0.2">
      <c r="A60" s="3" t="s">
        <v>53</v>
      </c>
      <c r="B60" s="4" t="s">
        <v>5</v>
      </c>
      <c r="C60" s="8">
        <v>0</v>
      </c>
      <c r="D60" s="6">
        <f t="shared" si="3"/>
        <v>4105</v>
      </c>
      <c r="E60" s="43">
        <f t="shared" si="4"/>
        <v>0</v>
      </c>
    </row>
    <row r="61" spans="1:5" x14ac:dyDescent="0.2">
      <c r="A61" s="3" t="s">
        <v>54</v>
      </c>
      <c r="B61" s="4" t="s">
        <v>5</v>
      </c>
      <c r="C61" s="8">
        <v>0</v>
      </c>
      <c r="D61" s="6">
        <f>MAX(ROUND(D60+C61,0),300)</f>
        <v>4105</v>
      </c>
      <c r="E61" s="43">
        <f t="shared" si="4"/>
        <v>0</v>
      </c>
    </row>
    <row r="62" spans="1:5" x14ac:dyDescent="0.2">
      <c r="A62" s="27" t="s">
        <v>37</v>
      </c>
      <c r="B62" s="28"/>
      <c r="C62" s="29"/>
      <c r="D62" s="30"/>
    </row>
    <row r="63" spans="1:5" x14ac:dyDescent="0.2">
      <c r="A63" s="27" t="s">
        <v>56</v>
      </c>
      <c r="B63" s="28"/>
      <c r="C63" s="38"/>
      <c r="D63" s="37"/>
    </row>
    <row r="64" spans="1:5" x14ac:dyDescent="0.2">
      <c r="C64" s="31"/>
      <c r="D64" s="32"/>
    </row>
    <row r="65" spans="1:5" ht="12.75" customHeight="1" x14ac:dyDescent="0.2">
      <c r="A65" s="46" t="s">
        <v>39</v>
      </c>
      <c r="B65" s="46"/>
      <c r="C65" s="46"/>
      <c r="D65" s="46"/>
      <c r="E65" s="46"/>
    </row>
    <row r="66" spans="1:5" x14ac:dyDescent="0.2">
      <c r="A66" s="46"/>
      <c r="B66" s="46"/>
      <c r="C66" s="46"/>
      <c r="D66" s="46"/>
      <c r="E66" s="46"/>
    </row>
  </sheetData>
  <mergeCells count="2">
    <mergeCell ref="D27:D32"/>
    <mergeCell ref="A65:E66"/>
  </mergeCells>
  <printOptions horizontalCentered="1"/>
  <pageMargins left="0" right="0" top="0.75" bottom="0.75" header="0.3" footer="0.3"/>
  <pageSetup scale="7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 Dwelling - Low</vt:lpstr>
      <vt:lpstr>Rental Dwelling - Med</vt:lpstr>
      <vt:lpstr>Rental Dwelling - 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2023-08-03T20:55:11Z</cp:lastPrinted>
  <dcterms:created xsi:type="dcterms:W3CDTF">2022-06-30T12:39:18Z</dcterms:created>
  <dcterms:modified xsi:type="dcterms:W3CDTF">2023-08-08T14:29:18Z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