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4\RDP WMD\Filing\Filing Documents\Rating Algorithm &amp; Rating Sample\"/>
    </mc:Choice>
  </mc:AlternateContent>
  <xr:revisionPtr revIDLastSave="0" documentId="13_ncr:1_{87912357-F40F-451C-A5AB-B5D1FE3EC32D}" xr6:coauthVersionLast="47" xr6:coauthVersionMax="47" xr10:uidLastSave="{00000000-0000-0000-0000-000000000000}"/>
  <bookViews>
    <workbookView xWindow="-120" yWindow="-120" windowWidth="29040" windowHeight="15840" xr2:uid="{1A06C45C-BEDF-4D58-9DA4-9CCFD7A1ECDF}"/>
  </bookViews>
  <sheets>
    <sheet name="Rental Dwelling - Low" sheetId="2" r:id="rId1"/>
    <sheet name="Rental Dwelling - Med" sheetId="4" r:id="rId2"/>
    <sheet name="Rental Dwelling - Hig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4" l="1"/>
  <c r="C43" i="4"/>
  <c r="D27" i="4"/>
  <c r="D36" i="4" s="1"/>
  <c r="D37" i="4" s="1"/>
  <c r="C44" i="3"/>
  <c r="C43" i="3"/>
  <c r="D27" i="3"/>
  <c r="D36" i="3" s="1"/>
  <c r="D37" i="3" s="1"/>
  <c r="C44" i="2"/>
  <c r="C43" i="2"/>
  <c r="D38" i="4" l="1"/>
  <c r="E37" i="4"/>
  <c r="E36" i="4"/>
  <c r="D38" i="3"/>
  <c r="E37" i="3"/>
  <c r="E36" i="3"/>
  <c r="D27" i="2"/>
  <c r="D36" i="2" s="1"/>
  <c r="D39" i="4" l="1"/>
  <c r="E38" i="4"/>
  <c r="D39" i="3"/>
  <c r="E38" i="3"/>
  <c r="D37" i="2"/>
  <c r="E36" i="2"/>
  <c r="E39" i="4" l="1"/>
  <c r="D40" i="4"/>
  <c r="E39" i="3"/>
  <c r="D40" i="3"/>
  <c r="D38" i="2"/>
  <c r="E37" i="2"/>
  <c r="D41" i="4" l="1"/>
  <c r="E40" i="4"/>
  <c r="E40" i="3"/>
  <c r="D41" i="3"/>
  <c r="D39" i="2"/>
  <c r="E38" i="2"/>
  <c r="D42" i="4" l="1"/>
  <c r="E41" i="4"/>
  <c r="E41" i="3"/>
  <c r="D42" i="3"/>
  <c r="D40" i="2"/>
  <c r="E39" i="2"/>
  <c r="D43" i="4" l="1"/>
  <c r="E42" i="4"/>
  <c r="D43" i="3"/>
  <c r="E42" i="3"/>
  <c r="D41" i="2"/>
  <c r="E40" i="2"/>
  <c r="E43" i="4" l="1"/>
  <c r="D44" i="4"/>
  <c r="E43" i="3"/>
  <c r="D44" i="3"/>
  <c r="E41" i="2"/>
  <c r="D42" i="2"/>
  <c r="D45" i="4" l="1"/>
  <c r="E44" i="4"/>
  <c r="E44" i="3"/>
  <c r="D45" i="3"/>
  <c r="D43" i="2"/>
  <c r="E42" i="2"/>
  <c r="D46" i="4" l="1"/>
  <c r="E45" i="4"/>
  <c r="D46" i="3"/>
  <c r="E45" i="3"/>
  <c r="D44" i="2"/>
  <c r="E43" i="2"/>
  <c r="E46" i="4" l="1"/>
  <c r="D47" i="4"/>
  <c r="E46" i="3"/>
  <c r="D47" i="3"/>
  <c r="D45" i="2"/>
  <c r="E44" i="2"/>
  <c r="E47" i="4" l="1"/>
  <c r="D51" i="4"/>
  <c r="D51" i="3"/>
  <c r="E47" i="3"/>
  <c r="D46" i="2"/>
  <c r="E45" i="2"/>
  <c r="D52" i="4" l="1"/>
  <c r="E51" i="4"/>
  <c r="D52" i="3"/>
  <c r="E51" i="3"/>
  <c r="D47" i="2"/>
  <c r="E46" i="2"/>
  <c r="D53" i="4" l="1"/>
  <c r="E52" i="4"/>
  <c r="D53" i="3"/>
  <c r="E52" i="3"/>
  <c r="E47" i="2"/>
  <c r="D51" i="2"/>
  <c r="E53" i="4" l="1"/>
  <c r="D54" i="4"/>
  <c r="E53" i="3"/>
  <c r="D54" i="3"/>
  <c r="D52" i="2"/>
  <c r="E51" i="2"/>
  <c r="D55" i="4" l="1"/>
  <c r="E54" i="4"/>
  <c r="E54" i="3"/>
  <c r="D55" i="3"/>
  <c r="D53" i="2"/>
  <c r="E52" i="2"/>
  <c r="E55" i="4" l="1"/>
  <c r="D56" i="4"/>
  <c r="E55" i="3"/>
  <c r="D56" i="3"/>
  <c r="D54" i="2"/>
  <c r="E53" i="2"/>
  <c r="D57" i="4" l="1"/>
  <c r="E56" i="4"/>
  <c r="D57" i="3"/>
  <c r="E56" i="3"/>
  <c r="D55" i="2"/>
  <c r="E54" i="2"/>
  <c r="E57" i="4" l="1"/>
  <c r="D58" i="4"/>
  <c r="E57" i="3"/>
  <c r="D58" i="3"/>
  <c r="D56" i="2"/>
  <c r="E55" i="2"/>
  <c r="D59" i="4" l="1"/>
  <c r="E58" i="4"/>
  <c r="E58" i="3"/>
  <c r="D59" i="3"/>
  <c r="D57" i="2"/>
  <c r="E56" i="2"/>
  <c r="D60" i="4" l="1"/>
  <c r="E59" i="4"/>
  <c r="D60" i="3"/>
  <c r="E59" i="3"/>
  <c r="D58" i="2"/>
  <c r="E57" i="2"/>
  <c r="D61" i="4" l="1"/>
  <c r="E60" i="4"/>
  <c r="D61" i="3"/>
  <c r="E60" i="3"/>
  <c r="D59" i="2"/>
  <c r="E58" i="2"/>
  <c r="E61" i="4" l="1"/>
  <c r="A19" i="4"/>
  <c r="E61" i="3"/>
  <c r="A19" i="3"/>
  <c r="D60" i="2"/>
  <c r="E59" i="2"/>
  <c r="D61" i="2" l="1"/>
  <c r="E60" i="2"/>
  <c r="A19" i="2" l="1"/>
  <c r="E61" i="2"/>
</calcChain>
</file>

<file path=xl/sharedStrings.xml><?xml version="1.0" encoding="utf-8"?>
<sst xmlns="http://schemas.openxmlformats.org/spreadsheetml/2006/main" count="288" uniqueCount="67">
  <si>
    <t>Premium</t>
  </si>
  <si>
    <t>Step</t>
  </si>
  <si>
    <t>State Farm General Insurance Company</t>
  </si>
  <si>
    <t>Operation</t>
  </si>
  <si>
    <t>/</t>
  </si>
  <si>
    <t>+</t>
  </si>
  <si>
    <t>Policy Characteristics</t>
  </si>
  <si>
    <t>Deductible = 1%</t>
  </si>
  <si>
    <t>Basic Premium - Multiplicative</t>
  </si>
  <si>
    <t>Basic Premium Adjustments - Multiplicative</t>
  </si>
  <si>
    <t>Optional Coverages - Additive</t>
  </si>
  <si>
    <t>*</t>
  </si>
  <si>
    <t>Round to the nearest dollar after each sequence step</t>
  </si>
  <si>
    <t>Annual Premiums</t>
  </si>
  <si>
    <t>Building Ordinance or Law = 25% of Coverage A</t>
  </si>
  <si>
    <t>Adjustment</t>
  </si>
  <si>
    <t>Step 1</t>
  </si>
  <si>
    <t>A. Base Rate</t>
  </si>
  <si>
    <t>C. Construction Factor</t>
  </si>
  <si>
    <t>D. Risk Amount Factor</t>
  </si>
  <si>
    <t>E. Risk Amount</t>
  </si>
  <si>
    <t>F. Base Risk Amount</t>
  </si>
  <si>
    <t>California Rental Dwelling</t>
  </si>
  <si>
    <t>Construction = Frame</t>
  </si>
  <si>
    <t>02. Deletion of Section II, Liability</t>
  </si>
  <si>
    <t>03. Modified Loss Settlement</t>
  </si>
  <si>
    <t>04. Modified Replacement Cost</t>
  </si>
  <si>
    <t>05. Utilities Rating Plan</t>
  </si>
  <si>
    <t>06. Home Alert Protection</t>
  </si>
  <si>
    <t>07. Automatic Sprinkler Discount</t>
  </si>
  <si>
    <t>08. Replacement Cost on Personal Property</t>
  </si>
  <si>
    <t>Solid Fuel Appliances = Yes</t>
  </si>
  <si>
    <t>Coverage A - Dwelling = $500,000</t>
  </si>
  <si>
    <t>Replacement Cost on Personal Property = Yes</t>
  </si>
  <si>
    <t>Home Age = 10 Years</t>
  </si>
  <si>
    <t>Extra Replacement Cost = Yes</t>
  </si>
  <si>
    <t>Section II Limit = $500,000</t>
  </si>
  <si>
    <t>^ Utilizes a model</t>
  </si>
  <si>
    <t>B. Zip Code Factor^</t>
  </si>
  <si>
    <r>
      <t>Note:</t>
    </r>
    <r>
      <rPr>
        <sz val="10"/>
        <color rgb="FF000000"/>
        <rFont val="Arial"/>
        <family val="2"/>
      </rPr>
      <t xml:space="preserve"> Minimum Premium ($300) is applied to the total premium.</t>
    </r>
  </si>
  <si>
    <t>09. Wildfire Mitigation Discount - Community Level</t>
  </si>
  <si>
    <t>11. Deductibles</t>
  </si>
  <si>
    <t>12. State Farm Fair Plan Companion Coverage</t>
  </si>
  <si>
    <t>13. Building Ordinance or Law Coverage</t>
  </si>
  <si>
    <t>14. Coverage B - Increased Limits</t>
  </si>
  <si>
    <t>15. Dwellings Under Construction</t>
  </si>
  <si>
    <t>16. Extra Replacement Cost Coverage</t>
  </si>
  <si>
    <t>17. Fire Department Service Charge Increased Limits</t>
  </si>
  <si>
    <t>18. Loss Assessments</t>
  </si>
  <si>
    <t>19. Medical Payments - Optional Limits</t>
  </si>
  <si>
    <t>20. Other Structures - Increased Limits</t>
  </si>
  <si>
    <t>21. Section II - Increased Limits</t>
  </si>
  <si>
    <t>22. Solid Fuel Appliances</t>
  </si>
  <si>
    <t>23. Stored Personal Property</t>
  </si>
  <si>
    <t>24. Vacancy Coverage</t>
  </si>
  <si>
    <t>10. Wildfire Mitigation Discount - Property Level^^</t>
  </si>
  <si>
    <t>^^ Sum of qualifying mandatory and optional discounts (IBHS)</t>
  </si>
  <si>
    <t>Premium Change</t>
  </si>
  <si>
    <t>Wildfire Mitigation Discount - Community Level = Firewise USA® Recognition Program</t>
  </si>
  <si>
    <r>
      <t>Wildfire Mitigation Discount - Property Level = IBHS Wildfire Prepared Home Plus</t>
    </r>
    <r>
      <rPr>
        <vertAlign val="superscript"/>
        <sz val="10"/>
        <rFont val="Arial"/>
        <family val="2"/>
      </rPr>
      <t>TM</t>
    </r>
  </si>
  <si>
    <t>Rating Sample - Low Wildfire Risk</t>
  </si>
  <si>
    <t>Zip Code = 94043</t>
  </si>
  <si>
    <t>Rating Sample - Medium Wildfire Risk</t>
  </si>
  <si>
    <t>Zip Code = 92275</t>
  </si>
  <si>
    <t>Rating Sample - High Wildfire Risk</t>
  </si>
  <si>
    <t>Zip Code = 91916</t>
  </si>
  <si>
    <t>Exhibit 19D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</si>
</sst>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$&quot;#,##0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0" borderId="1" xfId="0" applyFont="1" applyBorder="1"/>
    <xf numFmtId="0" fontId="2" fillId="0" borderId="0" xfId="1" applyFont="1" applyAlignment="1">
      <alignment horizontal="centerContinuous"/>
    </xf>
    <xf numFmtId="165" fontId="3" fillId="0" borderId="1" xfId="0" applyNumberFormat="1" applyFont="1" applyBorder="1" applyAlignment="1">
      <alignment vertical="top"/>
    </xf>
    <xf numFmtId="2" fontId="4" fillId="0" borderId="1" xfId="0" applyNumberFormat="1" applyFont="1" applyBorder="1" applyAlignment="1">
      <alignment vertical="top"/>
    </xf>
    <xf numFmtId="165" fontId="4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164" fontId="4" fillId="0" borderId="1" xfId="0" applyNumberFormat="1" applyFont="1" applyBorder="1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indent="7"/>
    </xf>
    <xf numFmtId="166" fontId="4" fillId="0" borderId="1" xfId="0" applyNumberFormat="1" applyFont="1" applyBorder="1" applyAlignment="1">
      <alignment vertical="top"/>
    </xf>
    <xf numFmtId="165" fontId="4" fillId="0" borderId="3" xfId="0" applyNumberFormat="1" applyFont="1" applyBorder="1" applyAlignment="1">
      <alignment vertical="top"/>
    </xf>
    <xf numFmtId="165" fontId="3" fillId="0" borderId="3" xfId="0" applyNumberFormat="1" applyFont="1" applyBorder="1" applyAlignment="1">
      <alignment vertical="top"/>
    </xf>
    <xf numFmtId="0" fontId="2" fillId="0" borderId="0" xfId="0" applyFont="1"/>
    <xf numFmtId="165" fontId="2" fillId="0" borderId="0" xfId="0" applyNumberFormat="1" applyFont="1"/>
    <xf numFmtId="0" fontId="5" fillId="0" borderId="1" xfId="0" applyFont="1" applyBorder="1" applyAlignment="1">
      <alignment wrapText="1"/>
    </xf>
    <xf numFmtId="0" fontId="3" fillId="0" borderId="6" xfId="0" applyFont="1" applyBorder="1"/>
    <xf numFmtId="165" fontId="4" fillId="0" borderId="6" xfId="0" applyNumberFormat="1" applyFont="1" applyBorder="1" applyAlignment="1">
      <alignment vertical="top"/>
    </xf>
    <xf numFmtId="165" fontId="3" fillId="0" borderId="6" xfId="0" applyNumberFormat="1" applyFont="1" applyBorder="1" applyAlignment="1">
      <alignment horizontal="right" vertical="top"/>
    </xf>
    <xf numFmtId="165" fontId="3" fillId="0" borderId="0" xfId="0" applyNumberFormat="1" applyFont="1" applyAlignment="1">
      <alignment vertical="top"/>
    </xf>
    <xf numFmtId="165" fontId="4" fillId="0" borderId="0" xfId="0" applyNumberFormat="1" applyFont="1" applyAlignment="1">
      <alignment vertical="top"/>
    </xf>
    <xf numFmtId="0" fontId="2" fillId="0" borderId="1" xfId="0" applyFont="1" applyBorder="1" applyAlignment="1">
      <alignment horizontal="center" wrapText="1"/>
    </xf>
    <xf numFmtId="0" fontId="3" fillId="0" borderId="3" xfId="0" applyFont="1" applyBorder="1"/>
    <xf numFmtId="165" fontId="3" fillId="0" borderId="3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centerContinuous"/>
    </xf>
    <xf numFmtId="165" fontId="3" fillId="0" borderId="1" xfId="0" applyNumberFormat="1" applyFont="1" applyBorder="1"/>
    <xf numFmtId="0" fontId="3" fillId="0" borderId="1" xfId="0" applyFont="1" applyBorder="1" applyAlignment="1">
      <alignment wrapText="1"/>
    </xf>
    <xf numFmtId="0" fontId="6" fillId="0" borderId="0" xfId="1" applyFont="1" applyAlignment="1">
      <alignment horizontal="centerContinuous"/>
    </xf>
    <xf numFmtId="165" fontId="3" fillId="0" borderId="1" xfId="0" applyNumberFormat="1" applyFont="1" applyBorder="1" applyAlignment="1">
      <alignment horizontal="righ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Normal" xfId="0" builtinId="0"/>
    <cellStyle name="Normal 23" xfId="1" xr:uid="{C71FAF96-E547-4A82-983A-421E3D1087F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E66D-48A5-4D1F-824E-D16781D0C271}">
  <dimension ref="A1:E66"/>
  <sheetViews>
    <sheetView tabSelected="1" zoomScaleNormal="100" workbookViewId="0">
      <selection sqref="A1:E1"/>
    </sheetView>
  </sheetViews>
  <sheetFormatPr defaultRowHeight="12.75" x14ac:dyDescent="0.2"/>
  <cols>
    <col min="1" max="1" width="57.140625" style="1" customWidth="1"/>
    <col min="2" max="5" width="14.28515625" style="1" customWidth="1"/>
    <col min="6" max="16384" width="9.140625" style="1"/>
  </cols>
  <sheetData>
    <row r="1" spans="1:5" x14ac:dyDescent="0.2">
      <c r="A1" s="40" t="s">
        <v>66</v>
      </c>
      <c r="B1" s="40"/>
      <c r="C1" s="40"/>
      <c r="D1" s="40"/>
      <c r="E1" s="40"/>
    </row>
    <row r="2" spans="1:5" x14ac:dyDescent="0.2">
      <c r="A2" s="4" t="s">
        <v>2</v>
      </c>
      <c r="B2" s="10"/>
      <c r="C2" s="10"/>
      <c r="D2" s="10"/>
      <c r="E2" s="10"/>
    </row>
    <row r="3" spans="1:5" x14ac:dyDescent="0.2">
      <c r="A3" s="4" t="s">
        <v>22</v>
      </c>
      <c r="B3" s="10"/>
      <c r="C3" s="10"/>
      <c r="D3" s="10"/>
      <c r="E3" s="10"/>
    </row>
    <row r="4" spans="1:5" x14ac:dyDescent="0.2">
      <c r="A4" s="37" t="s">
        <v>60</v>
      </c>
      <c r="B4" s="10"/>
      <c r="C4" s="10"/>
      <c r="D4" s="10"/>
      <c r="E4" s="10"/>
    </row>
    <row r="5" spans="1:5" x14ac:dyDescent="0.2">
      <c r="E5" s="18"/>
    </row>
    <row r="6" spans="1:5" x14ac:dyDescent="0.2">
      <c r="A6" s="9" t="s">
        <v>6</v>
      </c>
      <c r="E6" s="18"/>
    </row>
    <row r="7" spans="1:5" x14ac:dyDescent="0.2">
      <c r="A7" s="3" t="s">
        <v>61</v>
      </c>
      <c r="E7" s="19"/>
    </row>
    <row r="8" spans="1:5" x14ac:dyDescent="0.2">
      <c r="A8" s="3" t="s">
        <v>23</v>
      </c>
      <c r="E8" s="18"/>
    </row>
    <row r="9" spans="1:5" x14ac:dyDescent="0.2">
      <c r="A9" s="2" t="s">
        <v>32</v>
      </c>
      <c r="E9" s="18"/>
    </row>
    <row r="10" spans="1:5" x14ac:dyDescent="0.2">
      <c r="A10" s="2" t="s">
        <v>34</v>
      </c>
      <c r="E10" s="18"/>
    </row>
    <row r="11" spans="1:5" x14ac:dyDescent="0.2">
      <c r="A11" s="2" t="s">
        <v>33</v>
      </c>
    </row>
    <row r="12" spans="1:5" ht="25.5" x14ac:dyDescent="0.2">
      <c r="A12" s="36" t="s">
        <v>58</v>
      </c>
    </row>
    <row r="13" spans="1:5" ht="27" x14ac:dyDescent="0.2">
      <c r="A13" s="25" t="s">
        <v>59</v>
      </c>
    </row>
    <row r="14" spans="1:5" x14ac:dyDescent="0.2">
      <c r="A14" s="2" t="s">
        <v>7</v>
      </c>
    </row>
    <row r="15" spans="1:5" x14ac:dyDescent="0.2">
      <c r="A15" s="2" t="s">
        <v>14</v>
      </c>
    </row>
    <row r="16" spans="1:5" x14ac:dyDescent="0.2">
      <c r="A16" s="2" t="s">
        <v>35</v>
      </c>
    </row>
    <row r="17" spans="1:5" x14ac:dyDescent="0.2">
      <c r="A17" s="2" t="s">
        <v>36</v>
      </c>
    </row>
    <row r="18" spans="1:5" x14ac:dyDescent="0.2">
      <c r="A18" s="2" t="s">
        <v>31</v>
      </c>
    </row>
    <row r="19" spans="1:5" x14ac:dyDescent="0.2">
      <c r="A19" s="16" t="str">
        <f>"Total Premium = "&amp;TEXT(D61,"$0,0")</f>
        <v>Total Premium = $567</v>
      </c>
    </row>
    <row r="21" spans="1:5" x14ac:dyDescent="0.2">
      <c r="A21" s="4" t="s">
        <v>13</v>
      </c>
      <c r="B21" s="10"/>
      <c r="C21" s="10"/>
      <c r="D21" s="10"/>
      <c r="E21" s="10"/>
    </row>
    <row r="23" spans="1:5" x14ac:dyDescent="0.2">
      <c r="A23" s="4" t="s">
        <v>12</v>
      </c>
      <c r="B23" s="10"/>
      <c r="C23" s="10"/>
      <c r="D23" s="10"/>
      <c r="E23" s="10"/>
    </row>
    <row r="25" spans="1:5" x14ac:dyDescent="0.2">
      <c r="A25" s="11" t="s">
        <v>8</v>
      </c>
      <c r="B25" s="12"/>
      <c r="C25" s="12"/>
      <c r="D25" s="13"/>
    </row>
    <row r="26" spans="1:5" x14ac:dyDescent="0.2">
      <c r="A26" s="15" t="s">
        <v>16</v>
      </c>
      <c r="B26" s="9" t="s">
        <v>3</v>
      </c>
      <c r="C26" s="9" t="s">
        <v>15</v>
      </c>
      <c r="D26" s="9" t="s">
        <v>0</v>
      </c>
    </row>
    <row r="27" spans="1:5" ht="12.75" customHeight="1" x14ac:dyDescent="0.2">
      <c r="A27" s="2" t="s">
        <v>17</v>
      </c>
      <c r="B27" s="2"/>
      <c r="C27" s="20">
        <v>259.88</v>
      </c>
      <c r="D27" s="38">
        <f>ROUND((C27*C28*C29*C30*C31)/C32,0)</f>
        <v>587</v>
      </c>
    </row>
    <row r="28" spans="1:5" x14ac:dyDescent="0.2">
      <c r="A28" s="3" t="s">
        <v>38</v>
      </c>
      <c r="B28" s="3" t="s">
        <v>11</v>
      </c>
      <c r="C28" s="14">
        <v>0.61399999999999999</v>
      </c>
      <c r="D28" s="38"/>
    </row>
    <row r="29" spans="1:5" x14ac:dyDescent="0.2">
      <c r="A29" s="2" t="s">
        <v>18</v>
      </c>
      <c r="B29" s="2" t="s">
        <v>11</v>
      </c>
      <c r="C29" s="14">
        <v>1</v>
      </c>
      <c r="D29" s="38"/>
    </row>
    <row r="30" spans="1:5" x14ac:dyDescent="0.2">
      <c r="A30" s="2" t="s">
        <v>19</v>
      </c>
      <c r="B30" s="2" t="s">
        <v>11</v>
      </c>
      <c r="C30" s="14">
        <v>0.73599999999999999</v>
      </c>
      <c r="D30" s="38"/>
    </row>
    <row r="31" spans="1:5" x14ac:dyDescent="0.2">
      <c r="A31" s="2" t="s">
        <v>20</v>
      </c>
      <c r="B31" s="2" t="s">
        <v>11</v>
      </c>
      <c r="C31" s="7">
        <v>500000</v>
      </c>
      <c r="D31" s="38"/>
    </row>
    <row r="32" spans="1:5" x14ac:dyDescent="0.2">
      <c r="A32" s="2" t="s">
        <v>21</v>
      </c>
      <c r="B32" s="2" t="s">
        <v>4</v>
      </c>
      <c r="C32" s="7">
        <v>100000</v>
      </c>
      <c r="D32" s="38"/>
    </row>
    <row r="33" spans="1:5" x14ac:dyDescent="0.2">
      <c r="A33" s="32"/>
      <c r="B33" s="32"/>
      <c r="C33" s="21"/>
      <c r="D33" s="33"/>
    </row>
    <row r="34" spans="1:5" x14ac:dyDescent="0.2">
      <c r="A34" s="11" t="s">
        <v>9</v>
      </c>
      <c r="B34" s="12"/>
      <c r="C34" s="12"/>
      <c r="D34" s="12"/>
      <c r="E34" s="34"/>
    </row>
    <row r="35" spans="1:5" ht="25.5" x14ac:dyDescent="0.2">
      <c r="A35" s="15" t="s">
        <v>1</v>
      </c>
      <c r="B35" s="9" t="s">
        <v>3</v>
      </c>
      <c r="C35" s="9" t="s">
        <v>15</v>
      </c>
      <c r="D35" s="9" t="s">
        <v>0</v>
      </c>
      <c r="E35" s="31" t="s">
        <v>57</v>
      </c>
    </row>
    <row r="36" spans="1:5" ht="12.75" customHeight="1" x14ac:dyDescent="0.2">
      <c r="A36" s="3" t="s">
        <v>24</v>
      </c>
      <c r="B36" s="3" t="s">
        <v>11</v>
      </c>
      <c r="C36" s="6">
        <v>1</v>
      </c>
      <c r="D36" s="5">
        <f>D27+ROUND(D27*(C36-1),0)</f>
        <v>587</v>
      </c>
      <c r="E36" s="5">
        <f>D36-D27</f>
        <v>0</v>
      </c>
    </row>
    <row r="37" spans="1:5" ht="12.75" customHeight="1" x14ac:dyDescent="0.2">
      <c r="A37" s="3" t="s">
        <v>25</v>
      </c>
      <c r="B37" s="3" t="s">
        <v>11</v>
      </c>
      <c r="C37" s="6">
        <v>1</v>
      </c>
      <c r="D37" s="5">
        <f>D36+ROUND(D36*(C37-1),0)</f>
        <v>587</v>
      </c>
      <c r="E37" s="5">
        <f>D37-D36</f>
        <v>0</v>
      </c>
    </row>
    <row r="38" spans="1:5" x14ac:dyDescent="0.2">
      <c r="A38" s="3" t="s">
        <v>26</v>
      </c>
      <c r="B38" s="3" t="s">
        <v>11</v>
      </c>
      <c r="C38" s="6">
        <v>1</v>
      </c>
      <c r="D38" s="5">
        <f t="shared" ref="D38:D41" si="0">D37+ROUND(D37*(C38-1),0)</f>
        <v>587</v>
      </c>
      <c r="E38" s="5">
        <f t="shared" ref="E38:E47" si="1">D38-D37</f>
        <v>0</v>
      </c>
    </row>
    <row r="39" spans="1:5" x14ac:dyDescent="0.2">
      <c r="A39" s="3" t="s">
        <v>27</v>
      </c>
      <c r="B39" s="3" t="s">
        <v>11</v>
      </c>
      <c r="C39" s="6">
        <v>0.87</v>
      </c>
      <c r="D39" s="5">
        <f t="shared" si="0"/>
        <v>511</v>
      </c>
      <c r="E39" s="5">
        <f t="shared" si="1"/>
        <v>-76</v>
      </c>
    </row>
    <row r="40" spans="1:5" x14ac:dyDescent="0.2">
      <c r="A40" s="3" t="s">
        <v>28</v>
      </c>
      <c r="B40" s="3" t="s">
        <v>11</v>
      </c>
      <c r="C40" s="6">
        <v>1</v>
      </c>
      <c r="D40" s="5">
        <f t="shared" si="0"/>
        <v>511</v>
      </c>
      <c r="E40" s="5">
        <f t="shared" si="1"/>
        <v>0</v>
      </c>
    </row>
    <row r="41" spans="1:5" x14ac:dyDescent="0.2">
      <c r="A41" s="3" t="s">
        <v>29</v>
      </c>
      <c r="B41" s="3" t="s">
        <v>11</v>
      </c>
      <c r="C41" s="6">
        <v>1</v>
      </c>
      <c r="D41" s="5">
        <f t="shared" si="0"/>
        <v>511</v>
      </c>
      <c r="E41" s="5">
        <f t="shared" si="1"/>
        <v>0</v>
      </c>
    </row>
    <row r="42" spans="1:5" x14ac:dyDescent="0.2">
      <c r="A42" s="8" t="s">
        <v>30</v>
      </c>
      <c r="B42" s="3" t="s">
        <v>11</v>
      </c>
      <c r="C42" s="6">
        <v>1.08</v>
      </c>
      <c r="D42" s="5">
        <f>D41+ROUND(MAX(D41*(C42-1),20),0)</f>
        <v>552</v>
      </c>
      <c r="E42" s="5">
        <f t="shared" si="1"/>
        <v>41</v>
      </c>
    </row>
    <row r="43" spans="1:5" x14ac:dyDescent="0.2">
      <c r="A43" s="8" t="s">
        <v>40</v>
      </c>
      <c r="B43" s="3" t="s">
        <v>11</v>
      </c>
      <c r="C43" s="6">
        <f>1-0.02</f>
        <v>0.98</v>
      </c>
      <c r="D43" s="5">
        <f>D42+ROUND(D42*(C43-1),0)</f>
        <v>541</v>
      </c>
      <c r="E43" s="5">
        <f t="shared" si="1"/>
        <v>-11</v>
      </c>
    </row>
    <row r="44" spans="1:5" x14ac:dyDescent="0.2">
      <c r="A44" s="8" t="s">
        <v>55</v>
      </c>
      <c r="B44" s="3" t="s">
        <v>11</v>
      </c>
      <c r="C44" s="6">
        <f>1-(0.057+0.01+0.005+0.001+0.001+0.001+0.001+0.001+0.001+0.001+0.001)</f>
        <v>0.91999999999999993</v>
      </c>
      <c r="D44" s="5">
        <f t="shared" ref="D44:D46" si="2">D43+ROUND(D43*(C44-1),0)</f>
        <v>498</v>
      </c>
      <c r="E44" s="5">
        <f t="shared" si="1"/>
        <v>-43</v>
      </c>
    </row>
    <row r="45" spans="1:5" x14ac:dyDescent="0.2">
      <c r="A45" s="3" t="s">
        <v>41</v>
      </c>
      <c r="B45" s="3" t="s">
        <v>11</v>
      </c>
      <c r="C45" s="6">
        <v>1</v>
      </c>
      <c r="D45" s="5">
        <f t="shared" si="2"/>
        <v>498</v>
      </c>
      <c r="E45" s="5">
        <f t="shared" si="1"/>
        <v>0</v>
      </c>
    </row>
    <row r="46" spans="1:5" ht="12.75" customHeight="1" x14ac:dyDescent="0.2">
      <c r="A46" s="3" t="s">
        <v>42</v>
      </c>
      <c r="B46" s="3" t="s">
        <v>11</v>
      </c>
      <c r="C46" s="6">
        <v>1</v>
      </c>
      <c r="D46" s="5">
        <f t="shared" si="2"/>
        <v>498</v>
      </c>
      <c r="E46" s="5">
        <f t="shared" si="1"/>
        <v>0</v>
      </c>
    </row>
    <row r="47" spans="1:5" ht="12.75" customHeight="1" x14ac:dyDescent="0.2">
      <c r="A47" s="3" t="s">
        <v>43</v>
      </c>
      <c r="B47" s="3" t="s">
        <v>11</v>
      </c>
      <c r="C47" s="6">
        <v>1.05</v>
      </c>
      <c r="D47" s="5">
        <f>D46+ROUND(MAX(D46*(C47-1),15),0)</f>
        <v>523</v>
      </c>
      <c r="E47" s="5">
        <f t="shared" si="1"/>
        <v>25</v>
      </c>
    </row>
    <row r="48" spans="1:5" x14ac:dyDescent="0.2">
      <c r="A48" s="26"/>
      <c r="B48" s="26"/>
      <c r="C48" s="27"/>
      <c r="D48" s="28"/>
    </row>
    <row r="49" spans="1:5" x14ac:dyDescent="0.2">
      <c r="A49" s="11" t="s">
        <v>10</v>
      </c>
      <c r="B49" s="12"/>
      <c r="C49" s="12"/>
      <c r="D49" s="12"/>
      <c r="E49" s="34"/>
    </row>
    <row r="50" spans="1:5" ht="25.5" x14ac:dyDescent="0.2">
      <c r="A50" s="15" t="s">
        <v>1</v>
      </c>
      <c r="B50" s="9" t="s">
        <v>3</v>
      </c>
      <c r="C50" s="17" t="s">
        <v>15</v>
      </c>
      <c r="D50" s="9" t="s">
        <v>0</v>
      </c>
      <c r="E50" s="31" t="s">
        <v>57</v>
      </c>
    </row>
    <row r="51" spans="1:5" x14ac:dyDescent="0.2">
      <c r="A51" s="3" t="s">
        <v>44</v>
      </c>
      <c r="B51" s="3" t="s">
        <v>5</v>
      </c>
      <c r="C51" s="7">
        <v>0</v>
      </c>
      <c r="D51" s="5">
        <f>ROUND(D47+C51,0)</f>
        <v>523</v>
      </c>
      <c r="E51" s="35">
        <f>D51-D47</f>
        <v>0</v>
      </c>
    </row>
    <row r="52" spans="1:5" x14ac:dyDescent="0.2">
      <c r="A52" s="3" t="s">
        <v>45</v>
      </c>
      <c r="B52" s="3" t="s">
        <v>5</v>
      </c>
      <c r="C52" s="7">
        <v>0</v>
      </c>
      <c r="D52" s="5">
        <f>ROUND(D51+C52,0)</f>
        <v>523</v>
      </c>
      <c r="E52" s="35">
        <f>D52-D51</f>
        <v>0</v>
      </c>
    </row>
    <row r="53" spans="1:5" x14ac:dyDescent="0.2">
      <c r="A53" s="3" t="s">
        <v>46</v>
      </c>
      <c r="B53" s="3" t="s">
        <v>5</v>
      </c>
      <c r="C53" s="7">
        <v>10</v>
      </c>
      <c r="D53" s="5">
        <f t="shared" ref="D53:D59" si="3">ROUND(D52+C53,0)</f>
        <v>533</v>
      </c>
      <c r="E53" s="35">
        <f t="shared" ref="E53:E61" si="4">D53-D52</f>
        <v>10</v>
      </c>
    </row>
    <row r="54" spans="1:5" x14ac:dyDescent="0.2">
      <c r="A54" s="3" t="s">
        <v>47</v>
      </c>
      <c r="B54" s="3" t="s">
        <v>5</v>
      </c>
      <c r="C54" s="7">
        <v>0</v>
      </c>
      <c r="D54" s="5">
        <f t="shared" si="3"/>
        <v>533</v>
      </c>
      <c r="E54" s="35">
        <f t="shared" si="4"/>
        <v>0</v>
      </c>
    </row>
    <row r="55" spans="1:5" x14ac:dyDescent="0.2">
      <c r="A55" s="3" t="s">
        <v>48</v>
      </c>
      <c r="B55" s="3" t="s">
        <v>5</v>
      </c>
      <c r="C55" s="7">
        <v>0</v>
      </c>
      <c r="D55" s="5">
        <f t="shared" si="3"/>
        <v>533</v>
      </c>
      <c r="E55" s="35">
        <f t="shared" si="4"/>
        <v>0</v>
      </c>
    </row>
    <row r="56" spans="1:5" x14ac:dyDescent="0.2">
      <c r="A56" s="3" t="s">
        <v>49</v>
      </c>
      <c r="B56" s="3" t="s">
        <v>5</v>
      </c>
      <c r="C56" s="7">
        <v>0</v>
      </c>
      <c r="D56" s="5">
        <f t="shared" si="3"/>
        <v>533</v>
      </c>
      <c r="E56" s="35">
        <f t="shared" si="4"/>
        <v>0</v>
      </c>
    </row>
    <row r="57" spans="1:5" x14ac:dyDescent="0.2">
      <c r="A57" s="3" t="s">
        <v>50</v>
      </c>
      <c r="B57" s="3" t="s">
        <v>5</v>
      </c>
      <c r="C57" s="7">
        <v>0</v>
      </c>
      <c r="D57" s="5">
        <f t="shared" si="3"/>
        <v>533</v>
      </c>
      <c r="E57" s="35">
        <f t="shared" si="4"/>
        <v>0</v>
      </c>
    </row>
    <row r="58" spans="1:5" x14ac:dyDescent="0.2">
      <c r="A58" s="3" t="s">
        <v>51</v>
      </c>
      <c r="B58" s="3" t="s">
        <v>5</v>
      </c>
      <c r="C58" s="7">
        <v>14</v>
      </c>
      <c r="D58" s="5">
        <f t="shared" si="3"/>
        <v>547</v>
      </c>
      <c r="E58" s="35">
        <f t="shared" si="4"/>
        <v>14</v>
      </c>
    </row>
    <row r="59" spans="1:5" x14ac:dyDescent="0.2">
      <c r="A59" s="3" t="s">
        <v>52</v>
      </c>
      <c r="B59" s="3" t="s">
        <v>5</v>
      </c>
      <c r="C59" s="7">
        <v>20</v>
      </c>
      <c r="D59" s="5">
        <f t="shared" si="3"/>
        <v>567</v>
      </c>
      <c r="E59" s="35">
        <f t="shared" si="4"/>
        <v>20</v>
      </c>
    </row>
    <row r="60" spans="1:5" x14ac:dyDescent="0.2">
      <c r="A60" s="3" t="s">
        <v>53</v>
      </c>
      <c r="B60" s="3" t="s">
        <v>5</v>
      </c>
      <c r="C60" s="7">
        <v>0</v>
      </c>
      <c r="D60" s="5">
        <f t="shared" ref="D60" si="5">ROUND(D59+C60,0)</f>
        <v>567</v>
      </c>
      <c r="E60" s="35">
        <f t="shared" si="4"/>
        <v>0</v>
      </c>
    </row>
    <row r="61" spans="1:5" x14ac:dyDescent="0.2">
      <c r="A61" s="3" t="s">
        <v>54</v>
      </c>
      <c r="B61" s="3" t="s">
        <v>5</v>
      </c>
      <c r="C61" s="7">
        <v>0</v>
      </c>
      <c r="D61" s="5">
        <f>MAX(ROUND(D60+C61,0),300)</f>
        <v>567</v>
      </c>
      <c r="E61" s="35">
        <f t="shared" si="4"/>
        <v>0</v>
      </c>
    </row>
    <row r="62" spans="1:5" x14ac:dyDescent="0.2">
      <c r="A62" s="18" t="s">
        <v>37</v>
      </c>
      <c r="B62" s="18"/>
      <c r="C62" s="21"/>
      <c r="D62" s="22"/>
    </row>
    <row r="63" spans="1:5" x14ac:dyDescent="0.2">
      <c r="A63" s="18" t="s">
        <v>56</v>
      </c>
      <c r="B63" s="18"/>
      <c r="C63" s="30"/>
      <c r="D63" s="29"/>
    </row>
    <row r="64" spans="1:5" x14ac:dyDescent="0.2">
      <c r="C64" s="23"/>
      <c r="D64" s="24"/>
    </row>
    <row r="65" spans="1:5" ht="12.75" customHeight="1" x14ac:dyDescent="0.2">
      <c r="A65" s="39" t="s">
        <v>39</v>
      </c>
      <c r="B65" s="39"/>
      <c r="C65" s="39"/>
      <c r="D65" s="39"/>
      <c r="E65" s="39"/>
    </row>
    <row r="66" spans="1:5" x14ac:dyDescent="0.2">
      <c r="A66" s="39"/>
      <c r="B66" s="39"/>
      <c r="C66" s="39"/>
      <c r="D66" s="39"/>
      <c r="E66" s="39"/>
    </row>
  </sheetData>
  <mergeCells count="3">
    <mergeCell ref="D27:D32"/>
    <mergeCell ref="A65:E66"/>
    <mergeCell ref="A1:E1"/>
  </mergeCells>
  <printOptions horizontalCentered="1"/>
  <pageMargins left="0" right="0" top="0.75" bottom="0.75" header="0.3" footer="0.3"/>
  <pageSetup scale="75" orientation="portrait" horizontalDpi="1200" verticalDpi="1200" r:id="rId1"/>
  <headerFooter>
    <oddFooter>&amp;C&amp;"Arial,Regular"&amp;8©, Copyright, State Farm Mutual Automobile Insurance Company 2024
No reproduction of this copyrighted material allowed without express written consent from State Farm®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207C-1545-4054-849E-61DD42CAB8A8}">
  <dimension ref="A1:E66"/>
  <sheetViews>
    <sheetView zoomScaleNormal="100" workbookViewId="0">
      <selection sqref="A1:E1"/>
    </sheetView>
  </sheetViews>
  <sheetFormatPr defaultRowHeight="12.75" x14ac:dyDescent="0.2"/>
  <cols>
    <col min="1" max="1" width="57.140625" style="1" customWidth="1"/>
    <col min="2" max="5" width="14.28515625" style="1" customWidth="1"/>
    <col min="6" max="16384" width="9.140625" style="1"/>
  </cols>
  <sheetData>
    <row r="1" spans="1:5" x14ac:dyDescent="0.2">
      <c r="A1" s="41" t="s">
        <v>66</v>
      </c>
      <c r="B1" s="41"/>
      <c r="C1" s="41"/>
      <c r="D1" s="41"/>
      <c r="E1" s="41"/>
    </row>
    <row r="2" spans="1:5" x14ac:dyDescent="0.2">
      <c r="A2" s="4" t="s">
        <v>2</v>
      </c>
      <c r="B2" s="10"/>
      <c r="C2" s="10"/>
      <c r="D2" s="10"/>
      <c r="E2" s="10"/>
    </row>
    <row r="3" spans="1:5" x14ac:dyDescent="0.2">
      <c r="A3" s="37" t="s">
        <v>22</v>
      </c>
      <c r="B3" s="10"/>
      <c r="C3" s="10"/>
      <c r="D3" s="10"/>
      <c r="E3" s="10"/>
    </row>
    <row r="4" spans="1:5" x14ac:dyDescent="0.2">
      <c r="A4" s="37" t="s">
        <v>62</v>
      </c>
      <c r="B4" s="10"/>
      <c r="C4" s="10"/>
      <c r="D4" s="10"/>
      <c r="E4" s="10"/>
    </row>
    <row r="5" spans="1:5" x14ac:dyDescent="0.2">
      <c r="A5" s="18"/>
      <c r="E5" s="18"/>
    </row>
    <row r="6" spans="1:5" x14ac:dyDescent="0.2">
      <c r="A6" s="17" t="s">
        <v>6</v>
      </c>
      <c r="E6" s="18"/>
    </row>
    <row r="7" spans="1:5" x14ac:dyDescent="0.2">
      <c r="A7" s="3" t="s">
        <v>63</v>
      </c>
      <c r="E7" s="19"/>
    </row>
    <row r="8" spans="1:5" x14ac:dyDescent="0.2">
      <c r="A8" s="3" t="s">
        <v>23</v>
      </c>
      <c r="E8" s="18"/>
    </row>
    <row r="9" spans="1:5" x14ac:dyDescent="0.2">
      <c r="A9" s="2" t="s">
        <v>32</v>
      </c>
      <c r="E9" s="18"/>
    </row>
    <row r="10" spans="1:5" x14ac:dyDescent="0.2">
      <c r="A10" s="2" t="s">
        <v>34</v>
      </c>
      <c r="E10" s="18"/>
    </row>
    <row r="11" spans="1:5" x14ac:dyDescent="0.2">
      <c r="A11" s="2" t="s">
        <v>33</v>
      </c>
    </row>
    <row r="12" spans="1:5" ht="25.5" x14ac:dyDescent="0.2">
      <c r="A12" s="36" t="s">
        <v>58</v>
      </c>
    </row>
    <row r="13" spans="1:5" ht="27" x14ac:dyDescent="0.2">
      <c r="A13" s="25" t="s">
        <v>59</v>
      </c>
    </row>
    <row r="14" spans="1:5" x14ac:dyDescent="0.2">
      <c r="A14" s="2" t="s">
        <v>7</v>
      </c>
    </row>
    <row r="15" spans="1:5" x14ac:dyDescent="0.2">
      <c r="A15" s="2" t="s">
        <v>14</v>
      </c>
    </row>
    <row r="16" spans="1:5" x14ac:dyDescent="0.2">
      <c r="A16" s="2" t="s">
        <v>35</v>
      </c>
    </row>
    <row r="17" spans="1:5" x14ac:dyDescent="0.2">
      <c r="A17" s="2" t="s">
        <v>36</v>
      </c>
    </row>
    <row r="18" spans="1:5" x14ac:dyDescent="0.2">
      <c r="A18" s="2" t="s">
        <v>31</v>
      </c>
    </row>
    <row r="19" spans="1:5" x14ac:dyDescent="0.2">
      <c r="A19" s="16" t="str">
        <f>"Total Premium = "&amp;TEXT(D61,"$0,0")</f>
        <v>Total Premium = $896</v>
      </c>
    </row>
    <row r="21" spans="1:5" x14ac:dyDescent="0.2">
      <c r="A21" s="4" t="s">
        <v>13</v>
      </c>
      <c r="B21" s="10"/>
      <c r="C21" s="10"/>
      <c r="D21" s="10"/>
      <c r="E21" s="10"/>
    </row>
    <row r="23" spans="1:5" x14ac:dyDescent="0.2">
      <c r="A23" s="4" t="s">
        <v>12</v>
      </c>
      <c r="B23" s="10"/>
      <c r="C23" s="10"/>
      <c r="D23" s="10"/>
      <c r="E23" s="10"/>
    </row>
    <row r="25" spans="1:5" x14ac:dyDescent="0.2">
      <c r="A25" s="11" t="s">
        <v>8</v>
      </c>
      <c r="B25" s="12"/>
      <c r="C25" s="12"/>
      <c r="D25" s="13"/>
    </row>
    <row r="26" spans="1:5" x14ac:dyDescent="0.2">
      <c r="A26" s="15" t="s">
        <v>16</v>
      </c>
      <c r="B26" s="9" t="s">
        <v>3</v>
      </c>
      <c r="C26" s="9" t="s">
        <v>15</v>
      </c>
      <c r="D26" s="9" t="s">
        <v>0</v>
      </c>
    </row>
    <row r="27" spans="1:5" ht="12.75" customHeight="1" x14ac:dyDescent="0.2">
      <c r="A27" s="2" t="s">
        <v>17</v>
      </c>
      <c r="B27" s="2"/>
      <c r="C27" s="20">
        <v>259.88</v>
      </c>
      <c r="D27" s="38">
        <f>ROUND((C27*C28*C29*C30*C31)/C32,0)</f>
        <v>957</v>
      </c>
    </row>
    <row r="28" spans="1:5" x14ac:dyDescent="0.2">
      <c r="A28" s="3" t="s">
        <v>38</v>
      </c>
      <c r="B28" s="3" t="s">
        <v>11</v>
      </c>
      <c r="C28" s="14">
        <v>1.0009999999999999</v>
      </c>
      <c r="D28" s="38"/>
    </row>
    <row r="29" spans="1:5" x14ac:dyDescent="0.2">
      <c r="A29" s="2" t="s">
        <v>18</v>
      </c>
      <c r="B29" s="2" t="s">
        <v>11</v>
      </c>
      <c r="C29" s="14">
        <v>1</v>
      </c>
      <c r="D29" s="38"/>
    </row>
    <row r="30" spans="1:5" x14ac:dyDescent="0.2">
      <c r="A30" s="2" t="s">
        <v>19</v>
      </c>
      <c r="B30" s="2" t="s">
        <v>11</v>
      </c>
      <c r="C30" s="14">
        <v>0.73599999999999999</v>
      </c>
      <c r="D30" s="38"/>
    </row>
    <row r="31" spans="1:5" x14ac:dyDescent="0.2">
      <c r="A31" s="2" t="s">
        <v>20</v>
      </c>
      <c r="B31" s="2" t="s">
        <v>11</v>
      </c>
      <c r="C31" s="7">
        <v>500000</v>
      </c>
      <c r="D31" s="38"/>
    </row>
    <row r="32" spans="1:5" x14ac:dyDescent="0.2">
      <c r="A32" s="2" t="s">
        <v>21</v>
      </c>
      <c r="B32" s="2" t="s">
        <v>4</v>
      </c>
      <c r="C32" s="7">
        <v>100000</v>
      </c>
      <c r="D32" s="38"/>
    </row>
    <row r="33" spans="1:5" x14ac:dyDescent="0.2">
      <c r="A33" s="32"/>
      <c r="B33" s="32"/>
      <c r="C33" s="21"/>
      <c r="D33" s="33"/>
    </row>
    <row r="34" spans="1:5" x14ac:dyDescent="0.2">
      <c r="A34" s="11" t="s">
        <v>9</v>
      </c>
      <c r="B34" s="12"/>
      <c r="C34" s="12"/>
      <c r="D34" s="12"/>
      <c r="E34" s="34"/>
    </row>
    <row r="35" spans="1:5" ht="25.5" x14ac:dyDescent="0.2">
      <c r="A35" s="15" t="s">
        <v>1</v>
      </c>
      <c r="B35" s="9" t="s">
        <v>3</v>
      </c>
      <c r="C35" s="9" t="s">
        <v>15</v>
      </c>
      <c r="D35" s="9" t="s">
        <v>0</v>
      </c>
      <c r="E35" s="31" t="s">
        <v>57</v>
      </c>
    </row>
    <row r="36" spans="1:5" ht="12.75" customHeight="1" x14ac:dyDescent="0.2">
      <c r="A36" s="3" t="s">
        <v>24</v>
      </c>
      <c r="B36" s="3" t="s">
        <v>11</v>
      </c>
      <c r="C36" s="6">
        <v>1</v>
      </c>
      <c r="D36" s="5">
        <f>D27+ROUND(D27*(C36-1),0)</f>
        <v>957</v>
      </c>
      <c r="E36" s="5">
        <f>D36-D27</f>
        <v>0</v>
      </c>
    </row>
    <row r="37" spans="1:5" ht="12.75" customHeight="1" x14ac:dyDescent="0.2">
      <c r="A37" s="3" t="s">
        <v>25</v>
      </c>
      <c r="B37" s="3" t="s">
        <v>11</v>
      </c>
      <c r="C37" s="6">
        <v>1</v>
      </c>
      <c r="D37" s="5">
        <f>D36+ROUND(D36*(C37-1),0)</f>
        <v>957</v>
      </c>
      <c r="E37" s="5">
        <f>D37-D36</f>
        <v>0</v>
      </c>
    </row>
    <row r="38" spans="1:5" x14ac:dyDescent="0.2">
      <c r="A38" s="3" t="s">
        <v>26</v>
      </c>
      <c r="B38" s="3" t="s">
        <v>11</v>
      </c>
      <c r="C38" s="6">
        <v>1</v>
      </c>
      <c r="D38" s="5">
        <f t="shared" ref="D38:D41" si="0">D37+ROUND(D37*(C38-1),0)</f>
        <v>957</v>
      </c>
      <c r="E38" s="5">
        <f t="shared" ref="E38:E47" si="1">D38-D37</f>
        <v>0</v>
      </c>
    </row>
    <row r="39" spans="1:5" x14ac:dyDescent="0.2">
      <c r="A39" s="3" t="s">
        <v>27</v>
      </c>
      <c r="B39" s="3" t="s">
        <v>11</v>
      </c>
      <c r="C39" s="6">
        <v>0.87</v>
      </c>
      <c r="D39" s="5">
        <f t="shared" si="0"/>
        <v>833</v>
      </c>
      <c r="E39" s="5">
        <f t="shared" si="1"/>
        <v>-124</v>
      </c>
    </row>
    <row r="40" spans="1:5" x14ac:dyDescent="0.2">
      <c r="A40" s="3" t="s">
        <v>28</v>
      </c>
      <c r="B40" s="3" t="s">
        <v>11</v>
      </c>
      <c r="C40" s="6">
        <v>1</v>
      </c>
      <c r="D40" s="5">
        <f t="shared" si="0"/>
        <v>833</v>
      </c>
      <c r="E40" s="5">
        <f t="shared" si="1"/>
        <v>0</v>
      </c>
    </row>
    <row r="41" spans="1:5" x14ac:dyDescent="0.2">
      <c r="A41" s="3" t="s">
        <v>29</v>
      </c>
      <c r="B41" s="3" t="s">
        <v>11</v>
      </c>
      <c r="C41" s="6">
        <v>1</v>
      </c>
      <c r="D41" s="5">
        <f t="shared" si="0"/>
        <v>833</v>
      </c>
      <c r="E41" s="5">
        <f t="shared" si="1"/>
        <v>0</v>
      </c>
    </row>
    <row r="42" spans="1:5" x14ac:dyDescent="0.2">
      <c r="A42" s="8" t="s">
        <v>30</v>
      </c>
      <c r="B42" s="3" t="s">
        <v>11</v>
      </c>
      <c r="C42" s="6">
        <v>1.08</v>
      </c>
      <c r="D42" s="5">
        <f>D41+ROUND(MAX(D41*(C42-1),20),0)</f>
        <v>900</v>
      </c>
      <c r="E42" s="5">
        <f t="shared" si="1"/>
        <v>67</v>
      </c>
    </row>
    <row r="43" spans="1:5" x14ac:dyDescent="0.2">
      <c r="A43" s="8" t="s">
        <v>40</v>
      </c>
      <c r="B43" s="3" t="s">
        <v>11</v>
      </c>
      <c r="C43" s="6">
        <f>1-0.02</f>
        <v>0.98</v>
      </c>
      <c r="D43" s="5">
        <f>D42+ROUND(D42*(C43-1),0)</f>
        <v>882</v>
      </c>
      <c r="E43" s="5">
        <f t="shared" si="1"/>
        <v>-18</v>
      </c>
    </row>
    <row r="44" spans="1:5" x14ac:dyDescent="0.2">
      <c r="A44" s="8" t="s">
        <v>55</v>
      </c>
      <c r="B44" s="3" t="s">
        <v>11</v>
      </c>
      <c r="C44" s="6">
        <f>1-(0.057+0.01+0.005+0.001+0.001+0.001+0.001+0.001+0.001+0.001+0.001)</f>
        <v>0.91999999999999993</v>
      </c>
      <c r="D44" s="5">
        <f t="shared" ref="D44:D46" si="2">D43+ROUND(D43*(C44-1),0)</f>
        <v>811</v>
      </c>
      <c r="E44" s="5">
        <f t="shared" si="1"/>
        <v>-71</v>
      </c>
    </row>
    <row r="45" spans="1:5" x14ac:dyDescent="0.2">
      <c r="A45" s="3" t="s">
        <v>41</v>
      </c>
      <c r="B45" s="3" t="s">
        <v>11</v>
      </c>
      <c r="C45" s="6">
        <v>1</v>
      </c>
      <c r="D45" s="5">
        <f t="shared" si="2"/>
        <v>811</v>
      </c>
      <c r="E45" s="5">
        <f t="shared" si="1"/>
        <v>0</v>
      </c>
    </row>
    <row r="46" spans="1:5" ht="12.75" customHeight="1" x14ac:dyDescent="0.2">
      <c r="A46" s="3" t="s">
        <v>42</v>
      </c>
      <c r="B46" s="3" t="s">
        <v>11</v>
      </c>
      <c r="C46" s="6">
        <v>1</v>
      </c>
      <c r="D46" s="5">
        <f t="shared" si="2"/>
        <v>811</v>
      </c>
      <c r="E46" s="5">
        <f t="shared" si="1"/>
        <v>0</v>
      </c>
    </row>
    <row r="47" spans="1:5" ht="12.75" customHeight="1" x14ac:dyDescent="0.2">
      <c r="A47" s="3" t="s">
        <v>43</v>
      </c>
      <c r="B47" s="3" t="s">
        <v>11</v>
      </c>
      <c r="C47" s="6">
        <v>1.05</v>
      </c>
      <c r="D47" s="5">
        <f>D46+ROUND(MAX(D46*(C47-1),15),0)</f>
        <v>852</v>
      </c>
      <c r="E47" s="5">
        <f t="shared" si="1"/>
        <v>41</v>
      </c>
    </row>
    <row r="48" spans="1:5" x14ac:dyDescent="0.2">
      <c r="A48" s="26"/>
      <c r="B48" s="26"/>
      <c r="C48" s="27"/>
      <c r="D48" s="28"/>
    </row>
    <row r="49" spans="1:5" x14ac:dyDescent="0.2">
      <c r="A49" s="11" t="s">
        <v>10</v>
      </c>
      <c r="B49" s="12"/>
      <c r="C49" s="12"/>
      <c r="D49" s="12"/>
      <c r="E49" s="34"/>
    </row>
    <row r="50" spans="1:5" ht="25.5" x14ac:dyDescent="0.2">
      <c r="A50" s="15" t="s">
        <v>1</v>
      </c>
      <c r="B50" s="9" t="s">
        <v>3</v>
      </c>
      <c r="C50" s="17" t="s">
        <v>15</v>
      </c>
      <c r="D50" s="9" t="s">
        <v>0</v>
      </c>
      <c r="E50" s="31" t="s">
        <v>57</v>
      </c>
    </row>
    <row r="51" spans="1:5" x14ac:dyDescent="0.2">
      <c r="A51" s="3" t="s">
        <v>44</v>
      </c>
      <c r="B51" s="3" t="s">
        <v>5</v>
      </c>
      <c r="C51" s="7">
        <v>0</v>
      </c>
      <c r="D51" s="5">
        <f>ROUND(D47+C51,0)</f>
        <v>852</v>
      </c>
      <c r="E51" s="35">
        <f>D51-D47</f>
        <v>0</v>
      </c>
    </row>
    <row r="52" spans="1:5" x14ac:dyDescent="0.2">
      <c r="A52" s="3" t="s">
        <v>45</v>
      </c>
      <c r="B52" s="3" t="s">
        <v>5</v>
      </c>
      <c r="C52" s="7">
        <v>0</v>
      </c>
      <c r="D52" s="5">
        <f>ROUND(D51+C52,0)</f>
        <v>852</v>
      </c>
      <c r="E52" s="35">
        <f>D52-D51</f>
        <v>0</v>
      </c>
    </row>
    <row r="53" spans="1:5" x14ac:dyDescent="0.2">
      <c r="A53" s="3" t="s">
        <v>46</v>
      </c>
      <c r="B53" s="3" t="s">
        <v>5</v>
      </c>
      <c r="C53" s="7">
        <v>10</v>
      </c>
      <c r="D53" s="5">
        <f t="shared" ref="D53:D60" si="3">ROUND(D52+C53,0)</f>
        <v>862</v>
      </c>
      <c r="E53" s="35">
        <f t="shared" ref="E53:E61" si="4">D53-D52</f>
        <v>10</v>
      </c>
    </row>
    <row r="54" spans="1:5" x14ac:dyDescent="0.2">
      <c r="A54" s="3" t="s">
        <v>47</v>
      </c>
      <c r="B54" s="3" t="s">
        <v>5</v>
      </c>
      <c r="C54" s="7">
        <v>0</v>
      </c>
      <c r="D54" s="5">
        <f t="shared" si="3"/>
        <v>862</v>
      </c>
      <c r="E54" s="35">
        <f t="shared" si="4"/>
        <v>0</v>
      </c>
    </row>
    <row r="55" spans="1:5" x14ac:dyDescent="0.2">
      <c r="A55" s="3" t="s">
        <v>48</v>
      </c>
      <c r="B55" s="3" t="s">
        <v>5</v>
      </c>
      <c r="C55" s="7">
        <v>0</v>
      </c>
      <c r="D55" s="5">
        <f t="shared" si="3"/>
        <v>862</v>
      </c>
      <c r="E55" s="35">
        <f t="shared" si="4"/>
        <v>0</v>
      </c>
    </row>
    <row r="56" spans="1:5" x14ac:dyDescent="0.2">
      <c r="A56" s="3" t="s">
        <v>49</v>
      </c>
      <c r="B56" s="3" t="s">
        <v>5</v>
      </c>
      <c r="C56" s="7">
        <v>0</v>
      </c>
      <c r="D56" s="5">
        <f t="shared" si="3"/>
        <v>862</v>
      </c>
      <c r="E56" s="35">
        <f t="shared" si="4"/>
        <v>0</v>
      </c>
    </row>
    <row r="57" spans="1:5" x14ac:dyDescent="0.2">
      <c r="A57" s="3" t="s">
        <v>50</v>
      </c>
      <c r="B57" s="3" t="s">
        <v>5</v>
      </c>
      <c r="C57" s="7">
        <v>0</v>
      </c>
      <c r="D57" s="5">
        <f t="shared" si="3"/>
        <v>862</v>
      </c>
      <c r="E57" s="35">
        <f t="shared" si="4"/>
        <v>0</v>
      </c>
    </row>
    <row r="58" spans="1:5" x14ac:dyDescent="0.2">
      <c r="A58" s="3" t="s">
        <v>51</v>
      </c>
      <c r="B58" s="3" t="s">
        <v>5</v>
      </c>
      <c r="C58" s="7">
        <v>14</v>
      </c>
      <c r="D58" s="5">
        <f t="shared" si="3"/>
        <v>876</v>
      </c>
      <c r="E58" s="35">
        <f t="shared" si="4"/>
        <v>14</v>
      </c>
    </row>
    <row r="59" spans="1:5" x14ac:dyDescent="0.2">
      <c r="A59" s="3" t="s">
        <v>52</v>
      </c>
      <c r="B59" s="3" t="s">
        <v>5</v>
      </c>
      <c r="C59" s="7">
        <v>20</v>
      </c>
      <c r="D59" s="5">
        <f t="shared" si="3"/>
        <v>896</v>
      </c>
      <c r="E59" s="35">
        <f t="shared" si="4"/>
        <v>20</v>
      </c>
    </row>
    <row r="60" spans="1:5" x14ac:dyDescent="0.2">
      <c r="A60" s="3" t="s">
        <v>53</v>
      </c>
      <c r="B60" s="3" t="s">
        <v>5</v>
      </c>
      <c r="C60" s="7">
        <v>0</v>
      </c>
      <c r="D60" s="5">
        <f t="shared" si="3"/>
        <v>896</v>
      </c>
      <c r="E60" s="35">
        <f t="shared" si="4"/>
        <v>0</v>
      </c>
    </row>
    <row r="61" spans="1:5" x14ac:dyDescent="0.2">
      <c r="A61" s="3" t="s">
        <v>54</v>
      </c>
      <c r="B61" s="3" t="s">
        <v>5</v>
      </c>
      <c r="C61" s="7">
        <v>0</v>
      </c>
      <c r="D61" s="5">
        <f>MAX(ROUND(D60+C61,0),300)</f>
        <v>896</v>
      </c>
      <c r="E61" s="35">
        <f t="shared" si="4"/>
        <v>0</v>
      </c>
    </row>
    <row r="62" spans="1:5" x14ac:dyDescent="0.2">
      <c r="A62" s="18" t="s">
        <v>37</v>
      </c>
      <c r="B62" s="18"/>
      <c r="C62" s="21"/>
      <c r="D62" s="22"/>
    </row>
    <row r="63" spans="1:5" x14ac:dyDescent="0.2">
      <c r="A63" s="18" t="s">
        <v>56</v>
      </c>
      <c r="B63" s="18"/>
      <c r="C63" s="30"/>
      <c r="D63" s="29"/>
    </row>
    <row r="64" spans="1:5" x14ac:dyDescent="0.2">
      <c r="C64" s="23"/>
      <c r="D64" s="24"/>
    </row>
    <row r="65" spans="1:5" ht="12.75" customHeight="1" x14ac:dyDescent="0.2">
      <c r="A65" s="39" t="s">
        <v>39</v>
      </c>
      <c r="B65" s="39"/>
      <c r="C65" s="39"/>
      <c r="D65" s="39"/>
      <c r="E65" s="39"/>
    </row>
    <row r="66" spans="1:5" x14ac:dyDescent="0.2">
      <c r="A66" s="39"/>
      <c r="B66" s="39"/>
      <c r="C66" s="39"/>
      <c r="D66" s="39"/>
      <c r="E66" s="39"/>
    </row>
  </sheetData>
  <mergeCells count="3">
    <mergeCell ref="D27:D32"/>
    <mergeCell ref="A65:E66"/>
    <mergeCell ref="A1:E1"/>
  </mergeCells>
  <printOptions horizontalCentered="1"/>
  <pageMargins left="0" right="0" top="0.75" bottom="0.75" header="0.3" footer="0.3"/>
  <pageSetup scale="75" orientation="portrait" r:id="rId1"/>
  <headerFooter>
    <oddFooter>&amp;C&amp;"Arial,Regular"&amp;8©, Copyright, State Farm Mutual Automobile Insurance Company 2024
No reproduction of this copyrighted material allowed without express written consent from State Farm®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2E1C-1186-461F-B742-E31EBDBDB339}">
  <dimension ref="A1:E66"/>
  <sheetViews>
    <sheetView zoomScaleNormal="100" workbookViewId="0">
      <selection sqref="A1:E1"/>
    </sheetView>
  </sheetViews>
  <sheetFormatPr defaultRowHeight="12.75" x14ac:dyDescent="0.2"/>
  <cols>
    <col min="1" max="1" width="57.140625" style="1" customWidth="1"/>
    <col min="2" max="5" width="14.28515625" style="1" customWidth="1"/>
    <col min="6" max="16384" width="9.140625" style="1"/>
  </cols>
  <sheetData>
    <row r="1" spans="1:5" x14ac:dyDescent="0.2">
      <c r="A1" s="41" t="s">
        <v>66</v>
      </c>
      <c r="B1" s="41"/>
      <c r="C1" s="41"/>
      <c r="D1" s="41"/>
      <c r="E1" s="41"/>
    </row>
    <row r="2" spans="1:5" x14ac:dyDescent="0.2">
      <c r="A2" s="4" t="s">
        <v>2</v>
      </c>
      <c r="B2" s="10"/>
      <c r="C2" s="10"/>
      <c r="D2" s="10"/>
      <c r="E2" s="10"/>
    </row>
    <row r="3" spans="1:5" x14ac:dyDescent="0.2">
      <c r="A3" s="4" t="s">
        <v>22</v>
      </c>
      <c r="B3" s="10"/>
      <c r="C3" s="10"/>
      <c r="D3" s="10"/>
      <c r="E3" s="10"/>
    </row>
    <row r="4" spans="1:5" x14ac:dyDescent="0.2">
      <c r="A4" s="37" t="s">
        <v>64</v>
      </c>
      <c r="B4" s="10"/>
      <c r="C4" s="10"/>
      <c r="D4" s="10"/>
      <c r="E4" s="10"/>
    </row>
    <row r="5" spans="1:5" x14ac:dyDescent="0.2">
      <c r="A5" s="18"/>
      <c r="E5" s="18"/>
    </row>
    <row r="6" spans="1:5" x14ac:dyDescent="0.2">
      <c r="A6" s="17" t="s">
        <v>6</v>
      </c>
      <c r="E6" s="18"/>
    </row>
    <row r="7" spans="1:5" x14ac:dyDescent="0.2">
      <c r="A7" s="3" t="s">
        <v>65</v>
      </c>
      <c r="E7" s="19"/>
    </row>
    <row r="8" spans="1:5" x14ac:dyDescent="0.2">
      <c r="A8" s="3" t="s">
        <v>23</v>
      </c>
      <c r="E8" s="18"/>
    </row>
    <row r="9" spans="1:5" x14ac:dyDescent="0.2">
      <c r="A9" s="2" t="s">
        <v>32</v>
      </c>
      <c r="E9" s="18"/>
    </row>
    <row r="10" spans="1:5" x14ac:dyDescent="0.2">
      <c r="A10" s="2" t="s">
        <v>34</v>
      </c>
      <c r="E10" s="18"/>
    </row>
    <row r="11" spans="1:5" x14ac:dyDescent="0.2">
      <c r="A11" s="2" t="s">
        <v>33</v>
      </c>
    </row>
    <row r="12" spans="1:5" ht="25.5" x14ac:dyDescent="0.2">
      <c r="A12" s="36" t="s">
        <v>58</v>
      </c>
    </row>
    <row r="13" spans="1:5" ht="27" x14ac:dyDescent="0.2">
      <c r="A13" s="25" t="s">
        <v>59</v>
      </c>
    </row>
    <row r="14" spans="1:5" x14ac:dyDescent="0.2">
      <c r="A14" s="2" t="s">
        <v>7</v>
      </c>
    </row>
    <row r="15" spans="1:5" x14ac:dyDescent="0.2">
      <c r="A15" s="2" t="s">
        <v>14</v>
      </c>
    </row>
    <row r="16" spans="1:5" x14ac:dyDescent="0.2">
      <c r="A16" s="2" t="s">
        <v>35</v>
      </c>
    </row>
    <row r="17" spans="1:5" x14ac:dyDescent="0.2">
      <c r="A17" s="2" t="s">
        <v>36</v>
      </c>
    </row>
    <row r="18" spans="1:5" x14ac:dyDescent="0.2">
      <c r="A18" s="2" t="s">
        <v>31</v>
      </c>
    </row>
    <row r="19" spans="1:5" x14ac:dyDescent="0.2">
      <c r="A19" s="16" t="str">
        <f>"Total Premium = "&amp;TEXT(D61,"$0,0")</f>
        <v>Total Premium = $3,805</v>
      </c>
    </row>
    <row r="21" spans="1:5" x14ac:dyDescent="0.2">
      <c r="A21" s="4" t="s">
        <v>13</v>
      </c>
      <c r="B21" s="10"/>
      <c r="C21" s="10"/>
      <c r="D21" s="10"/>
      <c r="E21" s="10"/>
    </row>
    <row r="23" spans="1:5" x14ac:dyDescent="0.2">
      <c r="A23" s="4" t="s">
        <v>12</v>
      </c>
      <c r="B23" s="10"/>
      <c r="C23" s="10"/>
      <c r="D23" s="10"/>
      <c r="E23" s="10"/>
    </row>
    <row r="25" spans="1:5" x14ac:dyDescent="0.2">
      <c r="A25" s="11" t="s">
        <v>8</v>
      </c>
      <c r="B25" s="12"/>
      <c r="C25" s="12"/>
      <c r="D25" s="13"/>
    </row>
    <row r="26" spans="1:5" x14ac:dyDescent="0.2">
      <c r="A26" s="15" t="s">
        <v>16</v>
      </c>
      <c r="B26" s="9" t="s">
        <v>3</v>
      </c>
      <c r="C26" s="9" t="s">
        <v>15</v>
      </c>
      <c r="D26" s="9" t="s">
        <v>0</v>
      </c>
    </row>
    <row r="27" spans="1:5" ht="12.75" customHeight="1" x14ac:dyDescent="0.2">
      <c r="A27" s="2" t="s">
        <v>17</v>
      </c>
      <c r="B27" s="2"/>
      <c r="C27" s="20">
        <v>259.88</v>
      </c>
      <c r="D27" s="38">
        <f>ROUND((C27*C28*C29*C30*C31)/C32,0)</f>
        <v>4228</v>
      </c>
    </row>
    <row r="28" spans="1:5" x14ac:dyDescent="0.2">
      <c r="A28" s="3" t="s">
        <v>38</v>
      </c>
      <c r="B28" s="3" t="s">
        <v>11</v>
      </c>
      <c r="C28" s="14">
        <v>4.4210000000000003</v>
      </c>
      <c r="D28" s="38"/>
    </row>
    <row r="29" spans="1:5" x14ac:dyDescent="0.2">
      <c r="A29" s="2" t="s">
        <v>18</v>
      </c>
      <c r="B29" s="2" t="s">
        <v>11</v>
      </c>
      <c r="C29" s="14">
        <v>1</v>
      </c>
      <c r="D29" s="38"/>
    </row>
    <row r="30" spans="1:5" x14ac:dyDescent="0.2">
      <c r="A30" s="2" t="s">
        <v>19</v>
      </c>
      <c r="B30" s="2" t="s">
        <v>11</v>
      </c>
      <c r="C30" s="14">
        <v>0.73599999999999999</v>
      </c>
      <c r="D30" s="38"/>
    </row>
    <row r="31" spans="1:5" x14ac:dyDescent="0.2">
      <c r="A31" s="2" t="s">
        <v>20</v>
      </c>
      <c r="B31" s="2" t="s">
        <v>11</v>
      </c>
      <c r="C31" s="7">
        <v>500000</v>
      </c>
      <c r="D31" s="38"/>
    </row>
    <row r="32" spans="1:5" x14ac:dyDescent="0.2">
      <c r="A32" s="2" t="s">
        <v>21</v>
      </c>
      <c r="B32" s="2" t="s">
        <v>4</v>
      </c>
      <c r="C32" s="7">
        <v>100000</v>
      </c>
      <c r="D32" s="38"/>
    </row>
    <row r="33" spans="1:5" x14ac:dyDescent="0.2">
      <c r="A33" s="32"/>
      <c r="B33" s="32"/>
      <c r="C33" s="21"/>
      <c r="D33" s="33"/>
    </row>
    <row r="34" spans="1:5" x14ac:dyDescent="0.2">
      <c r="A34" s="11" t="s">
        <v>9</v>
      </c>
      <c r="B34" s="12"/>
      <c r="C34" s="12"/>
      <c r="D34" s="12"/>
      <c r="E34" s="34"/>
    </row>
    <row r="35" spans="1:5" ht="25.5" x14ac:dyDescent="0.2">
      <c r="A35" s="15" t="s">
        <v>1</v>
      </c>
      <c r="B35" s="9" t="s">
        <v>3</v>
      </c>
      <c r="C35" s="9" t="s">
        <v>15</v>
      </c>
      <c r="D35" s="9" t="s">
        <v>0</v>
      </c>
      <c r="E35" s="31" t="s">
        <v>57</v>
      </c>
    </row>
    <row r="36" spans="1:5" ht="12.75" customHeight="1" x14ac:dyDescent="0.2">
      <c r="A36" s="3" t="s">
        <v>24</v>
      </c>
      <c r="B36" s="3" t="s">
        <v>11</v>
      </c>
      <c r="C36" s="6">
        <v>1</v>
      </c>
      <c r="D36" s="5">
        <f>D27+ROUND(D27*(C36-1),0)</f>
        <v>4228</v>
      </c>
      <c r="E36" s="5">
        <f>D36-D27</f>
        <v>0</v>
      </c>
    </row>
    <row r="37" spans="1:5" ht="12.75" customHeight="1" x14ac:dyDescent="0.2">
      <c r="A37" s="3" t="s">
        <v>25</v>
      </c>
      <c r="B37" s="3" t="s">
        <v>11</v>
      </c>
      <c r="C37" s="6">
        <v>1</v>
      </c>
      <c r="D37" s="5">
        <f>D36+ROUND(D36*(C37-1),0)</f>
        <v>4228</v>
      </c>
      <c r="E37" s="5">
        <f>D37-D36</f>
        <v>0</v>
      </c>
    </row>
    <row r="38" spans="1:5" x14ac:dyDescent="0.2">
      <c r="A38" s="3" t="s">
        <v>26</v>
      </c>
      <c r="B38" s="3" t="s">
        <v>11</v>
      </c>
      <c r="C38" s="6">
        <v>1</v>
      </c>
      <c r="D38" s="5">
        <f t="shared" ref="D38:D41" si="0">D37+ROUND(D37*(C38-1),0)</f>
        <v>4228</v>
      </c>
      <c r="E38" s="5">
        <f t="shared" ref="E38:E47" si="1">D38-D37</f>
        <v>0</v>
      </c>
    </row>
    <row r="39" spans="1:5" x14ac:dyDescent="0.2">
      <c r="A39" s="3" t="s">
        <v>27</v>
      </c>
      <c r="B39" s="3" t="s">
        <v>11</v>
      </c>
      <c r="C39" s="6">
        <v>0.87</v>
      </c>
      <c r="D39" s="5">
        <f t="shared" si="0"/>
        <v>3678</v>
      </c>
      <c r="E39" s="5">
        <f t="shared" si="1"/>
        <v>-550</v>
      </c>
    </row>
    <row r="40" spans="1:5" x14ac:dyDescent="0.2">
      <c r="A40" s="3" t="s">
        <v>28</v>
      </c>
      <c r="B40" s="3" t="s">
        <v>11</v>
      </c>
      <c r="C40" s="6">
        <v>1</v>
      </c>
      <c r="D40" s="5">
        <f t="shared" si="0"/>
        <v>3678</v>
      </c>
      <c r="E40" s="5">
        <f t="shared" si="1"/>
        <v>0</v>
      </c>
    </row>
    <row r="41" spans="1:5" x14ac:dyDescent="0.2">
      <c r="A41" s="3" t="s">
        <v>29</v>
      </c>
      <c r="B41" s="3" t="s">
        <v>11</v>
      </c>
      <c r="C41" s="6">
        <v>1</v>
      </c>
      <c r="D41" s="5">
        <f t="shared" si="0"/>
        <v>3678</v>
      </c>
      <c r="E41" s="5">
        <f t="shared" si="1"/>
        <v>0</v>
      </c>
    </row>
    <row r="42" spans="1:5" x14ac:dyDescent="0.2">
      <c r="A42" s="8" t="s">
        <v>30</v>
      </c>
      <c r="B42" s="3" t="s">
        <v>11</v>
      </c>
      <c r="C42" s="6">
        <v>1.08</v>
      </c>
      <c r="D42" s="5">
        <f>D41+ROUND(MAX(D41*(C42-1),20),0)</f>
        <v>3972</v>
      </c>
      <c r="E42" s="5">
        <f t="shared" si="1"/>
        <v>294</v>
      </c>
    </row>
    <row r="43" spans="1:5" x14ac:dyDescent="0.2">
      <c r="A43" s="8" t="s">
        <v>40</v>
      </c>
      <c r="B43" s="3" t="s">
        <v>11</v>
      </c>
      <c r="C43" s="6">
        <f>1-0.02</f>
        <v>0.98</v>
      </c>
      <c r="D43" s="5">
        <f>D42+ROUND(D42*(C43-1),0)</f>
        <v>3893</v>
      </c>
      <c r="E43" s="5">
        <f t="shared" si="1"/>
        <v>-79</v>
      </c>
    </row>
    <row r="44" spans="1:5" x14ac:dyDescent="0.2">
      <c r="A44" s="8" t="s">
        <v>55</v>
      </c>
      <c r="B44" s="3" t="s">
        <v>11</v>
      </c>
      <c r="C44" s="6">
        <f>1-(0.057+0.01+0.005+0.001+0.001+0.001+0.001+0.001+0.001+0.001+0.001)</f>
        <v>0.91999999999999993</v>
      </c>
      <c r="D44" s="5">
        <f t="shared" ref="D44:D46" si="2">D43+ROUND(D43*(C44-1),0)</f>
        <v>3582</v>
      </c>
      <c r="E44" s="5">
        <f t="shared" si="1"/>
        <v>-311</v>
      </c>
    </row>
    <row r="45" spans="1:5" x14ac:dyDescent="0.2">
      <c r="A45" s="3" t="s">
        <v>41</v>
      </c>
      <c r="B45" s="3" t="s">
        <v>11</v>
      </c>
      <c r="C45" s="6">
        <v>1</v>
      </c>
      <c r="D45" s="5">
        <f t="shared" si="2"/>
        <v>3582</v>
      </c>
      <c r="E45" s="5">
        <f t="shared" si="1"/>
        <v>0</v>
      </c>
    </row>
    <row r="46" spans="1:5" ht="12.75" customHeight="1" x14ac:dyDescent="0.2">
      <c r="A46" s="3" t="s">
        <v>42</v>
      </c>
      <c r="B46" s="3" t="s">
        <v>11</v>
      </c>
      <c r="C46" s="6">
        <v>1</v>
      </c>
      <c r="D46" s="5">
        <f t="shared" si="2"/>
        <v>3582</v>
      </c>
      <c r="E46" s="5">
        <f t="shared" si="1"/>
        <v>0</v>
      </c>
    </row>
    <row r="47" spans="1:5" ht="12.75" customHeight="1" x14ac:dyDescent="0.2">
      <c r="A47" s="3" t="s">
        <v>43</v>
      </c>
      <c r="B47" s="3" t="s">
        <v>11</v>
      </c>
      <c r="C47" s="6">
        <v>1.05</v>
      </c>
      <c r="D47" s="5">
        <f>D46+ROUND(MAX(D46*(C47-1),15),0)</f>
        <v>3761</v>
      </c>
      <c r="E47" s="5">
        <f t="shared" si="1"/>
        <v>179</v>
      </c>
    </row>
    <row r="48" spans="1:5" x14ac:dyDescent="0.2">
      <c r="A48" s="26"/>
      <c r="B48" s="26"/>
      <c r="C48" s="27"/>
      <c r="D48" s="28"/>
    </row>
    <row r="49" spans="1:5" x14ac:dyDescent="0.2">
      <c r="A49" s="11" t="s">
        <v>10</v>
      </c>
      <c r="B49" s="12"/>
      <c r="C49" s="12"/>
      <c r="D49" s="12"/>
      <c r="E49" s="34"/>
    </row>
    <row r="50" spans="1:5" ht="25.5" x14ac:dyDescent="0.2">
      <c r="A50" s="15" t="s">
        <v>1</v>
      </c>
      <c r="B50" s="9" t="s">
        <v>3</v>
      </c>
      <c r="C50" s="17" t="s">
        <v>15</v>
      </c>
      <c r="D50" s="9" t="s">
        <v>0</v>
      </c>
      <c r="E50" s="31" t="s">
        <v>57</v>
      </c>
    </row>
    <row r="51" spans="1:5" x14ac:dyDescent="0.2">
      <c r="A51" s="3" t="s">
        <v>44</v>
      </c>
      <c r="B51" s="3" t="s">
        <v>5</v>
      </c>
      <c r="C51" s="7">
        <v>0</v>
      </c>
      <c r="D51" s="5">
        <f>ROUND(D47+C51,0)</f>
        <v>3761</v>
      </c>
      <c r="E51" s="35">
        <f>D51-D47</f>
        <v>0</v>
      </c>
    </row>
    <row r="52" spans="1:5" x14ac:dyDescent="0.2">
      <c r="A52" s="3" t="s">
        <v>45</v>
      </c>
      <c r="B52" s="3" t="s">
        <v>5</v>
      </c>
      <c r="C52" s="7">
        <v>0</v>
      </c>
      <c r="D52" s="5">
        <f>ROUND(D51+C52,0)</f>
        <v>3761</v>
      </c>
      <c r="E52" s="35">
        <f>D52-D51</f>
        <v>0</v>
      </c>
    </row>
    <row r="53" spans="1:5" x14ac:dyDescent="0.2">
      <c r="A53" s="3" t="s">
        <v>46</v>
      </c>
      <c r="B53" s="3" t="s">
        <v>5</v>
      </c>
      <c r="C53" s="7">
        <v>10</v>
      </c>
      <c r="D53" s="5">
        <f t="shared" ref="D53:D60" si="3">ROUND(D52+C53,0)</f>
        <v>3771</v>
      </c>
      <c r="E53" s="35">
        <f t="shared" ref="E53:E61" si="4">D53-D52</f>
        <v>10</v>
      </c>
    </row>
    <row r="54" spans="1:5" x14ac:dyDescent="0.2">
      <c r="A54" s="3" t="s">
        <v>47</v>
      </c>
      <c r="B54" s="3" t="s">
        <v>5</v>
      </c>
      <c r="C54" s="7">
        <v>0</v>
      </c>
      <c r="D54" s="5">
        <f t="shared" si="3"/>
        <v>3771</v>
      </c>
      <c r="E54" s="35">
        <f t="shared" si="4"/>
        <v>0</v>
      </c>
    </row>
    <row r="55" spans="1:5" x14ac:dyDescent="0.2">
      <c r="A55" s="3" t="s">
        <v>48</v>
      </c>
      <c r="B55" s="3" t="s">
        <v>5</v>
      </c>
      <c r="C55" s="7">
        <v>0</v>
      </c>
      <c r="D55" s="5">
        <f t="shared" si="3"/>
        <v>3771</v>
      </c>
      <c r="E55" s="35">
        <f t="shared" si="4"/>
        <v>0</v>
      </c>
    </row>
    <row r="56" spans="1:5" x14ac:dyDescent="0.2">
      <c r="A56" s="3" t="s">
        <v>49</v>
      </c>
      <c r="B56" s="3" t="s">
        <v>5</v>
      </c>
      <c r="C56" s="7">
        <v>0</v>
      </c>
      <c r="D56" s="5">
        <f t="shared" si="3"/>
        <v>3771</v>
      </c>
      <c r="E56" s="35">
        <f t="shared" si="4"/>
        <v>0</v>
      </c>
    </row>
    <row r="57" spans="1:5" x14ac:dyDescent="0.2">
      <c r="A57" s="3" t="s">
        <v>50</v>
      </c>
      <c r="B57" s="3" t="s">
        <v>5</v>
      </c>
      <c r="C57" s="7">
        <v>0</v>
      </c>
      <c r="D57" s="5">
        <f t="shared" si="3"/>
        <v>3771</v>
      </c>
      <c r="E57" s="35">
        <f t="shared" si="4"/>
        <v>0</v>
      </c>
    </row>
    <row r="58" spans="1:5" x14ac:dyDescent="0.2">
      <c r="A58" s="3" t="s">
        <v>51</v>
      </c>
      <c r="B58" s="3" t="s">
        <v>5</v>
      </c>
      <c r="C58" s="7">
        <v>14</v>
      </c>
      <c r="D58" s="5">
        <f t="shared" si="3"/>
        <v>3785</v>
      </c>
      <c r="E58" s="35">
        <f t="shared" si="4"/>
        <v>14</v>
      </c>
    </row>
    <row r="59" spans="1:5" x14ac:dyDescent="0.2">
      <c r="A59" s="3" t="s">
        <v>52</v>
      </c>
      <c r="B59" s="3" t="s">
        <v>5</v>
      </c>
      <c r="C59" s="7">
        <v>20</v>
      </c>
      <c r="D59" s="5">
        <f t="shared" si="3"/>
        <v>3805</v>
      </c>
      <c r="E59" s="35">
        <f t="shared" si="4"/>
        <v>20</v>
      </c>
    </row>
    <row r="60" spans="1:5" x14ac:dyDescent="0.2">
      <c r="A60" s="3" t="s">
        <v>53</v>
      </c>
      <c r="B60" s="3" t="s">
        <v>5</v>
      </c>
      <c r="C60" s="7">
        <v>0</v>
      </c>
      <c r="D60" s="5">
        <f t="shared" si="3"/>
        <v>3805</v>
      </c>
      <c r="E60" s="35">
        <f t="shared" si="4"/>
        <v>0</v>
      </c>
    </row>
    <row r="61" spans="1:5" x14ac:dyDescent="0.2">
      <c r="A61" s="3" t="s">
        <v>54</v>
      </c>
      <c r="B61" s="3" t="s">
        <v>5</v>
      </c>
      <c r="C61" s="7">
        <v>0</v>
      </c>
      <c r="D61" s="5">
        <f>MAX(ROUND(D60+C61,0),300)</f>
        <v>3805</v>
      </c>
      <c r="E61" s="35">
        <f t="shared" si="4"/>
        <v>0</v>
      </c>
    </row>
    <row r="62" spans="1:5" x14ac:dyDescent="0.2">
      <c r="A62" s="18" t="s">
        <v>37</v>
      </c>
      <c r="B62" s="18"/>
      <c r="C62" s="21"/>
      <c r="D62" s="22"/>
    </row>
    <row r="63" spans="1:5" x14ac:dyDescent="0.2">
      <c r="A63" s="18" t="s">
        <v>56</v>
      </c>
      <c r="B63" s="18"/>
      <c r="C63" s="30"/>
      <c r="D63" s="29"/>
    </row>
    <row r="64" spans="1:5" x14ac:dyDescent="0.2">
      <c r="C64" s="23"/>
      <c r="D64" s="24"/>
    </row>
    <row r="65" spans="1:5" ht="12.75" customHeight="1" x14ac:dyDescent="0.2">
      <c r="A65" s="39" t="s">
        <v>39</v>
      </c>
      <c r="B65" s="39"/>
      <c r="C65" s="39"/>
      <c r="D65" s="39"/>
      <c r="E65" s="39"/>
    </row>
    <row r="66" spans="1:5" x14ac:dyDescent="0.2">
      <c r="A66" s="39"/>
      <c r="B66" s="39"/>
      <c r="C66" s="39"/>
      <c r="D66" s="39"/>
      <c r="E66" s="39"/>
    </row>
  </sheetData>
  <mergeCells count="3">
    <mergeCell ref="D27:D32"/>
    <mergeCell ref="A65:E66"/>
    <mergeCell ref="A1:E1"/>
  </mergeCells>
  <printOptions horizontalCentered="1"/>
  <pageMargins left="0" right="0" top="0.75" bottom="0.75" header="0.3" footer="0.3"/>
  <pageSetup scale="75" orientation="portrait" r:id="rId1"/>
  <headerFooter>
    <oddFooter>&amp;C&amp;"Arial,Regular"&amp;8©, Copyright, State Farm Mutual Automobile Insurance Company 2024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Rental Dwelling - Low</vt:lpstr>
      <vt:lpstr>Rental Dwelling - Med</vt:lpstr>
      <vt:lpstr>Rental Dwelling - 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Gaertner</dc:creator>
  <cp:lastModifiedBy>Emily Gaertner</cp:lastModifiedBy>
  <cp:lastPrinted>2024-02-01T19:23:37Z</cp:lastPrinted>
  <dcterms:created xsi:type="dcterms:W3CDTF">2022-06-30T12:39:18Z</dcterms:created>
  <dcterms:modified xsi:type="dcterms:W3CDTF">2024-02-01T19:24:02Z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2022-06-30T12:39:19Z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14904412-e332-43a3-bdda-e814a65d9389</vt:lpwstr>
  </property>
  <property fmtid="{D5CDD505-2E9C-101B-9397-08002B2CF9AE}" pid="8" name="MSIP_Label_261ecbe3-7ba9-4124-b9d7-ffd820687beb_ContentBits">
    <vt:lpwstr>0</vt:lpwstr>
  </property>
</Properties>
</file>