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codeName="ThisWorkbook" defaultThemeVersion="124226"/>
  <mc:AlternateContent xmlns:mc="http://schemas.openxmlformats.org/markup-compatibility/2006">
    <mc:Choice Requires="x15">
      <x15ac:absPath xmlns:x15ac="http://schemas.microsoft.com/office/spreadsheetml/2010/11/ac" url="W:\P-C ACTUARIAL\HOMEOWNERS\State Files 2019 and Forward\California\2025\HO\Filing\Filing Documents\TN Filing\Exhibits\REFILE\"/>
    </mc:Choice>
  </mc:AlternateContent>
  <xr:revisionPtr revIDLastSave="0" documentId="13_ncr:1_{CA2E2AFB-2C91-4ECC-AAD1-D96AAE85D7FA}" xr6:coauthVersionLast="47" xr6:coauthVersionMax="47" xr10:uidLastSave="{00000000-0000-0000-0000-000000000000}"/>
  <bookViews>
    <workbookView xWindow="-120" yWindow="-120" windowWidth="29040" windowHeight="15840" tabRatio="840" xr2:uid="{00000000-000D-0000-FFFF-FFFF00000000}"/>
  </bookViews>
  <sheets>
    <sheet name="Exhibit 2" sheetId="239" r:id="rId1"/>
    <sheet name="Exhibit 3" sheetId="240" r:id="rId2"/>
    <sheet name="Exhibit 4" sheetId="199" r:id="rId3"/>
    <sheet name="Exhibit 6" sheetId="241" r:id="rId4"/>
    <sheet name="Exhibit 9 - p1" sheetId="201" r:id="rId5"/>
    <sheet name="Exhibit 9 - p2" sheetId="277" r:id="rId6"/>
    <sheet name="Exhibit 9 - p3" sheetId="265" r:id="rId7"/>
    <sheet name="Exhibit 9 - p4" sheetId="205" r:id="rId8"/>
    <sheet name="Exhibit 9 - p5" sheetId="206" r:id="rId9"/>
    <sheet name="Exhibit 9 - p6" sheetId="261" r:id="rId10"/>
    <sheet name="Exhibit 9 - p7" sheetId="244" r:id="rId11"/>
    <sheet name="Exhibit 9 - p8" sheetId="245" r:id="rId12"/>
    <sheet name="Exhibit 10" sheetId="231" r:id="rId13"/>
    <sheet name="Exhibit 11" sheetId="242" r:id="rId14"/>
    <sheet name="Exhibit 12" sheetId="213" r:id="rId15"/>
    <sheet name="Exhibit 14" sheetId="259" r:id="rId16"/>
    <sheet name="Exhibit 14A" sheetId="260" r:id="rId17"/>
    <sheet name="Exhibit 15" sheetId="279" r:id="rId18"/>
    <sheet name="Exhibit 19" sheetId="275" r:id="rId19"/>
    <sheet name="Exhibit 20 - p1" sheetId="175" r:id="rId20"/>
    <sheet name="Exhibit 20 - p2" sheetId="262" r:id="rId21"/>
    <sheet name="Reinsurance Exh" sheetId="136" r:id="rId22"/>
  </sheets>
  <externalReferences>
    <externalReference r:id="rId23"/>
    <externalReference r:id="rId24"/>
  </externalReferences>
  <definedNames>
    <definedName name="_AMO_UniqueIdentifier" localSheetId="19" hidden="1">"'24250caf-7af1-475b-9a4b-b6ed1733cbb5'"</definedName>
    <definedName name="_Key1" localSheetId="12" hidden="1">#REF!</definedName>
    <definedName name="_Key1" localSheetId="17" hidden="1">#REF!</definedName>
    <definedName name="_Key1" localSheetId="18" hidden="1">#REF!</definedName>
    <definedName name="_Key1" localSheetId="7" hidden="1">#REF!</definedName>
    <definedName name="_Key1" localSheetId="21" hidden="1">#REF!</definedName>
    <definedName name="_Key1" hidden="1">#REF!</definedName>
    <definedName name="_Order1" hidden="1">0</definedName>
    <definedName name="_Sort" localSheetId="12" hidden="1">#REF!</definedName>
    <definedName name="_Sort" localSheetId="17" hidden="1">#REF!</definedName>
    <definedName name="_Sort" localSheetId="18" hidden="1">#REF!</definedName>
    <definedName name="_Sort" localSheetId="7" hidden="1">#REF!</definedName>
    <definedName name="_Sort" localSheetId="21" hidden="1">#REF!</definedName>
    <definedName name="_Sort" hidden="1">#REF!</definedName>
    <definedName name="EndDate">[1]Inputs!$A$5</definedName>
    <definedName name="HCODE">[1]Inputs!$A$2</definedName>
    <definedName name="Indicated_Change">[2]Inputs!$F$2</definedName>
    <definedName name="_xlnm.Print_Area" localSheetId="19">'Exhibit 20 - p1'!$A$1:$G$30</definedName>
    <definedName name="StartDate">[1]Inputs!$A$4</definedName>
    <definedName name="State">[1]Inputs!$A$3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47" i="265" l="1"/>
  <c r="H46" i="206"/>
  <c r="D45" i="265" l="1"/>
  <c r="D44" i="265"/>
  <c r="D43" i="265"/>
  <c r="D42" i="265"/>
  <c r="D40" i="265"/>
  <c r="D45" i="277" l="1"/>
  <c r="D13" i="277"/>
  <c r="D14" i="277"/>
  <c r="D15" i="277"/>
  <c r="D16" i="277"/>
  <c r="D17" i="277"/>
  <c r="D18" i="277"/>
  <c r="D19" i="277"/>
  <c r="D20" i="277"/>
  <c r="D21" i="277"/>
  <c r="D22" i="277"/>
  <c r="D23" i="277"/>
  <c r="D24" i="277"/>
  <c r="D25" i="277"/>
  <c r="D26" i="277"/>
  <c r="D27" i="277"/>
  <c r="D28" i="277"/>
  <c r="D29" i="277"/>
  <c r="D30" i="277"/>
  <c r="D31" i="277"/>
  <c r="D32" i="277"/>
  <c r="D33" i="277"/>
  <c r="D34" i="277"/>
  <c r="D35" i="277"/>
  <c r="D36" i="277"/>
  <c r="D37" i="277"/>
  <c r="D38" i="277"/>
  <c r="D39" i="277"/>
  <c r="D40" i="277"/>
  <c r="D41" i="277"/>
  <c r="D42" i="277"/>
  <c r="D43" i="277"/>
  <c r="D44" i="277"/>
  <c r="D12" i="277"/>
  <c r="F15" i="242" l="1"/>
  <c r="G15" i="242" s="1"/>
  <c r="H15" i="242" s="1"/>
  <c r="I15" i="242" s="1"/>
  <c r="C15" i="242"/>
  <c r="F14" i="242"/>
  <c r="G14" i="242" s="1"/>
  <c r="H14" i="242" s="1"/>
  <c r="I14" i="242" s="1"/>
  <c r="C14" i="242"/>
  <c r="F13" i="242"/>
  <c r="G13" i="242" s="1"/>
  <c r="H13" i="242" s="1"/>
  <c r="I13" i="242" s="1"/>
  <c r="C13" i="242"/>
  <c r="F23" i="175" l="1"/>
  <c r="F22" i="175"/>
  <c r="F21" i="175"/>
  <c r="F20" i="175"/>
  <c r="F19" i="175"/>
  <c r="F18" i="175"/>
  <c r="F17" i="175"/>
  <c r="F16" i="175"/>
  <c r="F15" i="175"/>
  <c r="F14" i="175"/>
  <c r="F13" i="175"/>
  <c r="F12" i="175"/>
  <c r="F11" i="175"/>
  <c r="F10" i="175"/>
  <c r="F9" i="175"/>
  <c r="D23" i="175"/>
  <c r="D22" i="175"/>
  <c r="D21" i="175"/>
  <c r="D20" i="175"/>
  <c r="D19" i="175"/>
  <c r="D18" i="175"/>
  <c r="D17" i="175"/>
  <c r="D16" i="175"/>
  <c r="D15" i="175"/>
  <c r="D14" i="175"/>
  <c r="D13" i="175"/>
  <c r="D12" i="175"/>
  <c r="D11" i="175"/>
  <c r="D10" i="175"/>
  <c r="D9" i="175"/>
  <c r="D27" i="259" l="1"/>
  <c r="E29" i="259"/>
  <c r="E28" i="259"/>
  <c r="C27" i="259"/>
  <c r="E25" i="259"/>
  <c r="D24" i="259"/>
  <c r="C24" i="259"/>
  <c r="E14" i="259"/>
  <c r="E12" i="259"/>
  <c r="C11" i="259"/>
  <c r="E16" i="259" l="1"/>
  <c r="E32" i="259"/>
  <c r="C18" i="259"/>
  <c r="D34" i="259"/>
  <c r="C34" i="259"/>
  <c r="E34" i="259" s="1"/>
  <c r="E27" i="259"/>
  <c r="E30" i="259"/>
  <c r="D11" i="259"/>
  <c r="E24" i="259"/>
  <c r="D18" i="259" l="1"/>
  <c r="E18" i="259" s="1"/>
  <c r="E11" i="259"/>
  <c r="F44" i="261" l="1"/>
  <c r="F45" i="261" s="1"/>
  <c r="F16" i="261" s="1"/>
  <c r="G44" i="261"/>
  <c r="G45" i="261" s="1"/>
  <c r="G16" i="261" s="1"/>
  <c r="I11" i="199" l="1"/>
  <c r="I12" i="199"/>
  <c r="E47" i="277" l="1"/>
  <c r="G36" i="201" s="1"/>
  <c r="F13" i="261" s="1"/>
  <c r="E13" i="260" l="1"/>
  <c r="E12" i="260"/>
  <c r="F12" i="260" l="1"/>
  <c r="F19" i="231"/>
  <c r="F18" i="231"/>
  <c r="F13" i="231"/>
  <c r="F12" i="231"/>
  <c r="F26" i="231"/>
  <c r="F27" i="231"/>
  <c r="F32" i="231"/>
  <c r="F13" i="260" l="1"/>
  <c r="H49" i="206" l="1"/>
  <c r="G14" i="261" s="1"/>
  <c r="D20" i="241"/>
  <c r="F46" i="206" l="1"/>
  <c r="F49" i="206" s="1"/>
  <c r="F14" i="261" s="1"/>
  <c r="F15" i="261" s="1"/>
  <c r="F17" i="261" l="1"/>
  <c r="F18" i="261" s="1"/>
  <c r="F20" i="261" s="1"/>
  <c r="D41" i="265"/>
  <c r="D39" i="265"/>
  <c r="D38" i="265"/>
  <c r="D37" i="265"/>
  <c r="D36" i="265"/>
  <c r="D35" i="265"/>
  <c r="D34" i="265"/>
  <c r="D33" i="265"/>
  <c r="D32" i="265"/>
  <c r="D31" i="265"/>
  <c r="D30" i="265"/>
  <c r="D29" i="265"/>
  <c r="D28" i="265"/>
  <c r="D27" i="265"/>
  <c r="D26" i="265"/>
  <c r="D25" i="265"/>
  <c r="D24" i="265"/>
  <c r="D23" i="265"/>
  <c r="D22" i="265"/>
  <c r="D21" i="265"/>
  <c r="D20" i="265"/>
  <c r="D19" i="265"/>
  <c r="D18" i="265"/>
  <c r="D17" i="265"/>
  <c r="D16" i="265"/>
  <c r="D15" i="265"/>
  <c r="D14" i="265"/>
  <c r="D13" i="265"/>
  <c r="D12" i="265"/>
  <c r="I36" i="201" l="1"/>
  <c r="F33" i="231"/>
  <c r="G13" i="261" l="1"/>
  <c r="G15" i="261" s="1"/>
  <c r="G17" i="261" s="1"/>
  <c r="G18" i="261" s="1"/>
  <c r="G20" i="261" s="1"/>
  <c r="E20" i="241"/>
</calcChain>
</file>

<file path=xl/sharedStrings.xml><?xml version="1.0" encoding="utf-8"?>
<sst xmlns="http://schemas.openxmlformats.org/spreadsheetml/2006/main" count="3630" uniqueCount="2718">
  <si>
    <t>State Farm General Insurance Company</t>
  </si>
  <si>
    <t>Exhibit 4</t>
  </si>
  <si>
    <t>Premium Adjustment Factor</t>
  </si>
  <si>
    <t>Catastrophe Adjustment</t>
  </si>
  <si>
    <t>Exhibit 10</t>
  </si>
  <si>
    <t>Credibility Adjustment</t>
  </si>
  <si>
    <t>Premium</t>
  </si>
  <si>
    <t>Earned</t>
  </si>
  <si>
    <t>Current Level</t>
  </si>
  <si>
    <t>Adjustment</t>
  </si>
  <si>
    <t>Year</t>
  </si>
  <si>
    <t>Earned Premium</t>
  </si>
  <si>
    <t>Factor</t>
  </si>
  <si>
    <t>Total</t>
  </si>
  <si>
    <t>(1)</t>
  </si>
  <si>
    <t>(2)</t>
  </si>
  <si>
    <t>(3)</t>
  </si>
  <si>
    <t>CAT/AIY</t>
  </si>
  <si>
    <t>I.</t>
  </si>
  <si>
    <t>Amount of Insurance Years Exposure Base</t>
  </si>
  <si>
    <t>II.</t>
  </si>
  <si>
    <t>(4)</t>
  </si>
  <si>
    <t>(5)</t>
  </si>
  <si>
    <t>Fire Following Earthquake Provision</t>
  </si>
  <si>
    <t>Exhibit 12</t>
  </si>
  <si>
    <t>Reinsurance Premium and Recoverables</t>
  </si>
  <si>
    <t>Trend</t>
  </si>
  <si>
    <t>Weight</t>
  </si>
  <si>
    <t>Because catastrophes can be infrequent events, many years of history are needed to determine a provision.</t>
  </si>
  <si>
    <t>Contract changes and changes in the number of policies written in catastrophe prone areas, however, make it</t>
  </si>
  <si>
    <t>Exhibit 9</t>
  </si>
  <si>
    <t>Page 1</t>
  </si>
  <si>
    <t>Page 2</t>
  </si>
  <si>
    <t>Page 3</t>
  </si>
  <si>
    <t>Page 4</t>
  </si>
  <si>
    <t>Credibility for Trends</t>
  </si>
  <si>
    <t>Credibility for Experience</t>
  </si>
  <si>
    <t>Claim Type</t>
  </si>
  <si>
    <t>Claim Count</t>
  </si>
  <si>
    <t>Credibility**</t>
  </si>
  <si>
    <t>Fiscal Accident</t>
  </si>
  <si>
    <t>Years</t>
  </si>
  <si>
    <t>Experience</t>
  </si>
  <si>
    <t xml:space="preserve"> Standard*</t>
  </si>
  <si>
    <t>Full Credibility</t>
  </si>
  <si>
    <t>Period</t>
  </si>
  <si>
    <t>Fiscal Calendar</t>
  </si>
  <si>
    <t>Range</t>
  </si>
  <si>
    <t>PIF</t>
  </si>
  <si>
    <t>%</t>
  </si>
  <si>
    <t>0% to 5%</t>
  </si>
  <si>
    <t>5% to 10%</t>
  </si>
  <si>
    <t>10% to 15%</t>
  </si>
  <si>
    <t>15% to 20%</t>
  </si>
  <si>
    <t>Est. Minimum % Change</t>
  </si>
  <si>
    <t>Est. Maximum % Change</t>
  </si>
  <si>
    <t>Year Ending</t>
  </si>
  <si>
    <t>III.</t>
  </si>
  <si>
    <t>Customer Dislocation</t>
  </si>
  <si>
    <t>Quarters</t>
  </si>
  <si>
    <t>Catastrophe Adjustment Excluding Fire Following Earthquake Provision</t>
  </si>
  <si>
    <t>of that event’s occurrence.</t>
  </si>
  <si>
    <t>To compute the expected annual loss, the losses from each simulated event are then weighted by the probability</t>
  </si>
  <si>
    <t>and are related to the models’ computed seismic activity, associated damage, and accompanying financial losses.</t>
  </si>
  <si>
    <t>geographic locations, values, policy forms (types of coverage), limits, deductibles and construction characteristics,</t>
  </si>
  <si>
    <t>characteristics of the event against the portfolio of the insured exposures. Such exposures are described by</t>
  </si>
  <si>
    <t>For each of these stochastically simulated events, the models are capable of overlaying the physical</t>
  </si>
  <si>
    <t>of years of possible earthquakes.  For AIR, the 50K year event set was used in the analysis.</t>
  </si>
  <si>
    <t>events, each with associated probabilities of occurrence.  This library is intended to represent tens of thousands</t>
  </si>
  <si>
    <t>the fields of engineering, seismology, geology, statistics and computer science to produce a library of earthquake</t>
  </si>
  <si>
    <t xml:space="preserve">CEA for earthquake loss estimates in pricing.  The RQE model as well as RMS and AIR incorporate expertise in </t>
  </si>
  <si>
    <t>Computer Modeling for Fire Following Earthquake</t>
  </si>
  <si>
    <t xml:space="preserve">illustrate the magnitude of the exposure. </t>
  </si>
  <si>
    <t xml:space="preserve">uninsured.  Personal and commercial splits are not available in the report.  The report, therefore, is only used to </t>
  </si>
  <si>
    <t xml:space="preserve">California faults.  The summary includes all property loss, personal and commercial as well as insured and </t>
  </si>
  <si>
    <t>The report summarizes property loss in a Bay Area quake to be 1.1% of property value, .2 to .6% for other</t>
  </si>
  <si>
    <t>for shake damage, even though California law requires insurers to offer shake damage to property owners.</t>
  </si>
  <si>
    <t>is insured for fire, but fewer than 20% of homes and business properties in the two affected areas are insured</t>
  </si>
  <si>
    <t>billion for insured shake damage in the Los Angeles region).  The reason for this is that nearly all property</t>
  </si>
  <si>
    <t xml:space="preserve">Insurance Department study ($6 billion for insured shake damage in the San Francisco Bay area, $8.5 </t>
  </si>
  <si>
    <t>study are substantially higher than the insured shake damage losses projected in a 1990 California</t>
  </si>
  <si>
    <t>Fire following earthquake is a very serious threat to insurance companies.  The fire losses shown in this</t>
  </si>
  <si>
    <t>From the Executive Summary of that report:</t>
  </si>
  <si>
    <t>following earthquakes of various magnitudes in the San Francisco and Los Angeles areas of California.</t>
  </si>
  <si>
    <t>known as the Natural Disaster Coalition), utilizes the expertise of EQECAT, Inc. to produce estimates of fire</t>
  </si>
  <si>
    <t>This study, produced by Drs. Charles Scawthorne and Mahmoud Khater for the Earthquake Project (subsequently</t>
  </si>
  <si>
    <r>
      <t>and Memphis Areas</t>
    </r>
    <r>
      <rPr>
        <sz val="10"/>
        <rFont val="Arial"/>
        <family val="2"/>
      </rPr>
      <t xml:space="preserve"> </t>
    </r>
  </si>
  <si>
    <t>Fire Following Earthquake: Conflagration Potential in the Greater Los Angeles, San Francisco, Seattle</t>
  </si>
  <si>
    <t>is necessary to look to definitive scientific studies, scientific modeling and judgment to supplement historical data.</t>
  </si>
  <si>
    <t>therefore, inappropriate to rely solely on historical insurance data to assess the exposure to fire following earthquake.  It</t>
  </si>
  <si>
    <t xml:space="preserve">1906 has there been a great earthquake of the magnitude expected to produce a catastrophic conflagration.  It is, </t>
  </si>
  <si>
    <t>Fortunately, neither occurred during extreme fire conditions.  In California, not since the San Francisco earthquake of</t>
  </si>
  <si>
    <t>and the 1994 Northridge earthquake were not of the magnitude expected to produce a catastrophic conflagration.</t>
  </si>
  <si>
    <t>Francisco Earthquake, can cause enormous property damage and loss of life.  The major 1989 Bay area earthquake</t>
  </si>
  <si>
    <t>Fire conflagrations following earthquakes, as evidenced by the 1923 Great Kanto Earthquake and the 1906 San</t>
  </si>
  <si>
    <r>
      <t>Provision for Fire Following Earthquake</t>
    </r>
    <r>
      <rPr>
        <sz val="10"/>
        <rFont val="Arial"/>
        <family val="2"/>
      </rPr>
      <t xml:space="preserve"> </t>
    </r>
  </si>
  <si>
    <t>reflected in this historical experience.  Any catastrophe provision based on historical data should be modified to more</t>
  </si>
  <si>
    <t xml:space="preserve">analysis of historical catastrophe losses.  There is exposure to loss due to fire following an earthquake that is not </t>
  </si>
  <si>
    <t>Catastrophe Provision</t>
  </si>
  <si>
    <t>FFEQ Provision per AIY</t>
  </si>
  <si>
    <t>DCCE factor</t>
  </si>
  <si>
    <t>Average</t>
  </si>
  <si>
    <t>AIR Model Loss per AIY</t>
  </si>
  <si>
    <t>RMS Model Loss per AIY</t>
  </si>
  <si>
    <t>RQE Model Loss per AIY</t>
  </si>
  <si>
    <t>This loss per AIY is adjusted to reflect defense and cost containment expense (DCCE) since this cost is</t>
  </si>
  <si>
    <t>following earthquake loss per AIY provision is the simple average of the results from the three models.</t>
  </si>
  <si>
    <t>determine the annual fire following earthquake loss per AIY for each model.  The statewide annual fire</t>
  </si>
  <si>
    <t>Seasonality: Wet or dry weather conditions can retard or contribute to the fire loss.</t>
  </si>
  <si>
    <t>7.</t>
  </si>
  <si>
    <t>estimating the frequency and event severity.</t>
  </si>
  <si>
    <t>Kanto and the 1991 Oakland Hills fire. Therefore, the variance in local wind speeds is essential in</t>
  </si>
  <si>
    <t>Wind speed: Strong winds can dramatically increase fire severity, as evidenced by the 1923</t>
  </si>
  <si>
    <t>6.</t>
  </si>
  <si>
    <t>routes.</t>
  </si>
  <si>
    <t>vulnerability (pipeline breaks), including storage reservoirs, and alternate (redundant) waterline</t>
  </si>
  <si>
    <t>will imperil fire department functionality. The network based model includes water supply</t>
  </si>
  <si>
    <t>Water supply vulnerability: Even with adequate fire fighting capacity, failed water supply systems</t>
  </si>
  <si>
    <t>5.</t>
  </si>
  <si>
    <t>of fire stations, fire engines and manpower.</t>
  </si>
  <si>
    <t>Fire Fighting Capacity: The model estimates the potential fire fighting capacity, including number</t>
  </si>
  <si>
    <t>4.</t>
  </si>
  <si>
    <t>Burn Rate: The rate at which a fire spreads is dependent on the fuel source and building density.</t>
  </si>
  <si>
    <t>3.</t>
  </si>
  <si>
    <t>Fuel Source: Wooden structures greatly increase the fire risk, for a given ignition frequency</t>
  </si>
  <si>
    <t>2.</t>
  </si>
  <si>
    <t>Ignition Frequency: Conflagration risk increases with the number of ignitions.</t>
  </si>
  <si>
    <t>1.</t>
  </si>
  <si>
    <t>underlying physical parameters that impact the loss. Additional loss factors include:</t>
  </si>
  <si>
    <t>intensity, all three fire following earthquake models estimate severity and frequency of loss based on the</t>
  </si>
  <si>
    <t>Shaking intensity is the basis of estimating fire following earthquake losses. In addition to shaking</t>
  </si>
  <si>
    <t>credible.</t>
  </si>
  <si>
    <t>information has been taken into account in the model simulations, the model results are considered fully</t>
  </si>
  <si>
    <t xml:space="preserve">Given the large volume of simulated events and the fact that theoretically all relevant available </t>
  </si>
  <si>
    <t>Page 5</t>
  </si>
  <si>
    <t>(8) = (7) + 1</t>
  </si>
  <si>
    <t>(7)  = (6) / (1)</t>
  </si>
  <si>
    <t>(6)  = (4) x (5)</t>
  </si>
  <si>
    <t>(4)  = (2) + (3)</t>
  </si>
  <si>
    <t xml:space="preserve">    + (Historic DCCE x To-Ult Factor (Exhibit 7) x Loss &amp; DCCE Trend Factor (Exhibit 8))</t>
  </si>
  <si>
    <t>(1)  (Historic Losses x To-Ult Factor (Exhibit 7) x Loss &amp; DCCE Trend Factor (Exhibit 8))</t>
  </si>
  <si>
    <t>(8) Catastrophe Adjustment Factor incl FFEQ</t>
  </si>
  <si>
    <t>(7)  CAT Provision to NC Loss + DCCE</t>
  </si>
  <si>
    <t>(6)  CAT Provision Dollars</t>
  </si>
  <si>
    <t>(1)  NC Loss + DCCE developed and trended</t>
  </si>
  <si>
    <t>Page 6</t>
  </si>
  <si>
    <t>Calendar</t>
  </si>
  <si>
    <t>Exhibit 14</t>
  </si>
  <si>
    <t>Rate Distribution</t>
  </si>
  <si>
    <t>Program</t>
  </si>
  <si>
    <t>The premium adjustment factor is calculated as the current level earned premium divided by the earned premium.</t>
  </si>
  <si>
    <t>To derive the current level earned premium, we first bring the monthly written premium to current rate level based</t>
  </si>
  <si>
    <t>on the rate changes shown in Exhibit 2.  Monthly current level earned premium is first estimated by earning the</t>
  </si>
  <si>
    <t>current level written premium uniformly over a 13-month period with the first and last month each earning 1/24th</t>
  </si>
  <si>
    <t>and the remaining months each earning 1/12th of the current level written premium.  Since the actual earning of</t>
  </si>
  <si>
    <t>the premium was not uniform, an additional adjustment is made to get the final current level earned premium.</t>
  </si>
  <si>
    <t>The procedure is applied separately to new and renewal premium then combined for the final current level earned</t>
  </si>
  <si>
    <t>premium by month.  This produces a more accurate estimate of current level earned premium than can be</t>
  </si>
  <si>
    <t>produced using the traditional parallelogram method.</t>
  </si>
  <si>
    <t>Fiscal</t>
  </si>
  <si>
    <t>State Farm's Homeowners Catastrophe Provision calculation described in the preceding pages is based on a statistical</t>
  </si>
  <si>
    <t>appropriately recognize the Homeowners exposure due to fire following an earthquake.</t>
  </si>
  <si>
    <t>Fire Following Earthquake provisions shown below.</t>
  </si>
  <si>
    <t>Page 7</t>
  </si>
  <si>
    <t>(2)  Exhibit 9 - Page 1</t>
  </si>
  <si>
    <t>Catastrophe Provision per AIY (Excluding Fire Following Earthquake)</t>
  </si>
  <si>
    <t>AIY</t>
  </si>
  <si>
    <t>CAT Loss</t>
  </si>
  <si>
    <t>&amp; DCCE</t>
  </si>
  <si>
    <t>Catastrophe Ratio (Column (4) weighted by Column (5)):</t>
  </si>
  <si>
    <t>(3) / (2)</t>
  </si>
  <si>
    <t>(2)  CAT Provision per AIY excluding FFEQ</t>
  </si>
  <si>
    <t>(3)  FFEQ Provision per AIY</t>
  </si>
  <si>
    <t>(4)  CAT Provision per AIY including FFEQ</t>
  </si>
  <si>
    <t>CAT Provision per AIY excluding FFEQ</t>
  </si>
  <si>
    <t>In accordance with CCR §2644.5, we have developed a catastrophe adjustment factor based on at least 20 years of</t>
  </si>
  <si>
    <t>catastrophe data as described in this exhibit.  Losses are coded as "catastrophe" if they result from a single event</t>
  </si>
  <si>
    <t>that is expected to produce at least 500 claims and $500,000 in anticipated indemnity payments within the state of</t>
  </si>
  <si>
    <t>For ratemaking purposes, all catastrophe (CAT) losses are removed from our loss data.  CAT losses are analyzed</t>
  </si>
  <si>
    <t>formula.</t>
  </si>
  <si>
    <t>separately and a CAT provision is developed according to the following procedure and used in the ratemaking</t>
  </si>
  <si>
    <t>The Amount of Insurance Years statistic (AIY) measures $1,000's of building insurance in force for one year.</t>
  </si>
  <si>
    <t>For example, a $100,000 dwelling insured on January 1st and in force continuously for that year equals 100</t>
  </si>
  <si>
    <t>measure of our exposure to catastrophic loss.</t>
  </si>
  <si>
    <t>Amount of Insurance Years.  Amount of Insurance Years reflects changing values and represents an accurate</t>
  </si>
  <si>
    <t>Exhibit 12 is not applicable to Homeowners rate filings.</t>
  </si>
  <si>
    <t>Reported</t>
  </si>
  <si>
    <t>Paid</t>
  </si>
  <si>
    <t>***Credibility Standard is 3,000 claims, per CCR §2644.23b</t>
  </si>
  <si>
    <t>*  Credibility Standard is 6,000 claims, per CCR §2644.7d</t>
  </si>
  <si>
    <t>** Credibility is calculated using the square root rule</t>
  </si>
  <si>
    <t xml:space="preserve"> Standard***</t>
  </si>
  <si>
    <t>Proposed</t>
  </si>
  <si>
    <t>Current</t>
  </si>
  <si>
    <t>Change</t>
  </si>
  <si>
    <t>Rate Effect</t>
  </si>
  <si>
    <t>20% to 25%</t>
  </si>
  <si>
    <t>(1906 and 1923 events had predominantly wooden construction).</t>
  </si>
  <si>
    <t>Years Trended</t>
  </si>
  <si>
    <t>Projected Annual AIY Trend</t>
  </si>
  <si>
    <t>(5)  See calculation below</t>
  </si>
  <si>
    <t>Incurred</t>
  </si>
  <si>
    <t>(5)  Projected AIY</t>
  </si>
  <si>
    <t>Projected AIY</t>
  </si>
  <si>
    <t>Exhibit 14A</t>
  </si>
  <si>
    <t>Base Premium</t>
  </si>
  <si>
    <t>25% to 30%</t>
  </si>
  <si>
    <t>30% to 35%</t>
  </si>
  <si>
    <t>35% to 40%</t>
  </si>
  <si>
    <t>Overall Proposed</t>
  </si>
  <si>
    <t>Rate Level History</t>
  </si>
  <si>
    <t>The following are the CDI file numbers, effective dates, and the overall effects of the rate filings submitted</t>
  </si>
  <si>
    <t>Overall Effect (%)</t>
  </si>
  <si>
    <t>CDI File #</t>
  </si>
  <si>
    <t>Effective Date</t>
  </si>
  <si>
    <t>18-4896</t>
  </si>
  <si>
    <t>18-1196</t>
  </si>
  <si>
    <t>* This change was originally implemented 02/13/2017.  Policies were refunded back to the 12/08/2016</t>
  </si>
  <si>
    <t xml:space="preserve">  effective date.  Refunds were sent April-May, 2017.</t>
  </si>
  <si>
    <t>Exhibit 3</t>
  </si>
  <si>
    <t>Policy Term Distribution</t>
  </si>
  <si>
    <t>All Homeowners Program policies are written on an annual term basis in California.</t>
  </si>
  <si>
    <t>Exhibit 6</t>
  </si>
  <si>
    <t>Miscellaneous Fees and Other Charges</t>
  </si>
  <si>
    <t>Policy Fee</t>
  </si>
  <si>
    <t>Installment Fee</t>
  </si>
  <si>
    <t>Endorsement Fee</t>
  </si>
  <si>
    <t>Inspection Fee</t>
  </si>
  <si>
    <t>Cancellation Fee</t>
  </si>
  <si>
    <t>Reinstatement Fee</t>
  </si>
  <si>
    <t>Late Fee</t>
  </si>
  <si>
    <t>SR 22</t>
  </si>
  <si>
    <t>Other, specify:</t>
  </si>
  <si>
    <t>Exhibit 11</t>
  </si>
  <si>
    <t>Ancillary Income</t>
  </si>
  <si>
    <t>(6)</t>
  </si>
  <si>
    <t>(7)</t>
  </si>
  <si>
    <t>(8)</t>
  </si>
  <si>
    <t>(9)</t>
  </si>
  <si>
    <t>California</t>
  </si>
  <si>
    <t>Companywide</t>
  </si>
  <si>
    <t>Total California</t>
  </si>
  <si>
    <t>Finance /</t>
  </si>
  <si>
    <t>Other</t>
  </si>
  <si>
    <t>Direct</t>
  </si>
  <si>
    <t>Direct WP</t>
  </si>
  <si>
    <t>Other Misc</t>
  </si>
  <si>
    <t>Service</t>
  </si>
  <si>
    <t>Miscellaneous</t>
  </si>
  <si>
    <t>Written</t>
  </si>
  <si>
    <t>% to Total</t>
  </si>
  <si>
    <t>Income</t>
  </si>
  <si>
    <t>% of Direct WP</t>
  </si>
  <si>
    <t>Charges</t>
  </si>
  <si>
    <t>(4) / (5)</t>
  </si>
  <si>
    <t>(3) x (6)</t>
  </si>
  <si>
    <t>(2) + (7)</t>
  </si>
  <si>
    <t>(8) / (4)</t>
  </si>
  <si>
    <t>Sources:</t>
  </si>
  <si>
    <t>Column (2):</t>
  </si>
  <si>
    <t>Schedule T, Column 8, Line 5</t>
  </si>
  <si>
    <t>Column (3):</t>
  </si>
  <si>
    <t>Annual Statement Page 4, Line 12 + Line 14 Checks and drafts cancelled, non presentation for payment amount only</t>
  </si>
  <si>
    <t>Column (4):</t>
  </si>
  <si>
    <t>Schedule T, Column 2, Line 5</t>
  </si>
  <si>
    <t>Column (5):</t>
  </si>
  <si>
    <t>Schedule T, Column 2, Total</t>
  </si>
  <si>
    <t>Catastrophe Subrogation Recoveries</t>
  </si>
  <si>
    <t>Recoveries*</t>
  </si>
  <si>
    <t>Major Catastrophe Events</t>
  </si>
  <si>
    <t>Event Name</t>
  </si>
  <si>
    <t>Associated Peril(s)</t>
  </si>
  <si>
    <t>Oakland Hills Wildfire</t>
  </si>
  <si>
    <t>Fire</t>
  </si>
  <si>
    <t>Simi/Cedar/Oak Wildfires</t>
  </si>
  <si>
    <t>Tubbs/Northern Wildfire</t>
  </si>
  <si>
    <t>Camp Wildfire</t>
  </si>
  <si>
    <t>Woolsey Wildfire</t>
  </si>
  <si>
    <t>Page 8</t>
  </si>
  <si>
    <t>Page 9</t>
  </si>
  <si>
    <t>Page 10</t>
  </si>
  <si>
    <t>Page 11</t>
  </si>
  <si>
    <t>Actuary's Area of Expertise (Property and Casualty).</t>
  </si>
  <si>
    <t>in accordance with the guidance outlined in Actuarial Standard of Practice 38, Using Models Outside the</t>
  </si>
  <si>
    <t>used in this rate filing.  The manager of the team is a credentialed actuary and the review was conducted</t>
  </si>
  <si>
    <t>Our Catastrophe Risk management team works closely with the vendors and has evaluated all models</t>
  </si>
  <si>
    <t>Supplemental Information</t>
  </si>
  <si>
    <t>Exhibit 19</t>
  </si>
  <si>
    <t>19-2063</t>
  </si>
  <si>
    <t>Projection Date</t>
  </si>
  <si>
    <t>Trend Date</t>
  </si>
  <si>
    <t>* Subrogation data prior to 2004 is not readily available</t>
  </si>
  <si>
    <t>Plan fees. As a result, the projected ancillary income as a % of Direct WP is 0.0%.</t>
  </si>
  <si>
    <t>Customer Dislocation by ZIP Code</t>
  </si>
  <si>
    <t>40% to 45%</t>
  </si>
  <si>
    <t>45% to 50%</t>
  </si>
  <si>
    <t>50% to 55%</t>
  </si>
  <si>
    <t>August 2020 Wildfires</t>
  </si>
  <si>
    <t>Exhibit 20</t>
  </si>
  <si>
    <t>ZIP Code</t>
  </si>
  <si>
    <t>Page 12</t>
  </si>
  <si>
    <t>Page 13</t>
  </si>
  <si>
    <t>Page 14</t>
  </si>
  <si>
    <t>Page 15</t>
  </si>
  <si>
    <t>Page 16</t>
  </si>
  <si>
    <t>Page 17</t>
  </si>
  <si>
    <t>Page 18</t>
  </si>
  <si>
    <t>Page 19</t>
  </si>
  <si>
    <t>Page 20</t>
  </si>
  <si>
    <t>Page 21</t>
  </si>
  <si>
    <t>Page 22</t>
  </si>
  <si>
    <t>Page 23</t>
  </si>
  <si>
    <t>Page 24</t>
  </si>
  <si>
    <t>Page 25</t>
  </si>
  <si>
    <t>Page 26</t>
  </si>
  <si>
    <t>Page 27</t>
  </si>
  <si>
    <t>Page 28</t>
  </si>
  <si>
    <t>Page 29</t>
  </si>
  <si>
    <t>Page 30</t>
  </si>
  <si>
    <t>Page 31</t>
  </si>
  <si>
    <t>Page 32</t>
  </si>
  <si>
    <t>Page 33</t>
  </si>
  <si>
    <t>Page 34</t>
  </si>
  <si>
    <t>Page 35</t>
  </si>
  <si>
    <t>Page 36</t>
  </si>
  <si>
    <t>Page 37</t>
  </si>
  <si>
    <t>Page 38</t>
  </si>
  <si>
    <t>Page 39</t>
  </si>
  <si>
    <t>Page 40</t>
  </si>
  <si>
    <t>Page 41</t>
  </si>
  <si>
    <t>Page 42</t>
  </si>
  <si>
    <t>Page 43</t>
  </si>
  <si>
    <t>Page 44</t>
  </si>
  <si>
    <t>Page 45</t>
  </si>
  <si>
    <t>Page 46</t>
  </si>
  <si>
    <t>Page 47</t>
  </si>
  <si>
    <t>Page 48</t>
  </si>
  <si>
    <t>Page 49</t>
  </si>
  <si>
    <t>NCAT Loss</t>
  </si>
  <si>
    <t>(6) Non-Catastrophe Loss and DCCE net of subrogation. Adjustments have been made as needed to incorporate</t>
  </si>
  <si>
    <t xml:space="preserve">     any significant changes in our contract and in the distribution of our book of business.</t>
  </si>
  <si>
    <t>Catastrophe Risk Models</t>
  </si>
  <si>
    <t>Exhibit 7 - Annual</t>
  </si>
  <si>
    <t xml:space="preserve">The Non-Catastrophe Closed with Payment Claim Count Development - Annual Triangles and the </t>
  </si>
  <si>
    <t>Non-Catastrophe Closed without Payment Claim Count Development - Annual Triangles are populated</t>
  </si>
  <si>
    <t xml:space="preserve">from a different data source than the Non-Catastrophe Paid Claim Count Development - Annual Triangles </t>
  </si>
  <si>
    <t>because the more granular data required for those triangles is not available on the table used for paid claims.</t>
  </si>
  <si>
    <t>when comparing the results of the paid claim count development triangles and the triangles developed for</t>
  </si>
  <si>
    <t>closed with payment claim counts and closed without payment claim counts. The closed without payment</t>
  </si>
  <si>
    <t>and closed with payment development triangle data is not used in the calculation of the indication.</t>
  </si>
  <si>
    <t>(3) Non-Hurricane Catastrophe Loss and DCCE net of subrogation. Adjustments have been made as needed to</t>
  </si>
  <si>
    <t>not included in the models' results.  The DCCE provision of 4.4% is selected, resulting in the final</t>
  </si>
  <si>
    <t xml:space="preserve">assumption-based approach is used to develop these claim counts. As such, some discrepancies may exist </t>
  </si>
  <si>
    <t>21-1404</t>
  </si>
  <si>
    <t>Condominium</t>
  </si>
  <si>
    <t>Unitowners</t>
  </si>
  <si>
    <t>N/A</t>
  </si>
  <si>
    <t>Condominium Unitowners</t>
  </si>
  <si>
    <t>Policy Form</t>
  </si>
  <si>
    <t>55% to 60%</t>
  </si>
  <si>
    <t>60% to 65%</t>
  </si>
  <si>
    <t>65% to 70%</t>
  </si>
  <si>
    <t>70% to 75%</t>
  </si>
  <si>
    <t>90001</t>
  </si>
  <si>
    <t>90002</t>
  </si>
  <si>
    <t>90003</t>
  </si>
  <si>
    <t>90004</t>
  </si>
  <si>
    <t>90005</t>
  </si>
  <si>
    <t>90006</t>
  </si>
  <si>
    <t>90007</t>
  </si>
  <si>
    <t>90008</t>
  </si>
  <si>
    <t>90010</t>
  </si>
  <si>
    <t>90011</t>
  </si>
  <si>
    <t>90012</t>
  </si>
  <si>
    <t>90013</t>
  </si>
  <si>
    <t>90014</t>
  </si>
  <si>
    <t>90015</t>
  </si>
  <si>
    <t>90016</t>
  </si>
  <si>
    <t>90017</t>
  </si>
  <si>
    <t>90018</t>
  </si>
  <si>
    <t>90019</t>
  </si>
  <si>
    <t>90020</t>
  </si>
  <si>
    <t>90021</t>
  </si>
  <si>
    <t>90022</t>
  </si>
  <si>
    <t>90023</t>
  </si>
  <si>
    <t>90024</t>
  </si>
  <si>
    <t>90025</t>
  </si>
  <si>
    <t>90026</t>
  </si>
  <si>
    <t>90027</t>
  </si>
  <si>
    <t>90028</t>
  </si>
  <si>
    <t>90029</t>
  </si>
  <si>
    <t>90031</t>
  </si>
  <si>
    <t>90032</t>
  </si>
  <si>
    <t>90033</t>
  </si>
  <si>
    <t>90034</t>
  </si>
  <si>
    <t>90035</t>
  </si>
  <si>
    <t>90036</t>
  </si>
  <si>
    <t>90037</t>
  </si>
  <si>
    <t>90038</t>
  </si>
  <si>
    <t>90039</t>
  </si>
  <si>
    <t>90040</t>
  </si>
  <si>
    <t>90041</t>
  </si>
  <si>
    <t>90042</t>
  </si>
  <si>
    <t>90043</t>
  </si>
  <si>
    <t>90044</t>
  </si>
  <si>
    <t>90045</t>
  </si>
  <si>
    <t>90046</t>
  </si>
  <si>
    <t>90047</t>
  </si>
  <si>
    <t>90048</t>
  </si>
  <si>
    <t>90049</t>
  </si>
  <si>
    <t>90050</t>
  </si>
  <si>
    <t>90053</t>
  </si>
  <si>
    <t>90055</t>
  </si>
  <si>
    <t>90056</t>
  </si>
  <si>
    <t>90057</t>
  </si>
  <si>
    <t>90058</t>
  </si>
  <si>
    <t>90059</t>
  </si>
  <si>
    <t>90060</t>
  </si>
  <si>
    <t>90061</t>
  </si>
  <si>
    <t>90062</t>
  </si>
  <si>
    <t>90063</t>
  </si>
  <si>
    <t>90064</t>
  </si>
  <si>
    <t>90065</t>
  </si>
  <si>
    <t>90066</t>
  </si>
  <si>
    <t>90067</t>
  </si>
  <si>
    <t>90068</t>
  </si>
  <si>
    <t>90069</t>
  </si>
  <si>
    <t>90070</t>
  </si>
  <si>
    <t>90071</t>
  </si>
  <si>
    <t>90072</t>
  </si>
  <si>
    <t>90073</t>
  </si>
  <si>
    <t>90075</t>
  </si>
  <si>
    <t>90076</t>
  </si>
  <si>
    <t>90077</t>
  </si>
  <si>
    <t>90079</t>
  </si>
  <si>
    <t>90081</t>
  </si>
  <si>
    <t>90082</t>
  </si>
  <si>
    <t>90083</t>
  </si>
  <si>
    <t>90087</t>
  </si>
  <si>
    <t>90089</t>
  </si>
  <si>
    <t>90091</t>
  </si>
  <si>
    <t>90094</t>
  </si>
  <si>
    <t>90095</t>
  </si>
  <si>
    <t>90201</t>
  </si>
  <si>
    <t>90202</t>
  </si>
  <si>
    <t>90210</t>
  </si>
  <si>
    <t>90211</t>
  </si>
  <si>
    <t>90212</t>
  </si>
  <si>
    <t>90220</t>
  </si>
  <si>
    <t>90221</t>
  </si>
  <si>
    <t>90222</t>
  </si>
  <si>
    <t>90223</t>
  </si>
  <si>
    <t>90224</t>
  </si>
  <si>
    <t>90230</t>
  </si>
  <si>
    <t>90232</t>
  </si>
  <si>
    <t>90233</t>
  </si>
  <si>
    <t>90239</t>
  </si>
  <si>
    <t>90240</t>
  </si>
  <si>
    <t>90241</t>
  </si>
  <si>
    <t>90242</t>
  </si>
  <si>
    <t>90245</t>
  </si>
  <si>
    <t>90247</t>
  </si>
  <si>
    <t>90248</t>
  </si>
  <si>
    <t>90249</t>
  </si>
  <si>
    <t>90250</t>
  </si>
  <si>
    <t>90251</t>
  </si>
  <si>
    <t>90254</t>
  </si>
  <si>
    <t>90255</t>
  </si>
  <si>
    <t>90260</t>
  </si>
  <si>
    <t>90262</t>
  </si>
  <si>
    <t>90263</t>
  </si>
  <si>
    <t>90264</t>
  </si>
  <si>
    <t>90265</t>
  </si>
  <si>
    <t>90266</t>
  </si>
  <si>
    <t>90267</t>
  </si>
  <si>
    <t>90270</t>
  </si>
  <si>
    <t>90272</t>
  </si>
  <si>
    <t>90274</t>
  </si>
  <si>
    <t>90275</t>
  </si>
  <si>
    <t>90277</t>
  </si>
  <si>
    <t>90278</t>
  </si>
  <si>
    <t>90280</t>
  </si>
  <si>
    <t>90290</t>
  </si>
  <si>
    <t>90291</t>
  </si>
  <si>
    <t>90292</t>
  </si>
  <si>
    <t>90293</t>
  </si>
  <si>
    <t>90294</t>
  </si>
  <si>
    <t>90295</t>
  </si>
  <si>
    <t>90296</t>
  </si>
  <si>
    <t>90301</t>
  </si>
  <si>
    <t>90302</t>
  </si>
  <si>
    <t>90303</t>
  </si>
  <si>
    <t>90304</t>
  </si>
  <si>
    <t>90305</t>
  </si>
  <si>
    <t>90306</t>
  </si>
  <si>
    <t>90307</t>
  </si>
  <si>
    <t>90308</t>
  </si>
  <si>
    <t>90309</t>
  </si>
  <si>
    <t>90310</t>
  </si>
  <si>
    <t>90312</t>
  </si>
  <si>
    <t>90401</t>
  </si>
  <si>
    <t>90402</t>
  </si>
  <si>
    <t>90403</t>
  </si>
  <si>
    <t>90404</t>
  </si>
  <si>
    <t>90405</t>
  </si>
  <si>
    <t>90406</t>
  </si>
  <si>
    <t>90408</t>
  </si>
  <si>
    <t>90409</t>
  </si>
  <si>
    <t>90501</t>
  </si>
  <si>
    <t>90502</t>
  </si>
  <si>
    <t>90503</t>
  </si>
  <si>
    <t>90504</t>
  </si>
  <si>
    <t>90505</t>
  </si>
  <si>
    <t>90506</t>
  </si>
  <si>
    <t>90507</t>
  </si>
  <si>
    <t>90508</t>
  </si>
  <si>
    <t>90601</t>
  </si>
  <si>
    <t>90602</t>
  </si>
  <si>
    <t>90603</t>
  </si>
  <si>
    <t>90604</t>
  </si>
  <si>
    <t>90605</t>
  </si>
  <si>
    <t>90606</t>
  </si>
  <si>
    <t>90608</t>
  </si>
  <si>
    <t>90609</t>
  </si>
  <si>
    <t>90610</t>
  </si>
  <si>
    <t>90620</t>
  </si>
  <si>
    <t>90621</t>
  </si>
  <si>
    <t>90622</t>
  </si>
  <si>
    <t>90623</t>
  </si>
  <si>
    <t>90630</t>
  </si>
  <si>
    <t>90631</t>
  </si>
  <si>
    <t>90633</t>
  </si>
  <si>
    <t>90638</t>
  </si>
  <si>
    <t>90639</t>
  </si>
  <si>
    <t>90640</t>
  </si>
  <si>
    <t>90650</t>
  </si>
  <si>
    <t>90651</t>
  </si>
  <si>
    <t>90652</t>
  </si>
  <si>
    <t>90660</t>
  </si>
  <si>
    <t>90661</t>
  </si>
  <si>
    <t>90662</t>
  </si>
  <si>
    <t>90670</t>
  </si>
  <si>
    <t>90680</t>
  </si>
  <si>
    <t>90701</t>
  </si>
  <si>
    <t>90703</t>
  </si>
  <si>
    <t>90704</t>
  </si>
  <si>
    <t>90706</t>
  </si>
  <si>
    <t>90707</t>
  </si>
  <si>
    <t>90710</t>
  </si>
  <si>
    <t>90711</t>
  </si>
  <si>
    <t>90712</t>
  </si>
  <si>
    <t>90713</t>
  </si>
  <si>
    <t>90714</t>
  </si>
  <si>
    <t>90715</t>
  </si>
  <si>
    <t>90716</t>
  </si>
  <si>
    <t>90717</t>
  </si>
  <si>
    <t>90720</t>
  </si>
  <si>
    <t>90721</t>
  </si>
  <si>
    <t>90723</t>
  </si>
  <si>
    <t>90731</t>
  </si>
  <si>
    <t>90732</t>
  </si>
  <si>
    <t>90733</t>
  </si>
  <si>
    <t>90734</t>
  </si>
  <si>
    <t>90740</t>
  </si>
  <si>
    <t>90742</t>
  </si>
  <si>
    <t>90743</t>
  </si>
  <si>
    <t>90744</t>
  </si>
  <si>
    <t>90745</t>
  </si>
  <si>
    <t>90746</t>
  </si>
  <si>
    <t>90747</t>
  </si>
  <si>
    <t>90748</t>
  </si>
  <si>
    <t>90749</t>
  </si>
  <si>
    <t>90755</t>
  </si>
  <si>
    <t>90801</t>
  </si>
  <si>
    <t>90802</t>
  </si>
  <si>
    <t>90803</t>
  </si>
  <si>
    <t>90804</t>
  </si>
  <si>
    <t>90805</t>
  </si>
  <si>
    <t>90806</t>
  </si>
  <si>
    <t>90807</t>
  </si>
  <si>
    <t>90808</t>
  </si>
  <si>
    <t>90810</t>
  </si>
  <si>
    <t>90813</t>
  </si>
  <si>
    <t>90814</t>
  </si>
  <si>
    <t>90815</t>
  </si>
  <si>
    <t>90831</t>
  </si>
  <si>
    <t>90832</t>
  </si>
  <si>
    <t>90853</t>
  </si>
  <si>
    <t>91001</t>
  </si>
  <si>
    <t>91003</t>
  </si>
  <si>
    <t>91006</t>
  </si>
  <si>
    <t>91007</t>
  </si>
  <si>
    <t>91008</t>
  </si>
  <si>
    <t>91009</t>
  </si>
  <si>
    <t>91010</t>
  </si>
  <si>
    <t>91011</t>
  </si>
  <si>
    <t>91016</t>
  </si>
  <si>
    <t>91017</t>
  </si>
  <si>
    <t>91020</t>
  </si>
  <si>
    <t>91021</t>
  </si>
  <si>
    <t>91023</t>
  </si>
  <si>
    <t>91024</t>
  </si>
  <si>
    <t>91025</t>
  </si>
  <si>
    <t>91030</t>
  </si>
  <si>
    <t>91040</t>
  </si>
  <si>
    <t>91041</t>
  </si>
  <si>
    <t>91042</t>
  </si>
  <si>
    <t>91043</t>
  </si>
  <si>
    <t>91046</t>
  </si>
  <si>
    <t>91077</t>
  </si>
  <si>
    <t>91101</t>
  </si>
  <si>
    <t>91103</t>
  </si>
  <si>
    <t>91104</t>
  </si>
  <si>
    <t>91105</t>
  </si>
  <si>
    <t>91106</t>
  </si>
  <si>
    <t>91107</t>
  </si>
  <si>
    <t>91108</t>
  </si>
  <si>
    <t>91109</t>
  </si>
  <si>
    <t>91115</t>
  </si>
  <si>
    <t>91116</t>
  </si>
  <si>
    <t>91118</t>
  </si>
  <si>
    <t>91125</t>
  </si>
  <si>
    <t>91201</t>
  </si>
  <si>
    <t>91202</t>
  </si>
  <si>
    <t>91203</t>
  </si>
  <si>
    <t>91204</t>
  </si>
  <si>
    <t>91205</t>
  </si>
  <si>
    <t>91206</t>
  </si>
  <si>
    <t>91207</t>
  </si>
  <si>
    <t>91208</t>
  </si>
  <si>
    <t>91210</t>
  </si>
  <si>
    <t>91214</t>
  </si>
  <si>
    <t>91222</t>
  </si>
  <si>
    <t>91224</t>
  </si>
  <si>
    <t>91225</t>
  </si>
  <si>
    <t>91301</t>
  </si>
  <si>
    <t>91302</t>
  </si>
  <si>
    <t>91303</t>
  </si>
  <si>
    <t>91304</t>
  </si>
  <si>
    <t>91305</t>
  </si>
  <si>
    <t>91306</t>
  </si>
  <si>
    <t>91307</t>
  </si>
  <si>
    <t>91310</t>
  </si>
  <si>
    <t>91311</t>
  </si>
  <si>
    <t>91316</t>
  </si>
  <si>
    <t>91320</t>
  </si>
  <si>
    <t>91321</t>
  </si>
  <si>
    <t>91322</t>
  </si>
  <si>
    <t>91324</t>
  </si>
  <si>
    <t>91325</t>
  </si>
  <si>
    <t>91326</t>
  </si>
  <si>
    <t>91328</t>
  </si>
  <si>
    <t>91330</t>
  </si>
  <si>
    <t>91331</t>
  </si>
  <si>
    <t>91333</t>
  </si>
  <si>
    <t>91334</t>
  </si>
  <si>
    <t>91335</t>
  </si>
  <si>
    <t>91337</t>
  </si>
  <si>
    <t>91340</t>
  </si>
  <si>
    <t>91341</t>
  </si>
  <si>
    <t>91342</t>
  </si>
  <si>
    <t>91343</t>
  </si>
  <si>
    <t>91344</t>
  </si>
  <si>
    <t>91345</t>
  </si>
  <si>
    <t>91346</t>
  </si>
  <si>
    <t>91350</t>
  </si>
  <si>
    <t>91351</t>
  </si>
  <si>
    <t>91352</t>
  </si>
  <si>
    <t>91354</t>
  </si>
  <si>
    <t>91355</t>
  </si>
  <si>
    <t>91356</t>
  </si>
  <si>
    <t>91357</t>
  </si>
  <si>
    <t>91360</t>
  </si>
  <si>
    <t>91361</t>
  </si>
  <si>
    <t>91362</t>
  </si>
  <si>
    <t>91364</t>
  </si>
  <si>
    <t>91367</t>
  </si>
  <si>
    <t>91371</t>
  </si>
  <si>
    <t>91376</t>
  </si>
  <si>
    <t>91377</t>
  </si>
  <si>
    <t>91381</t>
  </si>
  <si>
    <t>91384</t>
  </si>
  <si>
    <t>91385</t>
  </si>
  <si>
    <t>91387</t>
  </si>
  <si>
    <t>91390</t>
  </si>
  <si>
    <t>91392</t>
  </si>
  <si>
    <t>91393</t>
  </si>
  <si>
    <t>91395</t>
  </si>
  <si>
    <t>91396</t>
  </si>
  <si>
    <t>91401</t>
  </si>
  <si>
    <t>91402</t>
  </si>
  <si>
    <t>91403</t>
  </si>
  <si>
    <t>91404</t>
  </si>
  <si>
    <t>91405</t>
  </si>
  <si>
    <t>91406</t>
  </si>
  <si>
    <t>91407</t>
  </si>
  <si>
    <t>91408</t>
  </si>
  <si>
    <t>91410</t>
  </si>
  <si>
    <t>91411</t>
  </si>
  <si>
    <t>91423</t>
  </si>
  <si>
    <t>91426</t>
  </si>
  <si>
    <t>91436</t>
  </si>
  <si>
    <t>91501</t>
  </si>
  <si>
    <t>91502</t>
  </si>
  <si>
    <t>91503</t>
  </si>
  <si>
    <t>91504</t>
  </si>
  <si>
    <t>91505</t>
  </si>
  <si>
    <t>91506</t>
  </si>
  <si>
    <t>91507</t>
  </si>
  <si>
    <t>91508</t>
  </si>
  <si>
    <t>91601</t>
  </si>
  <si>
    <t>91602</t>
  </si>
  <si>
    <t>91603</t>
  </si>
  <si>
    <t>91604</t>
  </si>
  <si>
    <t>91605</t>
  </si>
  <si>
    <t>91606</t>
  </si>
  <si>
    <t>91607</t>
  </si>
  <si>
    <t>91608</t>
  </si>
  <si>
    <t>91609</t>
  </si>
  <si>
    <t>91610</t>
  </si>
  <si>
    <t>91614</t>
  </si>
  <si>
    <t>91616</t>
  </si>
  <si>
    <t>91617</t>
  </si>
  <si>
    <t>91618</t>
  </si>
  <si>
    <t>91701</t>
  </si>
  <si>
    <t>91702</t>
  </si>
  <si>
    <t>91706</t>
  </si>
  <si>
    <t>91708</t>
  </si>
  <si>
    <t>91709</t>
  </si>
  <si>
    <t>91710</t>
  </si>
  <si>
    <t>91711</t>
  </si>
  <si>
    <t>91715</t>
  </si>
  <si>
    <t>91718</t>
  </si>
  <si>
    <t>91720</t>
  </si>
  <si>
    <t>91722</t>
  </si>
  <si>
    <t>91723</t>
  </si>
  <si>
    <t>91724</t>
  </si>
  <si>
    <t>91729</t>
  </si>
  <si>
    <t>91730</t>
  </si>
  <si>
    <t>91731</t>
  </si>
  <si>
    <t>91732</t>
  </si>
  <si>
    <t>91733</t>
  </si>
  <si>
    <t>91737</t>
  </si>
  <si>
    <t>91739</t>
  </si>
  <si>
    <t>91740</t>
  </si>
  <si>
    <t>91741</t>
  </si>
  <si>
    <t>91743</t>
  </si>
  <si>
    <t>91744</t>
  </si>
  <si>
    <t>91745</t>
  </si>
  <si>
    <t>91746</t>
  </si>
  <si>
    <t>91747</t>
  </si>
  <si>
    <t>91748</t>
  </si>
  <si>
    <t>91750</t>
  </si>
  <si>
    <t>91752</t>
  </si>
  <si>
    <t>91754</t>
  </si>
  <si>
    <t>91755</t>
  </si>
  <si>
    <t>91756</t>
  </si>
  <si>
    <t>91759</t>
  </si>
  <si>
    <t>91760</t>
  </si>
  <si>
    <t>91761</t>
  </si>
  <si>
    <t>91762</t>
  </si>
  <si>
    <t>91763</t>
  </si>
  <si>
    <t>91764</t>
  </si>
  <si>
    <t>91765</t>
  </si>
  <si>
    <t>91766</t>
  </si>
  <si>
    <t>91767</t>
  </si>
  <si>
    <t>91768</t>
  </si>
  <si>
    <t>91769</t>
  </si>
  <si>
    <t>91770</t>
  </si>
  <si>
    <t>91773</t>
  </si>
  <si>
    <t>91775</t>
  </si>
  <si>
    <t>91776</t>
  </si>
  <si>
    <t>91778</t>
  </si>
  <si>
    <t>91780</t>
  </si>
  <si>
    <t>91784</t>
  </si>
  <si>
    <t>91785</t>
  </si>
  <si>
    <t>91786</t>
  </si>
  <si>
    <t>91789</t>
  </si>
  <si>
    <t>91790</t>
  </si>
  <si>
    <t>91791</t>
  </si>
  <si>
    <t>91792</t>
  </si>
  <si>
    <t>91793</t>
  </si>
  <si>
    <t>91801</t>
  </si>
  <si>
    <t>91803</t>
  </si>
  <si>
    <t>91901</t>
  </si>
  <si>
    <t>91902</t>
  </si>
  <si>
    <t>91903</t>
  </si>
  <si>
    <t>91905</t>
  </si>
  <si>
    <t>91906</t>
  </si>
  <si>
    <t>91908</t>
  </si>
  <si>
    <t>91909</t>
  </si>
  <si>
    <t>91910</t>
  </si>
  <si>
    <t>91911</t>
  </si>
  <si>
    <t>91912</t>
  </si>
  <si>
    <t>91913</t>
  </si>
  <si>
    <t>91914</t>
  </si>
  <si>
    <t>91915</t>
  </si>
  <si>
    <t>91916</t>
  </si>
  <si>
    <t>91917</t>
  </si>
  <si>
    <t>91921</t>
  </si>
  <si>
    <t>91931</t>
  </si>
  <si>
    <t>91932</t>
  </si>
  <si>
    <t>91933</t>
  </si>
  <si>
    <t>91934</t>
  </si>
  <si>
    <t>91935</t>
  </si>
  <si>
    <t>91941</t>
  </si>
  <si>
    <t>91942</t>
  </si>
  <si>
    <t>91943</t>
  </si>
  <si>
    <t>91944</t>
  </si>
  <si>
    <t>91945</t>
  </si>
  <si>
    <t>91946</t>
  </si>
  <si>
    <t>91947</t>
  </si>
  <si>
    <t>91948</t>
  </si>
  <si>
    <t>91950</t>
  </si>
  <si>
    <t>91951</t>
  </si>
  <si>
    <t>91962</t>
  </si>
  <si>
    <t>91963</t>
  </si>
  <si>
    <t>91976</t>
  </si>
  <si>
    <t>91977</t>
  </si>
  <si>
    <t>91978</t>
  </si>
  <si>
    <t>91979</t>
  </si>
  <si>
    <t>91980</t>
  </si>
  <si>
    <t>92003</t>
  </si>
  <si>
    <t>92004</t>
  </si>
  <si>
    <t>92007</t>
  </si>
  <si>
    <t>92008</t>
  </si>
  <si>
    <t>92009</t>
  </si>
  <si>
    <t>92010</t>
  </si>
  <si>
    <t>92011</t>
  </si>
  <si>
    <t>92014</t>
  </si>
  <si>
    <t>92019</t>
  </si>
  <si>
    <t>92020</t>
  </si>
  <si>
    <t>92021</t>
  </si>
  <si>
    <t>92022</t>
  </si>
  <si>
    <t>92024</t>
  </si>
  <si>
    <t>92025</t>
  </si>
  <si>
    <t>92026</t>
  </si>
  <si>
    <t>92027</t>
  </si>
  <si>
    <t>92028</t>
  </si>
  <si>
    <t>92029</t>
  </si>
  <si>
    <t>92033</t>
  </si>
  <si>
    <t>92036</t>
  </si>
  <si>
    <t>92037</t>
  </si>
  <si>
    <t>92039</t>
  </si>
  <si>
    <t>92040</t>
  </si>
  <si>
    <t>92046</t>
  </si>
  <si>
    <t>92049</t>
  </si>
  <si>
    <t>92051</t>
  </si>
  <si>
    <t>92052</t>
  </si>
  <si>
    <t>92054</t>
  </si>
  <si>
    <t>92055</t>
  </si>
  <si>
    <t>92056</t>
  </si>
  <si>
    <t>92057</t>
  </si>
  <si>
    <t>92058</t>
  </si>
  <si>
    <t>92059</t>
  </si>
  <si>
    <t>92060</t>
  </si>
  <si>
    <t>92061</t>
  </si>
  <si>
    <t>92064</t>
  </si>
  <si>
    <t>92065</t>
  </si>
  <si>
    <t>92066</t>
  </si>
  <si>
    <t>92067</t>
  </si>
  <si>
    <t>92068</t>
  </si>
  <si>
    <t>92069</t>
  </si>
  <si>
    <t>92070</t>
  </si>
  <si>
    <t>92071</t>
  </si>
  <si>
    <t>92075</t>
  </si>
  <si>
    <t>92078</t>
  </si>
  <si>
    <t>92081</t>
  </si>
  <si>
    <t>92082</t>
  </si>
  <si>
    <t>92083</t>
  </si>
  <si>
    <t>92084</t>
  </si>
  <si>
    <t>92086</t>
  </si>
  <si>
    <t>92088</t>
  </si>
  <si>
    <t>92091</t>
  </si>
  <si>
    <t>92092</t>
  </si>
  <si>
    <t>92093</t>
  </si>
  <si>
    <t>92101</t>
  </si>
  <si>
    <t>92102</t>
  </si>
  <si>
    <t>92103</t>
  </si>
  <si>
    <t>92104</t>
  </si>
  <si>
    <t>92105</t>
  </si>
  <si>
    <t>92106</t>
  </si>
  <si>
    <t>92107</t>
  </si>
  <si>
    <t>92108</t>
  </si>
  <si>
    <t>92109</t>
  </si>
  <si>
    <t>92110</t>
  </si>
  <si>
    <t>92111</t>
  </si>
  <si>
    <t>92112</t>
  </si>
  <si>
    <t>92113</t>
  </si>
  <si>
    <t>92114</t>
  </si>
  <si>
    <t>92115</t>
  </si>
  <si>
    <t>92116</t>
  </si>
  <si>
    <t>92117</t>
  </si>
  <si>
    <t>92118</t>
  </si>
  <si>
    <t>92119</t>
  </si>
  <si>
    <t>92120</t>
  </si>
  <si>
    <t>92121</t>
  </si>
  <si>
    <t>92122</t>
  </si>
  <si>
    <t>92123</t>
  </si>
  <si>
    <t>92124</t>
  </si>
  <si>
    <t>92126</t>
  </si>
  <si>
    <t>92127</t>
  </si>
  <si>
    <t>92128</t>
  </si>
  <si>
    <t>92129</t>
  </si>
  <si>
    <t>92130</t>
  </si>
  <si>
    <t>92131</t>
  </si>
  <si>
    <t>92133</t>
  </si>
  <si>
    <t>92134</t>
  </si>
  <si>
    <t>92135</t>
  </si>
  <si>
    <t>92136</t>
  </si>
  <si>
    <t>92137</t>
  </si>
  <si>
    <t>92138</t>
  </si>
  <si>
    <t>92139</t>
  </si>
  <si>
    <t>92140</t>
  </si>
  <si>
    <t>92142</t>
  </si>
  <si>
    <t>92145</t>
  </si>
  <si>
    <t>92147</t>
  </si>
  <si>
    <t>92149</t>
  </si>
  <si>
    <t>92150</t>
  </si>
  <si>
    <t>92152</t>
  </si>
  <si>
    <t>92153</t>
  </si>
  <si>
    <t>92154</t>
  </si>
  <si>
    <t>92155</t>
  </si>
  <si>
    <t>92160</t>
  </si>
  <si>
    <t>92162</t>
  </si>
  <si>
    <t>92165</t>
  </si>
  <si>
    <t>92166</t>
  </si>
  <si>
    <t>92168</t>
  </si>
  <si>
    <t>92170</t>
  </si>
  <si>
    <t>92171</t>
  </si>
  <si>
    <t>92172</t>
  </si>
  <si>
    <t>92173</t>
  </si>
  <si>
    <t>92174</t>
  </si>
  <si>
    <t>92175</t>
  </si>
  <si>
    <t>92176</t>
  </si>
  <si>
    <t>92178</t>
  </si>
  <si>
    <t>92182</t>
  </si>
  <si>
    <t>92190</t>
  </si>
  <si>
    <t>92192</t>
  </si>
  <si>
    <t>92193</t>
  </si>
  <si>
    <t>92194</t>
  </si>
  <si>
    <t>92195</t>
  </si>
  <si>
    <t>92196</t>
  </si>
  <si>
    <t>92201</t>
  </si>
  <si>
    <t>92202</t>
  </si>
  <si>
    <t>92203</t>
  </si>
  <si>
    <t>92210</t>
  </si>
  <si>
    <t>92211</t>
  </si>
  <si>
    <t>92220</t>
  </si>
  <si>
    <t>92222</t>
  </si>
  <si>
    <t>92223</t>
  </si>
  <si>
    <t>92225</t>
  </si>
  <si>
    <t>92226</t>
  </si>
  <si>
    <t>92227</t>
  </si>
  <si>
    <t>92230</t>
  </si>
  <si>
    <t>92231</t>
  </si>
  <si>
    <t>92232</t>
  </si>
  <si>
    <t>92233</t>
  </si>
  <si>
    <t>92234</t>
  </si>
  <si>
    <t>92235</t>
  </si>
  <si>
    <t>92236</t>
  </si>
  <si>
    <t>92239</t>
  </si>
  <si>
    <t>92240</t>
  </si>
  <si>
    <t>92241</t>
  </si>
  <si>
    <t>92242</t>
  </si>
  <si>
    <t>92243</t>
  </si>
  <si>
    <t>92244</t>
  </si>
  <si>
    <t>92248</t>
  </si>
  <si>
    <t>92249</t>
  </si>
  <si>
    <t>92250</t>
  </si>
  <si>
    <t>92251</t>
  </si>
  <si>
    <t>92252</t>
  </si>
  <si>
    <t>92253</t>
  </si>
  <si>
    <t>92254</t>
  </si>
  <si>
    <t>92255</t>
  </si>
  <si>
    <t>92256</t>
  </si>
  <si>
    <t>92257</t>
  </si>
  <si>
    <t>92258</t>
  </si>
  <si>
    <t>92259</t>
  </si>
  <si>
    <t>92260</t>
  </si>
  <si>
    <t>92261</t>
  </si>
  <si>
    <t>92262</t>
  </si>
  <si>
    <t>92263</t>
  </si>
  <si>
    <t>92264</t>
  </si>
  <si>
    <t>92266</t>
  </si>
  <si>
    <t>92267</t>
  </si>
  <si>
    <t>92268</t>
  </si>
  <si>
    <t>92270</t>
  </si>
  <si>
    <t>92273</t>
  </si>
  <si>
    <t>92274</t>
  </si>
  <si>
    <t>92275</t>
  </si>
  <si>
    <t>92276</t>
  </si>
  <si>
    <t>92277</t>
  </si>
  <si>
    <t>92278</t>
  </si>
  <si>
    <t>92280</t>
  </si>
  <si>
    <t>92281</t>
  </si>
  <si>
    <t>92282</t>
  </si>
  <si>
    <t>92283</t>
  </si>
  <si>
    <t>92284</t>
  </si>
  <si>
    <t>92285</t>
  </si>
  <si>
    <t>92286</t>
  </si>
  <si>
    <t>92301</t>
  </si>
  <si>
    <t>92305</t>
  </si>
  <si>
    <t>92307</t>
  </si>
  <si>
    <t>92308</t>
  </si>
  <si>
    <t>92309</t>
  </si>
  <si>
    <t>92310</t>
  </si>
  <si>
    <t>92311</t>
  </si>
  <si>
    <t>92312</t>
  </si>
  <si>
    <t>92313</t>
  </si>
  <si>
    <t>92314</t>
  </si>
  <si>
    <t>92315</t>
  </si>
  <si>
    <t>92316</t>
  </si>
  <si>
    <t>92317</t>
  </si>
  <si>
    <t>92318</t>
  </si>
  <si>
    <t>92320</t>
  </si>
  <si>
    <t>92321</t>
  </si>
  <si>
    <t>92322</t>
  </si>
  <si>
    <t>92323</t>
  </si>
  <si>
    <t>92324</t>
  </si>
  <si>
    <t>92325</t>
  </si>
  <si>
    <t>92326</t>
  </si>
  <si>
    <t>92327</t>
  </si>
  <si>
    <t>92328</t>
  </si>
  <si>
    <t>92329</t>
  </si>
  <si>
    <t>92332</t>
  </si>
  <si>
    <t>92333</t>
  </si>
  <si>
    <t>92334</t>
  </si>
  <si>
    <t>92335</t>
  </si>
  <si>
    <t>92336</t>
  </si>
  <si>
    <t>92337</t>
  </si>
  <si>
    <t>92338</t>
  </si>
  <si>
    <t>92339</t>
  </si>
  <si>
    <t>92340</t>
  </si>
  <si>
    <t>92341</t>
  </si>
  <si>
    <t>92342</t>
  </si>
  <si>
    <t>92344</t>
  </si>
  <si>
    <t>92345</t>
  </si>
  <si>
    <t>92346</t>
  </si>
  <si>
    <t>92347</t>
  </si>
  <si>
    <t>92350</t>
  </si>
  <si>
    <t>92352</t>
  </si>
  <si>
    <t>92354</t>
  </si>
  <si>
    <t>92356</t>
  </si>
  <si>
    <t>92358</t>
  </si>
  <si>
    <t>92359</t>
  </si>
  <si>
    <t>92363</t>
  </si>
  <si>
    <t>92364</t>
  </si>
  <si>
    <t>92365</t>
  </si>
  <si>
    <t>92366</t>
  </si>
  <si>
    <t>92368</t>
  </si>
  <si>
    <t>92369</t>
  </si>
  <si>
    <t>92371</t>
  </si>
  <si>
    <t>92372</t>
  </si>
  <si>
    <t>92373</t>
  </si>
  <si>
    <t>92374</t>
  </si>
  <si>
    <t>92375</t>
  </si>
  <si>
    <t>92376</t>
  </si>
  <si>
    <t>92377</t>
  </si>
  <si>
    <t>92378</t>
  </si>
  <si>
    <t>92382</t>
  </si>
  <si>
    <t>92384</t>
  </si>
  <si>
    <t>92385</t>
  </si>
  <si>
    <t>92386</t>
  </si>
  <si>
    <t>92389</t>
  </si>
  <si>
    <t>92391</t>
  </si>
  <si>
    <t>92392</t>
  </si>
  <si>
    <t>92393</t>
  </si>
  <si>
    <t>92394</t>
  </si>
  <si>
    <t>92395</t>
  </si>
  <si>
    <t>92397</t>
  </si>
  <si>
    <t>92398</t>
  </si>
  <si>
    <t>92399</t>
  </si>
  <si>
    <t>92401</t>
  </si>
  <si>
    <t>92404</t>
  </si>
  <si>
    <t>92405</t>
  </si>
  <si>
    <t>92406</t>
  </si>
  <si>
    <t>92407</t>
  </si>
  <si>
    <t>92408</t>
  </si>
  <si>
    <t>92410</t>
  </si>
  <si>
    <t>92411</t>
  </si>
  <si>
    <t>92413</t>
  </si>
  <si>
    <t>92427</t>
  </si>
  <si>
    <t>92501</t>
  </si>
  <si>
    <t>92503</t>
  </si>
  <si>
    <t>92504</t>
  </si>
  <si>
    <t>92505</t>
  </si>
  <si>
    <t>92506</t>
  </si>
  <si>
    <t>92507</t>
  </si>
  <si>
    <t>92508</t>
  </si>
  <si>
    <t>92509</t>
  </si>
  <si>
    <t>92513</t>
  </si>
  <si>
    <t>92514</t>
  </si>
  <si>
    <t>92515</t>
  </si>
  <si>
    <t>92517</t>
  </si>
  <si>
    <t>92518</t>
  </si>
  <si>
    <t>92521</t>
  </si>
  <si>
    <t>92530</t>
  </si>
  <si>
    <t>92532</t>
  </si>
  <si>
    <t>92536</t>
  </si>
  <si>
    <t>92539</t>
  </si>
  <si>
    <t>92543</t>
  </si>
  <si>
    <t>92544</t>
  </si>
  <si>
    <t>92545</t>
  </si>
  <si>
    <t>92546</t>
  </si>
  <si>
    <t>92548</t>
  </si>
  <si>
    <t>92549</t>
  </si>
  <si>
    <t>92551</t>
  </si>
  <si>
    <t>92552</t>
  </si>
  <si>
    <t>92553</t>
  </si>
  <si>
    <t>92554</t>
  </si>
  <si>
    <t>92555</t>
  </si>
  <si>
    <t>92557</t>
  </si>
  <si>
    <t>92561</t>
  </si>
  <si>
    <t>92562</t>
  </si>
  <si>
    <t>92563</t>
  </si>
  <si>
    <t>92564</t>
  </si>
  <si>
    <t>92567</t>
  </si>
  <si>
    <t>92570</t>
  </si>
  <si>
    <t>92571</t>
  </si>
  <si>
    <t>92572</t>
  </si>
  <si>
    <t>92581</t>
  </si>
  <si>
    <t>92582</t>
  </si>
  <si>
    <t>92583</t>
  </si>
  <si>
    <t>92584</t>
  </si>
  <si>
    <t>92585</t>
  </si>
  <si>
    <t>92586</t>
  </si>
  <si>
    <t>92587</t>
  </si>
  <si>
    <t>92589</t>
  </si>
  <si>
    <t>92590</t>
  </si>
  <si>
    <t>92591</t>
  </si>
  <si>
    <t>92592</t>
  </si>
  <si>
    <t>92593</t>
  </si>
  <si>
    <t>92595</t>
  </si>
  <si>
    <t>92596</t>
  </si>
  <si>
    <t>92602</t>
  </si>
  <si>
    <t>92603</t>
  </si>
  <si>
    <t>92604</t>
  </si>
  <si>
    <t>92605</t>
  </si>
  <si>
    <t>92606</t>
  </si>
  <si>
    <t>92607</t>
  </si>
  <si>
    <t>92609</t>
  </si>
  <si>
    <t>92610</t>
  </si>
  <si>
    <t>92612</t>
  </si>
  <si>
    <t>92614</t>
  </si>
  <si>
    <t>92615</t>
  </si>
  <si>
    <t>92616</t>
  </si>
  <si>
    <t>92617</t>
  </si>
  <si>
    <t>92618</t>
  </si>
  <si>
    <t>92619</t>
  </si>
  <si>
    <t>92620</t>
  </si>
  <si>
    <t>92624</t>
  </si>
  <si>
    <t>92625</t>
  </si>
  <si>
    <t>92626</t>
  </si>
  <si>
    <t>92627</t>
  </si>
  <si>
    <t>92629</t>
  </si>
  <si>
    <t>92630</t>
  </si>
  <si>
    <t>92637</t>
  </si>
  <si>
    <t>92646</t>
  </si>
  <si>
    <t>92647</t>
  </si>
  <si>
    <t>92648</t>
  </si>
  <si>
    <t>92649</t>
  </si>
  <si>
    <t>92650</t>
  </si>
  <si>
    <t>92651</t>
  </si>
  <si>
    <t>92652</t>
  </si>
  <si>
    <t>92653</t>
  </si>
  <si>
    <t>92655</t>
  </si>
  <si>
    <t>92656</t>
  </si>
  <si>
    <t>92657</t>
  </si>
  <si>
    <t>92658</t>
  </si>
  <si>
    <t>92659</t>
  </si>
  <si>
    <t>92660</t>
  </si>
  <si>
    <t>92661</t>
  </si>
  <si>
    <t>92662</t>
  </si>
  <si>
    <t>92663</t>
  </si>
  <si>
    <t>92672</t>
  </si>
  <si>
    <t>92673</t>
  </si>
  <si>
    <t>92674</t>
  </si>
  <si>
    <t>92675</t>
  </si>
  <si>
    <t>92676</t>
  </si>
  <si>
    <t>92677</t>
  </si>
  <si>
    <t>92678</t>
  </si>
  <si>
    <t>92679</t>
  </si>
  <si>
    <t>92683</t>
  </si>
  <si>
    <t>92684</t>
  </si>
  <si>
    <t>92685</t>
  </si>
  <si>
    <t>92688</t>
  </si>
  <si>
    <t>92691</t>
  </si>
  <si>
    <t>92692</t>
  </si>
  <si>
    <t>92693</t>
  </si>
  <si>
    <t>92694</t>
  </si>
  <si>
    <t>92701</t>
  </si>
  <si>
    <t>92703</t>
  </si>
  <si>
    <t>92704</t>
  </si>
  <si>
    <t>92705</t>
  </si>
  <si>
    <t>92706</t>
  </si>
  <si>
    <t>92707</t>
  </si>
  <si>
    <t>92708</t>
  </si>
  <si>
    <t>92710</t>
  </si>
  <si>
    <t>92712</t>
  </si>
  <si>
    <t>92735</t>
  </si>
  <si>
    <t>92780</t>
  </si>
  <si>
    <t>92782</t>
  </si>
  <si>
    <t>92801</t>
  </si>
  <si>
    <t>92802</t>
  </si>
  <si>
    <t>92803</t>
  </si>
  <si>
    <t>92804</t>
  </si>
  <si>
    <t>92805</t>
  </si>
  <si>
    <t>92806</t>
  </si>
  <si>
    <t>92807</t>
  </si>
  <si>
    <t>92808</t>
  </si>
  <si>
    <t>92809</t>
  </si>
  <si>
    <t>92811</t>
  </si>
  <si>
    <t>92812</t>
  </si>
  <si>
    <t>92814</t>
  </si>
  <si>
    <t>92815</t>
  </si>
  <si>
    <t>92816</t>
  </si>
  <si>
    <t>92821</t>
  </si>
  <si>
    <t>92822</t>
  </si>
  <si>
    <t>92823</t>
  </si>
  <si>
    <t>92825</t>
  </si>
  <si>
    <t>92831</t>
  </si>
  <si>
    <t>92832</t>
  </si>
  <si>
    <t>92833</t>
  </si>
  <si>
    <t>92834</t>
  </si>
  <si>
    <t>92835</t>
  </si>
  <si>
    <t>92836</t>
  </si>
  <si>
    <t>92837</t>
  </si>
  <si>
    <t>92838</t>
  </si>
  <si>
    <t>92840</t>
  </si>
  <si>
    <t>92841</t>
  </si>
  <si>
    <t>92842</t>
  </si>
  <si>
    <t>92843</t>
  </si>
  <si>
    <t>92844</t>
  </si>
  <si>
    <t>92845</t>
  </si>
  <si>
    <t>92846</t>
  </si>
  <si>
    <t>92857</t>
  </si>
  <si>
    <t>92860</t>
  </si>
  <si>
    <t>92861</t>
  </si>
  <si>
    <t>92862</t>
  </si>
  <si>
    <t>92863</t>
  </si>
  <si>
    <t>92865</t>
  </si>
  <si>
    <t>92866</t>
  </si>
  <si>
    <t>92867</t>
  </si>
  <si>
    <t>92868</t>
  </si>
  <si>
    <t>92869</t>
  </si>
  <si>
    <t>92870</t>
  </si>
  <si>
    <t>92877</t>
  </si>
  <si>
    <t>92878</t>
  </si>
  <si>
    <t>92879</t>
  </si>
  <si>
    <t>92880</t>
  </si>
  <si>
    <t>92881</t>
  </si>
  <si>
    <t>92882</t>
  </si>
  <si>
    <t>92883</t>
  </si>
  <si>
    <t>92885</t>
  </si>
  <si>
    <t>92886</t>
  </si>
  <si>
    <t>92887</t>
  </si>
  <si>
    <t>93001</t>
  </si>
  <si>
    <t>93002</t>
  </si>
  <si>
    <t>93003</t>
  </si>
  <si>
    <t>93004</t>
  </si>
  <si>
    <t>93005</t>
  </si>
  <si>
    <t>93006</t>
  </si>
  <si>
    <t>93007</t>
  </si>
  <si>
    <t>93010</t>
  </si>
  <si>
    <t>93011</t>
  </si>
  <si>
    <t>93012</t>
  </si>
  <si>
    <t>93013</t>
  </si>
  <si>
    <t>93014</t>
  </si>
  <si>
    <t>93015</t>
  </si>
  <si>
    <t>93016</t>
  </si>
  <si>
    <t>93020</t>
  </si>
  <si>
    <t>93021</t>
  </si>
  <si>
    <t>93022</t>
  </si>
  <si>
    <t>93023</t>
  </si>
  <si>
    <t>93030</t>
  </si>
  <si>
    <t>93031</t>
  </si>
  <si>
    <t>93032</t>
  </si>
  <si>
    <t>93033</t>
  </si>
  <si>
    <t>93034</t>
  </si>
  <si>
    <t>93035</t>
  </si>
  <si>
    <t>93036</t>
  </si>
  <si>
    <t>93040</t>
  </si>
  <si>
    <t>93041</t>
  </si>
  <si>
    <t>93042</t>
  </si>
  <si>
    <t>93043</t>
  </si>
  <si>
    <t>93044</t>
  </si>
  <si>
    <t>93060</t>
  </si>
  <si>
    <t>93061</t>
  </si>
  <si>
    <t>93063</t>
  </si>
  <si>
    <t>93065</t>
  </si>
  <si>
    <t>93066</t>
  </si>
  <si>
    <t>93067</t>
  </si>
  <si>
    <t>93101</t>
  </si>
  <si>
    <t>93103</t>
  </si>
  <si>
    <t>93105</t>
  </si>
  <si>
    <t>93106</t>
  </si>
  <si>
    <t>93107</t>
  </si>
  <si>
    <t>93108</t>
  </si>
  <si>
    <t>93109</t>
  </si>
  <si>
    <t>93110</t>
  </si>
  <si>
    <t>93111</t>
  </si>
  <si>
    <t>93117</t>
  </si>
  <si>
    <t>93118</t>
  </si>
  <si>
    <t>93120</t>
  </si>
  <si>
    <t>93121</t>
  </si>
  <si>
    <t>93140</t>
  </si>
  <si>
    <t>93150</t>
  </si>
  <si>
    <t>93160</t>
  </si>
  <si>
    <t>93190</t>
  </si>
  <si>
    <t>93201</t>
  </si>
  <si>
    <t>93202</t>
  </si>
  <si>
    <t>93203</t>
  </si>
  <si>
    <t>93204</t>
  </si>
  <si>
    <t>93205</t>
  </si>
  <si>
    <t>93206</t>
  </si>
  <si>
    <t>93207</t>
  </si>
  <si>
    <t>93208</t>
  </si>
  <si>
    <t>93210</t>
  </si>
  <si>
    <t>93212</t>
  </si>
  <si>
    <t>93215</t>
  </si>
  <si>
    <t>93216</t>
  </si>
  <si>
    <t>93218</t>
  </si>
  <si>
    <t>93219</t>
  </si>
  <si>
    <t>93220</t>
  </si>
  <si>
    <t>93221</t>
  </si>
  <si>
    <t>93222</t>
  </si>
  <si>
    <t>93223</t>
  </si>
  <si>
    <t>93224</t>
  </si>
  <si>
    <t>93225</t>
  </si>
  <si>
    <t>93226</t>
  </si>
  <si>
    <t>93227</t>
  </si>
  <si>
    <t>93230</t>
  </si>
  <si>
    <t>93232</t>
  </si>
  <si>
    <t>93234</t>
  </si>
  <si>
    <t>93235</t>
  </si>
  <si>
    <t>93237</t>
  </si>
  <si>
    <t>93238</t>
  </si>
  <si>
    <t>93239</t>
  </si>
  <si>
    <t>93240</t>
  </si>
  <si>
    <t>93241</t>
  </si>
  <si>
    <t>93242</t>
  </si>
  <si>
    <t>93243</t>
  </si>
  <si>
    <t>93244</t>
  </si>
  <si>
    <t>93245</t>
  </si>
  <si>
    <t>93246</t>
  </si>
  <si>
    <t>93247</t>
  </si>
  <si>
    <t>93249</t>
  </si>
  <si>
    <t>93250</t>
  </si>
  <si>
    <t>93251</t>
  </si>
  <si>
    <t>93252</t>
  </si>
  <si>
    <t>93254</t>
  </si>
  <si>
    <t>93255</t>
  </si>
  <si>
    <t>93256</t>
  </si>
  <si>
    <t>93257</t>
  </si>
  <si>
    <t>93258</t>
  </si>
  <si>
    <t>93260</t>
  </si>
  <si>
    <t>93261</t>
  </si>
  <si>
    <t>93262</t>
  </si>
  <si>
    <t>93263</t>
  </si>
  <si>
    <t>93265</t>
  </si>
  <si>
    <t>93266</t>
  </si>
  <si>
    <t>93267</t>
  </si>
  <si>
    <t>93268</t>
  </si>
  <si>
    <t>93270</t>
  </si>
  <si>
    <t>93271</t>
  </si>
  <si>
    <t>93272</t>
  </si>
  <si>
    <t>93274</t>
  </si>
  <si>
    <t>93275</t>
  </si>
  <si>
    <t>93276</t>
  </si>
  <si>
    <t>93277</t>
  </si>
  <si>
    <t>93279</t>
  </si>
  <si>
    <t>93280</t>
  </si>
  <si>
    <t>93282</t>
  </si>
  <si>
    <t>93283</t>
  </si>
  <si>
    <t>93285</t>
  </si>
  <si>
    <t>93286</t>
  </si>
  <si>
    <t>93287</t>
  </si>
  <si>
    <t>93290</t>
  </si>
  <si>
    <t>93291</t>
  </si>
  <si>
    <t>93292</t>
  </si>
  <si>
    <t>93301</t>
  </si>
  <si>
    <t>93302</t>
  </si>
  <si>
    <t>93304</t>
  </si>
  <si>
    <t>93305</t>
  </si>
  <si>
    <t>93306</t>
  </si>
  <si>
    <t>93307</t>
  </si>
  <si>
    <t>93308</t>
  </si>
  <si>
    <t>93309</t>
  </si>
  <si>
    <t>93311</t>
  </si>
  <si>
    <t>93312</t>
  </si>
  <si>
    <t>93313</t>
  </si>
  <si>
    <t>93314</t>
  </si>
  <si>
    <t>93381</t>
  </si>
  <si>
    <t>93382</t>
  </si>
  <si>
    <t>93383</t>
  </si>
  <si>
    <t>93384</t>
  </si>
  <si>
    <t>93385</t>
  </si>
  <si>
    <t>93386</t>
  </si>
  <si>
    <t>93387</t>
  </si>
  <si>
    <t>93388</t>
  </si>
  <si>
    <t>93390</t>
  </si>
  <si>
    <t>93401</t>
  </si>
  <si>
    <t>93402</t>
  </si>
  <si>
    <t>93405</t>
  </si>
  <si>
    <t>93406</t>
  </si>
  <si>
    <t>93407</t>
  </si>
  <si>
    <t>93408</t>
  </si>
  <si>
    <t>93410</t>
  </si>
  <si>
    <t>93412</t>
  </si>
  <si>
    <t>93420</t>
  </si>
  <si>
    <t>93421</t>
  </si>
  <si>
    <t>93422</t>
  </si>
  <si>
    <t>93423</t>
  </si>
  <si>
    <t>93424</t>
  </si>
  <si>
    <t>93426</t>
  </si>
  <si>
    <t>93427</t>
  </si>
  <si>
    <t>93428</t>
  </si>
  <si>
    <t>93429</t>
  </si>
  <si>
    <t>93430</t>
  </si>
  <si>
    <t>93432</t>
  </si>
  <si>
    <t>93433</t>
  </si>
  <si>
    <t>93434</t>
  </si>
  <si>
    <t>93435</t>
  </si>
  <si>
    <t>93436</t>
  </si>
  <si>
    <t>93437</t>
  </si>
  <si>
    <t>93438</t>
  </si>
  <si>
    <t>93440</t>
  </si>
  <si>
    <t>93441</t>
  </si>
  <si>
    <t>93442</t>
  </si>
  <si>
    <t>93443</t>
  </si>
  <si>
    <t>93444</t>
  </si>
  <si>
    <t>93445</t>
  </si>
  <si>
    <t>93446</t>
  </si>
  <si>
    <t>93447</t>
  </si>
  <si>
    <t>93448</t>
  </si>
  <si>
    <t>93449</t>
  </si>
  <si>
    <t>93450</t>
  </si>
  <si>
    <t>93451</t>
  </si>
  <si>
    <t>93452</t>
  </si>
  <si>
    <t>93453</t>
  </si>
  <si>
    <t>93454</t>
  </si>
  <si>
    <t>93455</t>
  </si>
  <si>
    <t>93456</t>
  </si>
  <si>
    <t>93457</t>
  </si>
  <si>
    <t>93458</t>
  </si>
  <si>
    <t>93460</t>
  </si>
  <si>
    <t>93461</t>
  </si>
  <si>
    <t>93463</t>
  </si>
  <si>
    <t>93464</t>
  </si>
  <si>
    <t>93465</t>
  </si>
  <si>
    <t>93483</t>
  </si>
  <si>
    <t>93501</t>
  </si>
  <si>
    <t>93502</t>
  </si>
  <si>
    <t>93504</t>
  </si>
  <si>
    <t>93505</t>
  </si>
  <si>
    <t>93510</t>
  </si>
  <si>
    <t>93512</t>
  </si>
  <si>
    <t>93513</t>
  </si>
  <si>
    <t>93514</t>
  </si>
  <si>
    <t>93515</t>
  </si>
  <si>
    <t>93516</t>
  </si>
  <si>
    <t>93517</t>
  </si>
  <si>
    <t>93518</t>
  </si>
  <si>
    <t>93519</t>
  </si>
  <si>
    <t>93522</t>
  </si>
  <si>
    <t>93523</t>
  </si>
  <si>
    <t>93524</t>
  </si>
  <si>
    <t>93526</t>
  </si>
  <si>
    <t>93527</t>
  </si>
  <si>
    <t>93528</t>
  </si>
  <si>
    <t>93529</t>
  </si>
  <si>
    <t>93530</t>
  </si>
  <si>
    <t>93531</t>
  </si>
  <si>
    <t>93532</t>
  </si>
  <si>
    <t>93534</t>
  </si>
  <si>
    <t>93535</t>
  </si>
  <si>
    <t>93536</t>
  </si>
  <si>
    <t>93539</t>
  </si>
  <si>
    <t>93541</t>
  </si>
  <si>
    <t>93542</t>
  </si>
  <si>
    <t>93543</t>
  </si>
  <si>
    <t>93544</t>
  </si>
  <si>
    <t>93545</t>
  </si>
  <si>
    <t>93546</t>
  </si>
  <si>
    <t>93549</t>
  </si>
  <si>
    <t>93550</t>
  </si>
  <si>
    <t>93551</t>
  </si>
  <si>
    <t>93552</t>
  </si>
  <si>
    <t>93553</t>
  </si>
  <si>
    <t>93554</t>
  </si>
  <si>
    <t>93555</t>
  </si>
  <si>
    <t>93556</t>
  </si>
  <si>
    <t>93558</t>
  </si>
  <si>
    <t>93560</t>
  </si>
  <si>
    <t>93561</t>
  </si>
  <si>
    <t>93562</t>
  </si>
  <si>
    <t>93563</t>
  </si>
  <si>
    <t>93581</t>
  </si>
  <si>
    <t>93582</t>
  </si>
  <si>
    <t>93584</t>
  </si>
  <si>
    <t>93586</t>
  </si>
  <si>
    <t>93591</t>
  </si>
  <si>
    <t>93592</t>
  </si>
  <si>
    <t>93596</t>
  </si>
  <si>
    <t>93601</t>
  </si>
  <si>
    <t>93602</t>
  </si>
  <si>
    <t>93603</t>
  </si>
  <si>
    <t>93604</t>
  </si>
  <si>
    <t>93605</t>
  </si>
  <si>
    <t>93606</t>
  </si>
  <si>
    <t>93607</t>
  </si>
  <si>
    <t>93608</t>
  </si>
  <si>
    <t>93609</t>
  </si>
  <si>
    <t>93610</t>
  </si>
  <si>
    <t>93611</t>
  </si>
  <si>
    <t>93612</t>
  </si>
  <si>
    <t>93614</t>
  </si>
  <si>
    <t>93615</t>
  </si>
  <si>
    <t>93616</t>
  </si>
  <si>
    <t>93618</t>
  </si>
  <si>
    <t>93619</t>
  </si>
  <si>
    <t>93620</t>
  </si>
  <si>
    <t>93621</t>
  </si>
  <si>
    <t>93622</t>
  </si>
  <si>
    <t>93623</t>
  </si>
  <si>
    <t>93624</t>
  </si>
  <si>
    <t>93625</t>
  </si>
  <si>
    <t>93626</t>
  </si>
  <si>
    <t>93627</t>
  </si>
  <si>
    <t>93628</t>
  </si>
  <si>
    <t>93629</t>
  </si>
  <si>
    <t>93630</t>
  </si>
  <si>
    <t>93631</t>
  </si>
  <si>
    <t>93633</t>
  </si>
  <si>
    <t>93634</t>
  </si>
  <si>
    <t>93635</t>
  </si>
  <si>
    <t>93636</t>
  </si>
  <si>
    <t>93637</t>
  </si>
  <si>
    <t>93638</t>
  </si>
  <si>
    <t>93639</t>
  </si>
  <si>
    <t>93640</t>
  </si>
  <si>
    <t>93641</t>
  </si>
  <si>
    <t>93642</t>
  </si>
  <si>
    <t>93643</t>
  </si>
  <si>
    <t>93644</t>
  </si>
  <si>
    <t>93645</t>
  </si>
  <si>
    <t>93646</t>
  </si>
  <si>
    <t>93647</t>
  </si>
  <si>
    <t>93648</t>
  </si>
  <si>
    <t>93649</t>
  </si>
  <si>
    <t>93650</t>
  </si>
  <si>
    <t>93651</t>
  </si>
  <si>
    <t>93652</t>
  </si>
  <si>
    <t>93653</t>
  </si>
  <si>
    <t>93654</t>
  </si>
  <si>
    <t>93656</t>
  </si>
  <si>
    <t>93657</t>
  </si>
  <si>
    <t>93660</t>
  </si>
  <si>
    <t>93661</t>
  </si>
  <si>
    <t>93662</t>
  </si>
  <si>
    <t>93664</t>
  </si>
  <si>
    <t>93665</t>
  </si>
  <si>
    <t>93666</t>
  </si>
  <si>
    <t>93667</t>
  </si>
  <si>
    <t>93668</t>
  </si>
  <si>
    <t>93669</t>
  </si>
  <si>
    <t>93670</t>
  </si>
  <si>
    <t>93673</t>
  </si>
  <si>
    <t>93675</t>
  </si>
  <si>
    <t>93701</t>
  </si>
  <si>
    <t>93702</t>
  </si>
  <si>
    <t>93703</t>
  </si>
  <si>
    <t>93704</t>
  </si>
  <si>
    <t>93705</t>
  </si>
  <si>
    <t>93706</t>
  </si>
  <si>
    <t>93707</t>
  </si>
  <si>
    <t>93708</t>
  </si>
  <si>
    <t>93709</t>
  </si>
  <si>
    <t>93710</t>
  </si>
  <si>
    <t>93711</t>
  </si>
  <si>
    <t>93712</t>
  </si>
  <si>
    <t>93714</t>
  </si>
  <si>
    <t>93715</t>
  </si>
  <si>
    <t>93716</t>
  </si>
  <si>
    <t>93717</t>
  </si>
  <si>
    <t>93718</t>
  </si>
  <si>
    <t>93720</t>
  </si>
  <si>
    <t>93721</t>
  </si>
  <si>
    <t>93722</t>
  </si>
  <si>
    <t>93723</t>
  </si>
  <si>
    <t>93725</t>
  </si>
  <si>
    <t>93726</t>
  </si>
  <si>
    <t>93727</t>
  </si>
  <si>
    <t>93728</t>
  </si>
  <si>
    <t>93730</t>
  </si>
  <si>
    <t>93737</t>
  </si>
  <si>
    <t>93740</t>
  </si>
  <si>
    <t>93741</t>
  </si>
  <si>
    <t>93744</t>
  </si>
  <si>
    <t>93745</t>
  </si>
  <si>
    <t>93747</t>
  </si>
  <si>
    <t>93762</t>
  </si>
  <si>
    <t>93771</t>
  </si>
  <si>
    <t>93772</t>
  </si>
  <si>
    <t>93773</t>
  </si>
  <si>
    <t>93774</t>
  </si>
  <si>
    <t>93775</t>
  </si>
  <si>
    <t>93777</t>
  </si>
  <si>
    <t>93778</t>
  </si>
  <si>
    <t>93779</t>
  </si>
  <si>
    <t>93790</t>
  </si>
  <si>
    <t>93791</t>
  </si>
  <si>
    <t>93792</t>
  </si>
  <si>
    <t>93793</t>
  </si>
  <si>
    <t>93794</t>
  </si>
  <si>
    <t>93901</t>
  </si>
  <si>
    <t>93905</t>
  </si>
  <si>
    <t>93906</t>
  </si>
  <si>
    <t>93907</t>
  </si>
  <si>
    <t>93908</t>
  </si>
  <si>
    <t>93912</t>
  </si>
  <si>
    <t>93915</t>
  </si>
  <si>
    <t>93920</t>
  </si>
  <si>
    <t>93921</t>
  </si>
  <si>
    <t>93922</t>
  </si>
  <si>
    <t>93923</t>
  </si>
  <si>
    <t>93924</t>
  </si>
  <si>
    <t>93925</t>
  </si>
  <si>
    <t>93926</t>
  </si>
  <si>
    <t>93927</t>
  </si>
  <si>
    <t>93928</t>
  </si>
  <si>
    <t>93930</t>
  </si>
  <si>
    <t>93932</t>
  </si>
  <si>
    <t>93933</t>
  </si>
  <si>
    <t>93940</t>
  </si>
  <si>
    <t>93943</t>
  </si>
  <si>
    <t>93944</t>
  </si>
  <si>
    <t>93950</t>
  </si>
  <si>
    <t>93953</t>
  </si>
  <si>
    <t>93954</t>
  </si>
  <si>
    <t>93955</t>
  </si>
  <si>
    <t>93960</t>
  </si>
  <si>
    <t>93962</t>
  </si>
  <si>
    <t>94002</t>
  </si>
  <si>
    <t>94005</t>
  </si>
  <si>
    <t>94010</t>
  </si>
  <si>
    <t>94011</t>
  </si>
  <si>
    <t>94014</t>
  </si>
  <si>
    <t>94015</t>
  </si>
  <si>
    <t>94016</t>
  </si>
  <si>
    <t>94017</t>
  </si>
  <si>
    <t>94018</t>
  </si>
  <si>
    <t>94019</t>
  </si>
  <si>
    <t>94020</t>
  </si>
  <si>
    <t>94021</t>
  </si>
  <si>
    <t>94022</t>
  </si>
  <si>
    <t>94023</t>
  </si>
  <si>
    <t>94024</t>
  </si>
  <si>
    <t>94025</t>
  </si>
  <si>
    <t>94026</t>
  </si>
  <si>
    <t>94027</t>
  </si>
  <si>
    <t>94028</t>
  </si>
  <si>
    <t>94030</t>
  </si>
  <si>
    <t>94037</t>
  </si>
  <si>
    <t>94038</t>
  </si>
  <si>
    <t>94039</t>
  </si>
  <si>
    <t>94040</t>
  </si>
  <si>
    <t>94041</t>
  </si>
  <si>
    <t>94042</t>
  </si>
  <si>
    <t>94043</t>
  </si>
  <si>
    <t>94044</t>
  </si>
  <si>
    <t>94059</t>
  </si>
  <si>
    <t>94060</t>
  </si>
  <si>
    <t>94061</t>
  </si>
  <si>
    <t>94062</t>
  </si>
  <si>
    <t>94063</t>
  </si>
  <si>
    <t>94064</t>
  </si>
  <si>
    <t>94065</t>
  </si>
  <si>
    <t>94066</t>
  </si>
  <si>
    <t>94070</t>
  </si>
  <si>
    <t>94074</t>
  </si>
  <si>
    <t>94080</t>
  </si>
  <si>
    <t>94083</t>
  </si>
  <si>
    <t>94085</t>
  </si>
  <si>
    <t>94086</t>
  </si>
  <si>
    <t>94087</t>
  </si>
  <si>
    <t>94088</t>
  </si>
  <si>
    <t>94089</t>
  </si>
  <si>
    <t>94101</t>
  </si>
  <si>
    <t>94102</t>
  </si>
  <si>
    <t>94103</t>
  </si>
  <si>
    <t>94104</t>
  </si>
  <si>
    <t>94105</t>
  </si>
  <si>
    <t>94107</t>
  </si>
  <si>
    <t>94108</t>
  </si>
  <si>
    <t>94109</t>
  </si>
  <si>
    <t>94110</t>
  </si>
  <si>
    <t>94111</t>
  </si>
  <si>
    <t>94112</t>
  </si>
  <si>
    <t>94114</t>
  </si>
  <si>
    <t>94115</t>
  </si>
  <si>
    <t>94116</t>
  </si>
  <si>
    <t>94117</t>
  </si>
  <si>
    <t>94118</t>
  </si>
  <si>
    <t>94119</t>
  </si>
  <si>
    <t>94120</t>
  </si>
  <si>
    <t>94121</t>
  </si>
  <si>
    <t>94122</t>
  </si>
  <si>
    <t>94123</t>
  </si>
  <si>
    <t>94124</t>
  </si>
  <si>
    <t>94125</t>
  </si>
  <si>
    <t>94126</t>
  </si>
  <si>
    <t>94127</t>
  </si>
  <si>
    <t>94128</t>
  </si>
  <si>
    <t>94129</t>
  </si>
  <si>
    <t>94130</t>
  </si>
  <si>
    <t>94131</t>
  </si>
  <si>
    <t>94132</t>
  </si>
  <si>
    <t>94133</t>
  </si>
  <si>
    <t>94134</t>
  </si>
  <si>
    <t>94138</t>
  </si>
  <si>
    <t>94140</t>
  </si>
  <si>
    <t>94141</t>
  </si>
  <si>
    <t>94142</t>
  </si>
  <si>
    <t>94143</t>
  </si>
  <si>
    <t>94146</t>
  </si>
  <si>
    <t>94147</t>
  </si>
  <si>
    <t>94150</t>
  </si>
  <si>
    <t>94158</t>
  </si>
  <si>
    <t>94159</t>
  </si>
  <si>
    <t>94164</t>
  </si>
  <si>
    <t>94172</t>
  </si>
  <si>
    <t>94188</t>
  </si>
  <si>
    <t>94301</t>
  </si>
  <si>
    <t>94302</t>
  </si>
  <si>
    <t>94303</t>
  </si>
  <si>
    <t>94304</t>
  </si>
  <si>
    <t>94305</t>
  </si>
  <si>
    <t>94306</t>
  </si>
  <si>
    <t>94309</t>
  </si>
  <si>
    <t>94401</t>
  </si>
  <si>
    <t>94402</t>
  </si>
  <si>
    <t>94403</t>
  </si>
  <si>
    <t>94404</t>
  </si>
  <si>
    <t>94501</t>
  </si>
  <si>
    <t>94502</t>
  </si>
  <si>
    <t>94503</t>
  </si>
  <si>
    <t>94505</t>
  </si>
  <si>
    <t>94506</t>
  </si>
  <si>
    <t>94507</t>
  </si>
  <si>
    <t>94508</t>
  </si>
  <si>
    <t>94509</t>
  </si>
  <si>
    <t>94510</t>
  </si>
  <si>
    <t>94511</t>
  </si>
  <si>
    <t>94512</t>
  </si>
  <si>
    <t>94513</t>
  </si>
  <si>
    <t>94514</t>
  </si>
  <si>
    <t>94515</t>
  </si>
  <si>
    <t>94516</t>
  </si>
  <si>
    <t>94517</t>
  </si>
  <si>
    <t>94518</t>
  </si>
  <si>
    <t>94519</t>
  </si>
  <si>
    <t>94520</t>
  </si>
  <si>
    <t>94521</t>
  </si>
  <si>
    <t>94522</t>
  </si>
  <si>
    <t>94523</t>
  </si>
  <si>
    <t>94524</t>
  </si>
  <si>
    <t>94525</t>
  </si>
  <si>
    <t>94526</t>
  </si>
  <si>
    <t>94527</t>
  </si>
  <si>
    <t>94528</t>
  </si>
  <si>
    <t>94530</t>
  </si>
  <si>
    <t>94531</t>
  </si>
  <si>
    <t>94533</t>
  </si>
  <si>
    <t>94534</t>
  </si>
  <si>
    <t>94535</t>
  </si>
  <si>
    <t>94536</t>
  </si>
  <si>
    <t>94537</t>
  </si>
  <si>
    <t>94538</t>
  </si>
  <si>
    <t>94539</t>
  </si>
  <si>
    <t>94540</t>
  </si>
  <si>
    <t>94541</t>
  </si>
  <si>
    <t>94542</t>
  </si>
  <si>
    <t>94543</t>
  </si>
  <si>
    <t>94544</t>
  </si>
  <si>
    <t>94545</t>
  </si>
  <si>
    <t>94546</t>
  </si>
  <si>
    <t>94547</t>
  </si>
  <si>
    <t>94548</t>
  </si>
  <si>
    <t>94549</t>
  </si>
  <si>
    <t>94550</t>
  </si>
  <si>
    <t>94551</t>
  </si>
  <si>
    <t>94552</t>
  </si>
  <si>
    <t>94553</t>
  </si>
  <si>
    <t>94555</t>
  </si>
  <si>
    <t>94556</t>
  </si>
  <si>
    <t>94557</t>
  </si>
  <si>
    <t>94558</t>
  </si>
  <si>
    <t>94559</t>
  </si>
  <si>
    <t>94560</t>
  </si>
  <si>
    <t>94561</t>
  </si>
  <si>
    <t>94562</t>
  </si>
  <si>
    <t>94563</t>
  </si>
  <si>
    <t>94564</t>
  </si>
  <si>
    <t>94565</t>
  </si>
  <si>
    <t>94566</t>
  </si>
  <si>
    <t>94567</t>
  </si>
  <si>
    <t>94568</t>
  </si>
  <si>
    <t>94569</t>
  </si>
  <si>
    <t>94570</t>
  </si>
  <si>
    <t>94571</t>
  </si>
  <si>
    <t>94572</t>
  </si>
  <si>
    <t>94573</t>
  </si>
  <si>
    <t>94574</t>
  </si>
  <si>
    <t>94575</t>
  </si>
  <si>
    <t>94576</t>
  </si>
  <si>
    <t>94577</t>
  </si>
  <si>
    <t>94578</t>
  </si>
  <si>
    <t>94579</t>
  </si>
  <si>
    <t>94580</t>
  </si>
  <si>
    <t>94582</t>
  </si>
  <si>
    <t>94583</t>
  </si>
  <si>
    <t>94585</t>
  </si>
  <si>
    <t>94586</t>
  </si>
  <si>
    <t>94587</t>
  </si>
  <si>
    <t>94588</t>
  </si>
  <si>
    <t>94589</t>
  </si>
  <si>
    <t>94590</t>
  </si>
  <si>
    <t>94591</t>
  </si>
  <si>
    <t>94592</t>
  </si>
  <si>
    <t>94595</t>
  </si>
  <si>
    <t>94596</t>
  </si>
  <si>
    <t>94597</t>
  </si>
  <si>
    <t>94598</t>
  </si>
  <si>
    <t>94599</t>
  </si>
  <si>
    <t>94601</t>
  </si>
  <si>
    <t>94602</t>
  </si>
  <si>
    <t>94603</t>
  </si>
  <si>
    <t>94604</t>
  </si>
  <si>
    <t>94605</t>
  </si>
  <si>
    <t>94606</t>
  </si>
  <si>
    <t>94607</t>
  </si>
  <si>
    <t>94608</t>
  </si>
  <si>
    <t>94609</t>
  </si>
  <si>
    <t>94610</t>
  </si>
  <si>
    <t>94611</t>
  </si>
  <si>
    <t>94612</t>
  </si>
  <si>
    <t>94613</t>
  </si>
  <si>
    <t>94614</t>
  </si>
  <si>
    <t>94618</t>
  </si>
  <si>
    <t>94619</t>
  </si>
  <si>
    <t>94621</t>
  </si>
  <si>
    <t>94661</t>
  </si>
  <si>
    <t>94662</t>
  </si>
  <si>
    <t>94701</t>
  </si>
  <si>
    <t>94702</t>
  </si>
  <si>
    <t>94703</t>
  </si>
  <si>
    <t>94704</t>
  </si>
  <si>
    <t>94705</t>
  </si>
  <si>
    <t>94706</t>
  </si>
  <si>
    <t>94707</t>
  </si>
  <si>
    <t>94708</t>
  </si>
  <si>
    <t>94709</t>
  </si>
  <si>
    <t>94710</t>
  </si>
  <si>
    <t>94712</t>
  </si>
  <si>
    <t>94720</t>
  </si>
  <si>
    <t>94801</t>
  </si>
  <si>
    <t>94802</t>
  </si>
  <si>
    <t>94803</t>
  </si>
  <si>
    <t>94804</t>
  </si>
  <si>
    <t>94805</t>
  </si>
  <si>
    <t>94806</t>
  </si>
  <si>
    <t>94807</t>
  </si>
  <si>
    <t>94808</t>
  </si>
  <si>
    <t>94820</t>
  </si>
  <si>
    <t>94875</t>
  </si>
  <si>
    <t>94901</t>
  </si>
  <si>
    <t>94903</t>
  </si>
  <si>
    <t>94904</t>
  </si>
  <si>
    <t>94913</t>
  </si>
  <si>
    <t>94914</t>
  </si>
  <si>
    <t>94915</t>
  </si>
  <si>
    <t>94920</t>
  </si>
  <si>
    <t>94922</t>
  </si>
  <si>
    <t>94923</t>
  </si>
  <si>
    <t>94924</t>
  </si>
  <si>
    <t>94925</t>
  </si>
  <si>
    <t>94928</t>
  </si>
  <si>
    <t>94929</t>
  </si>
  <si>
    <t>94930</t>
  </si>
  <si>
    <t>94931</t>
  </si>
  <si>
    <t>94933</t>
  </si>
  <si>
    <t>94937</t>
  </si>
  <si>
    <t>94938</t>
  </si>
  <si>
    <t>94939</t>
  </si>
  <si>
    <t>94940</t>
  </si>
  <si>
    <t>94941</t>
  </si>
  <si>
    <t>94942</t>
  </si>
  <si>
    <t>94945</t>
  </si>
  <si>
    <t>94946</t>
  </si>
  <si>
    <t>94947</t>
  </si>
  <si>
    <t>94949</t>
  </si>
  <si>
    <t>94950</t>
  </si>
  <si>
    <t>94951</t>
  </si>
  <si>
    <t>94952</t>
  </si>
  <si>
    <t>94954</t>
  </si>
  <si>
    <t>94955</t>
  </si>
  <si>
    <t>94956</t>
  </si>
  <si>
    <t>94957</t>
  </si>
  <si>
    <t>94960</t>
  </si>
  <si>
    <t>94963</t>
  </si>
  <si>
    <t>94964</t>
  </si>
  <si>
    <t>94965</t>
  </si>
  <si>
    <t>94966</t>
  </si>
  <si>
    <t>94970</t>
  </si>
  <si>
    <t>94971</t>
  </si>
  <si>
    <t>94972</t>
  </si>
  <si>
    <t>94973</t>
  </si>
  <si>
    <t>94976</t>
  </si>
  <si>
    <t>94977</t>
  </si>
  <si>
    <t>94978</t>
  </si>
  <si>
    <t>94979</t>
  </si>
  <si>
    <t>94998</t>
  </si>
  <si>
    <t>95002</t>
  </si>
  <si>
    <t>95003</t>
  </si>
  <si>
    <t>95004</t>
  </si>
  <si>
    <t>95005</t>
  </si>
  <si>
    <t>95006</t>
  </si>
  <si>
    <t>95007</t>
  </si>
  <si>
    <t>95008</t>
  </si>
  <si>
    <t>95010</t>
  </si>
  <si>
    <t>95011</t>
  </si>
  <si>
    <t>95012</t>
  </si>
  <si>
    <t>95013</t>
  </si>
  <si>
    <t>95014</t>
  </si>
  <si>
    <t>95017</t>
  </si>
  <si>
    <t>95018</t>
  </si>
  <si>
    <t>95019</t>
  </si>
  <si>
    <t>95020</t>
  </si>
  <si>
    <t>95021</t>
  </si>
  <si>
    <t>95023</t>
  </si>
  <si>
    <t>95024</t>
  </si>
  <si>
    <t>95026</t>
  </si>
  <si>
    <t>95030</t>
  </si>
  <si>
    <t>95032</t>
  </si>
  <si>
    <t>95033</t>
  </si>
  <si>
    <t>95035</t>
  </si>
  <si>
    <t>95036</t>
  </si>
  <si>
    <t>95037</t>
  </si>
  <si>
    <t>95038</t>
  </si>
  <si>
    <t>95039</t>
  </si>
  <si>
    <t>95041</t>
  </si>
  <si>
    <t>95042</t>
  </si>
  <si>
    <t>95043</t>
  </si>
  <si>
    <t>95044</t>
  </si>
  <si>
    <t>95045</t>
  </si>
  <si>
    <t>95046</t>
  </si>
  <si>
    <t>95050</t>
  </si>
  <si>
    <t>95051</t>
  </si>
  <si>
    <t>95054</t>
  </si>
  <si>
    <t>95055</t>
  </si>
  <si>
    <t>95056</t>
  </si>
  <si>
    <t>95060</t>
  </si>
  <si>
    <t>95062</t>
  </si>
  <si>
    <t>95063</t>
  </si>
  <si>
    <t>95064</t>
  </si>
  <si>
    <t>95065</t>
  </si>
  <si>
    <t>95066</t>
  </si>
  <si>
    <t>95067</t>
  </si>
  <si>
    <t>95070</t>
  </si>
  <si>
    <t>95071</t>
  </si>
  <si>
    <t>95073</t>
  </si>
  <si>
    <t>95075</t>
  </si>
  <si>
    <t>95076</t>
  </si>
  <si>
    <t>95077</t>
  </si>
  <si>
    <t>95103</t>
  </si>
  <si>
    <t>95106</t>
  </si>
  <si>
    <t>95108</t>
  </si>
  <si>
    <t>95109</t>
  </si>
  <si>
    <t>95110</t>
  </si>
  <si>
    <t>95111</t>
  </si>
  <si>
    <t>95112</t>
  </si>
  <si>
    <t>95113</t>
  </si>
  <si>
    <t>95115</t>
  </si>
  <si>
    <t>95116</t>
  </si>
  <si>
    <t>95117</t>
  </si>
  <si>
    <t>95118</t>
  </si>
  <si>
    <t>95119</t>
  </si>
  <si>
    <t>95120</t>
  </si>
  <si>
    <t>95121</t>
  </si>
  <si>
    <t>95122</t>
  </si>
  <si>
    <t>95123</t>
  </si>
  <si>
    <t>95124</t>
  </si>
  <si>
    <t>95125</t>
  </si>
  <si>
    <t>95126</t>
  </si>
  <si>
    <t>95127</t>
  </si>
  <si>
    <t>95128</t>
  </si>
  <si>
    <t>95129</t>
  </si>
  <si>
    <t>95130</t>
  </si>
  <si>
    <t>95131</t>
  </si>
  <si>
    <t>95132</t>
  </si>
  <si>
    <t>95133</t>
  </si>
  <si>
    <t>95134</t>
  </si>
  <si>
    <t>95135</t>
  </si>
  <si>
    <t>95136</t>
  </si>
  <si>
    <t>95138</t>
  </si>
  <si>
    <t>95139</t>
  </si>
  <si>
    <t>95140</t>
  </si>
  <si>
    <t>95141</t>
  </si>
  <si>
    <t>95148</t>
  </si>
  <si>
    <t>95150</t>
  </si>
  <si>
    <t>95151</t>
  </si>
  <si>
    <t>95152</t>
  </si>
  <si>
    <t>95154</t>
  </si>
  <si>
    <t>95155</t>
  </si>
  <si>
    <t>95156</t>
  </si>
  <si>
    <t>95157</t>
  </si>
  <si>
    <t>95158</t>
  </si>
  <si>
    <t>95159</t>
  </si>
  <si>
    <t>95164</t>
  </si>
  <si>
    <t>95170</t>
  </si>
  <si>
    <t>95172</t>
  </si>
  <si>
    <t>95173</t>
  </si>
  <si>
    <t>95190</t>
  </si>
  <si>
    <t>95201</t>
  </si>
  <si>
    <t>95202</t>
  </si>
  <si>
    <t>95203</t>
  </si>
  <si>
    <t>95204</t>
  </si>
  <si>
    <t>95205</t>
  </si>
  <si>
    <t>95206</t>
  </si>
  <si>
    <t>95207</t>
  </si>
  <si>
    <t>95209</t>
  </si>
  <si>
    <t>95210</t>
  </si>
  <si>
    <t>95211</t>
  </si>
  <si>
    <t>95212</t>
  </si>
  <si>
    <t>95213</t>
  </si>
  <si>
    <t>95215</t>
  </si>
  <si>
    <t>95219</t>
  </si>
  <si>
    <t>95220</t>
  </si>
  <si>
    <t>95221</t>
  </si>
  <si>
    <t>95222</t>
  </si>
  <si>
    <t>95223</t>
  </si>
  <si>
    <t>95224</t>
  </si>
  <si>
    <t>95225</t>
  </si>
  <si>
    <t>95226</t>
  </si>
  <si>
    <t>95227</t>
  </si>
  <si>
    <t>95228</t>
  </si>
  <si>
    <t>95229</t>
  </si>
  <si>
    <t>95230</t>
  </si>
  <si>
    <t>95231</t>
  </si>
  <si>
    <t>95232</t>
  </si>
  <si>
    <t>95233</t>
  </si>
  <si>
    <t>95234</t>
  </si>
  <si>
    <t>95236</t>
  </si>
  <si>
    <t>95237</t>
  </si>
  <si>
    <t>95240</t>
  </si>
  <si>
    <t>95242</t>
  </si>
  <si>
    <t>95245</t>
  </si>
  <si>
    <t>95246</t>
  </si>
  <si>
    <t>95247</t>
  </si>
  <si>
    <t>95248</t>
  </si>
  <si>
    <t>95249</t>
  </si>
  <si>
    <t>95250</t>
  </si>
  <si>
    <t>95251</t>
  </si>
  <si>
    <t>95252</t>
  </si>
  <si>
    <t>95253</t>
  </si>
  <si>
    <t>95254</t>
  </si>
  <si>
    <t>95255</t>
  </si>
  <si>
    <t>95257</t>
  </si>
  <si>
    <t>95258</t>
  </si>
  <si>
    <t>95269</t>
  </si>
  <si>
    <t>95301</t>
  </si>
  <si>
    <t>95303</t>
  </si>
  <si>
    <t>95304</t>
  </si>
  <si>
    <t>95305</t>
  </si>
  <si>
    <t>95306</t>
  </si>
  <si>
    <t>95307</t>
  </si>
  <si>
    <t>95309</t>
  </si>
  <si>
    <t>95310</t>
  </si>
  <si>
    <t>95311</t>
  </si>
  <si>
    <t>95312</t>
  </si>
  <si>
    <t>95313</t>
  </si>
  <si>
    <t>95314</t>
  </si>
  <si>
    <t>95315</t>
  </si>
  <si>
    <t>95316</t>
  </si>
  <si>
    <t>95317</t>
  </si>
  <si>
    <t>95318</t>
  </si>
  <si>
    <t>95319</t>
  </si>
  <si>
    <t>95320</t>
  </si>
  <si>
    <t>95321</t>
  </si>
  <si>
    <t>95322</t>
  </si>
  <si>
    <t>95323</t>
  </si>
  <si>
    <t>95324</t>
  </si>
  <si>
    <t>95325</t>
  </si>
  <si>
    <t>95326</t>
  </si>
  <si>
    <t>95327</t>
  </si>
  <si>
    <t>95328</t>
  </si>
  <si>
    <t>95329</t>
  </si>
  <si>
    <t>95330</t>
  </si>
  <si>
    <t>95333</t>
  </si>
  <si>
    <t>95334</t>
  </si>
  <si>
    <t>95335</t>
  </si>
  <si>
    <t>95336</t>
  </si>
  <si>
    <t>95337</t>
  </si>
  <si>
    <t>95338</t>
  </si>
  <si>
    <t>95340</t>
  </si>
  <si>
    <t>95341</t>
  </si>
  <si>
    <t>95343</t>
  </si>
  <si>
    <t>95345</t>
  </si>
  <si>
    <t>95346</t>
  </si>
  <si>
    <t>95347</t>
  </si>
  <si>
    <t>95348</t>
  </si>
  <si>
    <t>95350</t>
  </si>
  <si>
    <t>95351</t>
  </si>
  <si>
    <t>95354</t>
  </si>
  <si>
    <t>95355</t>
  </si>
  <si>
    <t>95356</t>
  </si>
  <si>
    <t>95357</t>
  </si>
  <si>
    <t>95358</t>
  </si>
  <si>
    <t>95360</t>
  </si>
  <si>
    <t>95361</t>
  </si>
  <si>
    <t>95363</t>
  </si>
  <si>
    <t>95364</t>
  </si>
  <si>
    <t>95365</t>
  </si>
  <si>
    <t>95366</t>
  </si>
  <si>
    <t>95367</t>
  </si>
  <si>
    <t>95368</t>
  </si>
  <si>
    <t>95369</t>
  </si>
  <si>
    <t>95370</t>
  </si>
  <si>
    <t>95372</t>
  </si>
  <si>
    <t>95373</t>
  </si>
  <si>
    <t>95374</t>
  </si>
  <si>
    <t>95375</t>
  </si>
  <si>
    <t>95376</t>
  </si>
  <si>
    <t>95377</t>
  </si>
  <si>
    <t>95378</t>
  </si>
  <si>
    <t>95379</t>
  </si>
  <si>
    <t>95380</t>
  </si>
  <si>
    <t>95381</t>
  </si>
  <si>
    <t>95382</t>
  </si>
  <si>
    <t>95383</t>
  </si>
  <si>
    <t>95385</t>
  </si>
  <si>
    <t>95386</t>
  </si>
  <si>
    <t>95387</t>
  </si>
  <si>
    <t>95388</t>
  </si>
  <si>
    <t>95389</t>
  </si>
  <si>
    <t>95391</t>
  </si>
  <si>
    <t>95397</t>
  </si>
  <si>
    <t>95401</t>
  </si>
  <si>
    <t>95402</t>
  </si>
  <si>
    <t>95403</t>
  </si>
  <si>
    <t>95404</t>
  </si>
  <si>
    <t>95405</t>
  </si>
  <si>
    <t>95407</t>
  </si>
  <si>
    <t>95408</t>
  </si>
  <si>
    <t>95409</t>
  </si>
  <si>
    <t>95410</t>
  </si>
  <si>
    <t>95412</t>
  </si>
  <si>
    <t>95415</t>
  </si>
  <si>
    <t>95416</t>
  </si>
  <si>
    <t>95417</t>
  </si>
  <si>
    <t>95418</t>
  </si>
  <si>
    <t>95419</t>
  </si>
  <si>
    <t>95420</t>
  </si>
  <si>
    <t>95421</t>
  </si>
  <si>
    <t>95422</t>
  </si>
  <si>
    <t>95423</t>
  </si>
  <si>
    <t>95424</t>
  </si>
  <si>
    <t>95425</t>
  </si>
  <si>
    <t>95426</t>
  </si>
  <si>
    <t>95427</t>
  </si>
  <si>
    <t>95428</t>
  </si>
  <si>
    <t>95429</t>
  </si>
  <si>
    <t>95430</t>
  </si>
  <si>
    <t>95431</t>
  </si>
  <si>
    <t>95432</t>
  </si>
  <si>
    <t>95433</t>
  </si>
  <si>
    <t>95435</t>
  </si>
  <si>
    <t>95436</t>
  </si>
  <si>
    <t>95437</t>
  </si>
  <si>
    <t>95439</t>
  </si>
  <si>
    <t>95441</t>
  </si>
  <si>
    <t>95442</t>
  </si>
  <si>
    <t>95443</t>
  </si>
  <si>
    <t>95444</t>
  </si>
  <si>
    <t>95445</t>
  </si>
  <si>
    <t>95446</t>
  </si>
  <si>
    <t>95448</t>
  </si>
  <si>
    <t>95449</t>
  </si>
  <si>
    <t>95450</t>
  </si>
  <si>
    <t>95451</t>
  </si>
  <si>
    <t>95452</t>
  </si>
  <si>
    <t>95453</t>
  </si>
  <si>
    <t>95454</t>
  </si>
  <si>
    <t>95456</t>
  </si>
  <si>
    <t>95457</t>
  </si>
  <si>
    <t>95458</t>
  </si>
  <si>
    <t>95459</t>
  </si>
  <si>
    <t>95460</t>
  </si>
  <si>
    <t>95461</t>
  </si>
  <si>
    <t>95462</t>
  </si>
  <si>
    <t>95463</t>
  </si>
  <si>
    <t>95464</t>
  </si>
  <si>
    <t>95465</t>
  </si>
  <si>
    <t>95466</t>
  </si>
  <si>
    <t>95467</t>
  </si>
  <si>
    <t>95468</t>
  </si>
  <si>
    <t>95469</t>
  </si>
  <si>
    <t>95470</t>
  </si>
  <si>
    <t>95471</t>
  </si>
  <si>
    <t>95472</t>
  </si>
  <si>
    <t>95473</t>
  </si>
  <si>
    <t>95476</t>
  </si>
  <si>
    <t>95480</t>
  </si>
  <si>
    <t>95481</t>
  </si>
  <si>
    <t>95482</t>
  </si>
  <si>
    <t>95485</t>
  </si>
  <si>
    <t>95486</t>
  </si>
  <si>
    <t>95487</t>
  </si>
  <si>
    <t>95488</t>
  </si>
  <si>
    <t>95490</t>
  </si>
  <si>
    <t>95492</t>
  </si>
  <si>
    <t>95493</t>
  </si>
  <si>
    <t>95494</t>
  </si>
  <si>
    <t>95497</t>
  </si>
  <si>
    <t>95501</t>
  </si>
  <si>
    <t>95502</t>
  </si>
  <si>
    <t>95503</t>
  </si>
  <si>
    <t>95511</t>
  </si>
  <si>
    <t>95514</t>
  </si>
  <si>
    <t>95518</t>
  </si>
  <si>
    <t>95519</t>
  </si>
  <si>
    <t>95521</t>
  </si>
  <si>
    <t>95524</t>
  </si>
  <si>
    <t>95525</t>
  </si>
  <si>
    <t>95526</t>
  </si>
  <si>
    <t>95527</t>
  </si>
  <si>
    <t>95528</t>
  </si>
  <si>
    <t>95531</t>
  </si>
  <si>
    <t>95534</t>
  </si>
  <si>
    <t>95536</t>
  </si>
  <si>
    <t>95537</t>
  </si>
  <si>
    <t>95538</t>
  </si>
  <si>
    <t>95540</t>
  </si>
  <si>
    <t>95542</t>
  </si>
  <si>
    <t>95543</t>
  </si>
  <si>
    <t>95545</t>
  </si>
  <si>
    <t>95546</t>
  </si>
  <si>
    <t>95547</t>
  </si>
  <si>
    <t>95548</t>
  </si>
  <si>
    <t>95549</t>
  </si>
  <si>
    <t>95550</t>
  </si>
  <si>
    <t>95551</t>
  </si>
  <si>
    <t>95552</t>
  </si>
  <si>
    <t>95553</t>
  </si>
  <si>
    <t>95554</t>
  </si>
  <si>
    <t>95555</t>
  </si>
  <si>
    <t>95556</t>
  </si>
  <si>
    <t>95558</t>
  </si>
  <si>
    <t>95559</t>
  </si>
  <si>
    <t>95560</t>
  </si>
  <si>
    <t>95562</t>
  </si>
  <si>
    <t>95563</t>
  </si>
  <si>
    <t>95564</t>
  </si>
  <si>
    <t>95565</t>
  </si>
  <si>
    <t>95567</t>
  </si>
  <si>
    <t>95568</t>
  </si>
  <si>
    <t>95569</t>
  </si>
  <si>
    <t>95570</t>
  </si>
  <si>
    <t>95571</t>
  </si>
  <si>
    <t>95573</t>
  </si>
  <si>
    <t>95585</t>
  </si>
  <si>
    <t>95587</t>
  </si>
  <si>
    <t>95589</t>
  </si>
  <si>
    <t>95595</t>
  </si>
  <si>
    <t>95601</t>
  </si>
  <si>
    <t>95602</t>
  </si>
  <si>
    <t>95603</t>
  </si>
  <si>
    <t>95604</t>
  </si>
  <si>
    <t>95605</t>
  </si>
  <si>
    <t>95606</t>
  </si>
  <si>
    <t>95607</t>
  </si>
  <si>
    <t>95608</t>
  </si>
  <si>
    <t>95609</t>
  </si>
  <si>
    <t>95610</t>
  </si>
  <si>
    <t>95611</t>
  </si>
  <si>
    <t>95612</t>
  </si>
  <si>
    <t>95613</t>
  </si>
  <si>
    <t>95614</t>
  </si>
  <si>
    <t>95615</t>
  </si>
  <si>
    <t>95616</t>
  </si>
  <si>
    <t>95617</t>
  </si>
  <si>
    <t>95618</t>
  </si>
  <si>
    <t>95619</t>
  </si>
  <si>
    <t>95620</t>
  </si>
  <si>
    <t>95621</t>
  </si>
  <si>
    <t>95623</t>
  </si>
  <si>
    <t>95624</t>
  </si>
  <si>
    <t>95625</t>
  </si>
  <si>
    <t>95626</t>
  </si>
  <si>
    <t>95627</t>
  </si>
  <si>
    <t>95628</t>
  </si>
  <si>
    <t>95629</t>
  </si>
  <si>
    <t>95630</t>
  </si>
  <si>
    <t>95631</t>
  </si>
  <si>
    <t>95632</t>
  </si>
  <si>
    <t>95633</t>
  </si>
  <si>
    <t>95634</t>
  </si>
  <si>
    <t>95635</t>
  </si>
  <si>
    <t>95636</t>
  </si>
  <si>
    <t>95637</t>
  </si>
  <si>
    <t>95638</t>
  </si>
  <si>
    <t>95639</t>
  </si>
  <si>
    <t>95640</t>
  </si>
  <si>
    <t>95641</t>
  </si>
  <si>
    <t>95642</t>
  </si>
  <si>
    <t>95644</t>
  </si>
  <si>
    <t>95645</t>
  </si>
  <si>
    <t>95646</t>
  </si>
  <si>
    <t>95648</t>
  </si>
  <si>
    <t>95650</t>
  </si>
  <si>
    <t>95651</t>
  </si>
  <si>
    <t>95652</t>
  </si>
  <si>
    <t>95653</t>
  </si>
  <si>
    <t>95654</t>
  </si>
  <si>
    <t>95655</t>
  </si>
  <si>
    <t>95656</t>
  </si>
  <si>
    <t>95658</t>
  </si>
  <si>
    <t>95659</t>
  </si>
  <si>
    <t>95660</t>
  </si>
  <si>
    <t>95661</t>
  </si>
  <si>
    <t>95662</t>
  </si>
  <si>
    <t>95663</t>
  </si>
  <si>
    <t>95664</t>
  </si>
  <si>
    <t>95665</t>
  </si>
  <si>
    <t>95666</t>
  </si>
  <si>
    <t>95667</t>
  </si>
  <si>
    <t>95668</t>
  </si>
  <si>
    <t>95669</t>
  </si>
  <si>
    <t>95670</t>
  </si>
  <si>
    <t>95671</t>
  </si>
  <si>
    <t>95672</t>
  </si>
  <si>
    <t>95673</t>
  </si>
  <si>
    <t>95674</t>
  </si>
  <si>
    <t>95675</t>
  </si>
  <si>
    <t>95676</t>
  </si>
  <si>
    <t>95677</t>
  </si>
  <si>
    <t>95678</t>
  </si>
  <si>
    <t>95679</t>
  </si>
  <si>
    <t>95680</t>
  </si>
  <si>
    <t>95681</t>
  </si>
  <si>
    <t>95682</t>
  </si>
  <si>
    <t>95683</t>
  </si>
  <si>
    <t>95684</t>
  </si>
  <si>
    <t>95685</t>
  </si>
  <si>
    <t>95686</t>
  </si>
  <si>
    <t>95687</t>
  </si>
  <si>
    <t>95688</t>
  </si>
  <si>
    <t>95689</t>
  </si>
  <si>
    <t>95690</t>
  </si>
  <si>
    <t>95691</t>
  </si>
  <si>
    <t>95692</t>
  </si>
  <si>
    <t>95693</t>
  </si>
  <si>
    <t>95694</t>
  </si>
  <si>
    <t>95695</t>
  </si>
  <si>
    <t>95696</t>
  </si>
  <si>
    <t>95697</t>
  </si>
  <si>
    <t>95698</t>
  </si>
  <si>
    <t>95699</t>
  </si>
  <si>
    <t>95701</t>
  </si>
  <si>
    <t>95703</t>
  </si>
  <si>
    <t>95709</t>
  </si>
  <si>
    <t>95712</t>
  </si>
  <si>
    <t>95713</t>
  </si>
  <si>
    <t>95714</t>
  </si>
  <si>
    <t>95715</t>
  </si>
  <si>
    <t>95717</t>
  </si>
  <si>
    <t>95718</t>
  </si>
  <si>
    <t>95720</t>
  </si>
  <si>
    <t>95721</t>
  </si>
  <si>
    <t>95722</t>
  </si>
  <si>
    <t>95723</t>
  </si>
  <si>
    <t>95724</t>
  </si>
  <si>
    <t>95726</t>
  </si>
  <si>
    <t>95728</t>
  </si>
  <si>
    <t>95735</t>
  </si>
  <si>
    <t>95736</t>
  </si>
  <si>
    <t>95741</t>
  </si>
  <si>
    <t>95742</t>
  </si>
  <si>
    <t>95746</t>
  </si>
  <si>
    <t>95747</t>
  </si>
  <si>
    <t>95757</t>
  </si>
  <si>
    <t>95758</t>
  </si>
  <si>
    <t>95759</t>
  </si>
  <si>
    <t>95762</t>
  </si>
  <si>
    <t>95763</t>
  </si>
  <si>
    <t>95765</t>
  </si>
  <si>
    <t>95776</t>
  </si>
  <si>
    <t>95798</t>
  </si>
  <si>
    <t>95811</t>
  </si>
  <si>
    <t>95813</t>
  </si>
  <si>
    <t>95814</t>
  </si>
  <si>
    <t>95815</t>
  </si>
  <si>
    <t>95816</t>
  </si>
  <si>
    <t>95817</t>
  </si>
  <si>
    <t>95818</t>
  </si>
  <si>
    <t>95819</t>
  </si>
  <si>
    <t>95820</t>
  </si>
  <si>
    <t>95821</t>
  </si>
  <si>
    <t>95822</t>
  </si>
  <si>
    <t>95823</t>
  </si>
  <si>
    <t>95824</t>
  </si>
  <si>
    <t>95825</t>
  </si>
  <si>
    <t>95826</t>
  </si>
  <si>
    <t>95827</t>
  </si>
  <si>
    <t>95828</t>
  </si>
  <si>
    <t>95829</t>
  </si>
  <si>
    <t>95830</t>
  </si>
  <si>
    <t>95831</t>
  </si>
  <si>
    <t>95832</t>
  </si>
  <si>
    <t>95833</t>
  </si>
  <si>
    <t>95834</t>
  </si>
  <si>
    <t>95835</t>
  </si>
  <si>
    <t>95836</t>
  </si>
  <si>
    <t>95837</t>
  </si>
  <si>
    <t>95838</t>
  </si>
  <si>
    <t>95841</t>
  </si>
  <si>
    <t>95842</t>
  </si>
  <si>
    <t>95843</t>
  </si>
  <si>
    <t>95852</t>
  </si>
  <si>
    <t>95853</t>
  </si>
  <si>
    <t>95864</t>
  </si>
  <si>
    <t>95866</t>
  </si>
  <si>
    <t>95901</t>
  </si>
  <si>
    <t>95903</t>
  </si>
  <si>
    <t>95910</t>
  </si>
  <si>
    <t>95912</t>
  </si>
  <si>
    <t>95913</t>
  </si>
  <si>
    <t>95914</t>
  </si>
  <si>
    <t>95915</t>
  </si>
  <si>
    <t>95916</t>
  </si>
  <si>
    <t>95917</t>
  </si>
  <si>
    <t>95918</t>
  </si>
  <si>
    <t>95919</t>
  </si>
  <si>
    <t>95920</t>
  </si>
  <si>
    <t>95922</t>
  </si>
  <si>
    <t>95923</t>
  </si>
  <si>
    <t>95924</t>
  </si>
  <si>
    <t>95925</t>
  </si>
  <si>
    <t>95926</t>
  </si>
  <si>
    <t>95927</t>
  </si>
  <si>
    <t>95928</t>
  </si>
  <si>
    <t>95929</t>
  </si>
  <si>
    <t>95930</t>
  </si>
  <si>
    <t>95932</t>
  </si>
  <si>
    <t>95934</t>
  </si>
  <si>
    <t>95935</t>
  </si>
  <si>
    <t>95936</t>
  </si>
  <si>
    <t>95937</t>
  </si>
  <si>
    <t>95938</t>
  </si>
  <si>
    <t>95939</t>
  </si>
  <si>
    <t>95940</t>
  </si>
  <si>
    <t>95941</t>
  </si>
  <si>
    <t>95942</t>
  </si>
  <si>
    <t>95943</t>
  </si>
  <si>
    <t>95944</t>
  </si>
  <si>
    <t>95945</t>
  </si>
  <si>
    <t>95946</t>
  </si>
  <si>
    <t>95947</t>
  </si>
  <si>
    <t>95948</t>
  </si>
  <si>
    <t>95949</t>
  </si>
  <si>
    <t>95950</t>
  </si>
  <si>
    <t>95951</t>
  </si>
  <si>
    <t>95953</t>
  </si>
  <si>
    <t>95954</t>
  </si>
  <si>
    <t>95955</t>
  </si>
  <si>
    <t>95956</t>
  </si>
  <si>
    <t>95957</t>
  </si>
  <si>
    <t>95958</t>
  </si>
  <si>
    <t>95959</t>
  </si>
  <si>
    <t>95960</t>
  </si>
  <si>
    <t>95961</t>
  </si>
  <si>
    <t>95962</t>
  </si>
  <si>
    <t>95963</t>
  </si>
  <si>
    <t>95965</t>
  </si>
  <si>
    <t>95966</t>
  </si>
  <si>
    <t>95967</t>
  </si>
  <si>
    <t>95968</t>
  </si>
  <si>
    <t>95969</t>
  </si>
  <si>
    <t>95970</t>
  </si>
  <si>
    <t>95971</t>
  </si>
  <si>
    <t>95972</t>
  </si>
  <si>
    <t>95973</t>
  </si>
  <si>
    <t>95974</t>
  </si>
  <si>
    <t>95975</t>
  </si>
  <si>
    <t>95977</t>
  </si>
  <si>
    <t>95978</t>
  </si>
  <si>
    <t>95979</t>
  </si>
  <si>
    <t>95980</t>
  </si>
  <si>
    <t>95981</t>
  </si>
  <si>
    <t>95982</t>
  </si>
  <si>
    <t>95983</t>
  </si>
  <si>
    <t>95984</t>
  </si>
  <si>
    <t>95986</t>
  </si>
  <si>
    <t>95987</t>
  </si>
  <si>
    <t>95988</t>
  </si>
  <si>
    <t>95991</t>
  </si>
  <si>
    <t>95992</t>
  </si>
  <si>
    <t>95993</t>
  </si>
  <si>
    <t>96001</t>
  </si>
  <si>
    <t>96002</t>
  </si>
  <si>
    <t>96003</t>
  </si>
  <si>
    <t>96006</t>
  </si>
  <si>
    <t>96007</t>
  </si>
  <si>
    <t>96008</t>
  </si>
  <si>
    <t>96009</t>
  </si>
  <si>
    <t>96010</t>
  </si>
  <si>
    <t>96011</t>
  </si>
  <si>
    <t>96013</t>
  </si>
  <si>
    <t>96014</t>
  </si>
  <si>
    <t>96015</t>
  </si>
  <si>
    <t>96016</t>
  </si>
  <si>
    <t>96017</t>
  </si>
  <si>
    <t>96019</t>
  </si>
  <si>
    <t>96020</t>
  </si>
  <si>
    <t>96021</t>
  </si>
  <si>
    <t>96022</t>
  </si>
  <si>
    <t>96023</t>
  </si>
  <si>
    <t>96024</t>
  </si>
  <si>
    <t>96025</t>
  </si>
  <si>
    <t>96027</t>
  </si>
  <si>
    <t>96028</t>
  </si>
  <si>
    <t>96029</t>
  </si>
  <si>
    <t>96031</t>
  </si>
  <si>
    <t>96032</t>
  </si>
  <si>
    <t>96033</t>
  </si>
  <si>
    <t>96034</t>
  </si>
  <si>
    <t>96035</t>
  </si>
  <si>
    <t>96037</t>
  </si>
  <si>
    <t>96038</t>
  </si>
  <si>
    <t>96039</t>
  </si>
  <si>
    <t>96040</t>
  </si>
  <si>
    <t>96041</t>
  </si>
  <si>
    <t>96044</t>
  </si>
  <si>
    <t>96046</t>
  </si>
  <si>
    <t>96047</t>
  </si>
  <si>
    <t>96048</t>
  </si>
  <si>
    <t>96049</t>
  </si>
  <si>
    <t>96050</t>
  </si>
  <si>
    <t>96051</t>
  </si>
  <si>
    <t>96052</t>
  </si>
  <si>
    <t>96053</t>
  </si>
  <si>
    <t>96054</t>
  </si>
  <si>
    <t>96055</t>
  </si>
  <si>
    <t>96056</t>
  </si>
  <si>
    <t>96057</t>
  </si>
  <si>
    <t>96058</t>
  </si>
  <si>
    <t>96059</t>
  </si>
  <si>
    <t>96061</t>
  </si>
  <si>
    <t>96062</t>
  </si>
  <si>
    <t>96063</t>
  </si>
  <si>
    <t>96064</t>
  </si>
  <si>
    <t>96065</t>
  </si>
  <si>
    <t>96067</t>
  </si>
  <si>
    <t>96068</t>
  </si>
  <si>
    <t>96069</t>
  </si>
  <si>
    <t>96070</t>
  </si>
  <si>
    <t>96071</t>
  </si>
  <si>
    <t>96073</t>
  </si>
  <si>
    <t>96074</t>
  </si>
  <si>
    <t>96075</t>
  </si>
  <si>
    <t>96076</t>
  </si>
  <si>
    <t>96078</t>
  </si>
  <si>
    <t>96079</t>
  </si>
  <si>
    <t>96080</t>
  </si>
  <si>
    <t>96084</t>
  </si>
  <si>
    <t>96085</t>
  </si>
  <si>
    <t>96086</t>
  </si>
  <si>
    <t>96087</t>
  </si>
  <si>
    <t>96088</t>
  </si>
  <si>
    <t>96089</t>
  </si>
  <si>
    <t>96090</t>
  </si>
  <si>
    <t>96091</t>
  </si>
  <si>
    <t>96092</t>
  </si>
  <si>
    <t>96093</t>
  </si>
  <si>
    <t>96094</t>
  </si>
  <si>
    <t>96095</t>
  </si>
  <si>
    <t>96096</t>
  </si>
  <si>
    <t>96097</t>
  </si>
  <si>
    <t>96099</t>
  </si>
  <si>
    <t>96101</t>
  </si>
  <si>
    <t>96103</t>
  </si>
  <si>
    <t>96104</t>
  </si>
  <si>
    <t>96105</t>
  </si>
  <si>
    <t>96106</t>
  </si>
  <si>
    <t>96107</t>
  </si>
  <si>
    <t>96108</t>
  </si>
  <si>
    <t>96109</t>
  </si>
  <si>
    <t>96110</t>
  </si>
  <si>
    <t>96111</t>
  </si>
  <si>
    <t>96112</t>
  </si>
  <si>
    <t>96113</t>
  </si>
  <si>
    <t>96114</t>
  </si>
  <si>
    <t>96115</t>
  </si>
  <si>
    <t>96116</t>
  </si>
  <si>
    <t>96117</t>
  </si>
  <si>
    <t>96118</t>
  </si>
  <si>
    <t>96119</t>
  </si>
  <si>
    <t>96120</t>
  </si>
  <si>
    <t>96121</t>
  </si>
  <si>
    <t>96122</t>
  </si>
  <si>
    <t>96123</t>
  </si>
  <si>
    <t>96124</t>
  </si>
  <si>
    <t>96125</t>
  </si>
  <si>
    <t>96126</t>
  </si>
  <si>
    <t>96127</t>
  </si>
  <si>
    <t>96128</t>
  </si>
  <si>
    <t>96129</t>
  </si>
  <si>
    <t>96130</t>
  </si>
  <si>
    <t>96132</t>
  </si>
  <si>
    <t>96133</t>
  </si>
  <si>
    <t>96134</t>
  </si>
  <si>
    <t>96135</t>
  </si>
  <si>
    <t>96136</t>
  </si>
  <si>
    <t>96137</t>
  </si>
  <si>
    <t>96140</t>
  </si>
  <si>
    <t>96141</t>
  </si>
  <si>
    <t>96142</t>
  </si>
  <si>
    <t>96143</t>
  </si>
  <si>
    <t>96145</t>
  </si>
  <si>
    <t>96146</t>
  </si>
  <si>
    <t>96148</t>
  </si>
  <si>
    <t>96150</t>
  </si>
  <si>
    <t>96151</t>
  </si>
  <si>
    <t>96152</t>
  </si>
  <si>
    <t>96154</t>
  </si>
  <si>
    <t>96155</t>
  </si>
  <si>
    <t>96156</t>
  </si>
  <si>
    <t>96157</t>
  </si>
  <si>
    <t>96158</t>
  </si>
  <si>
    <t>96160</t>
  </si>
  <si>
    <t>96161</t>
  </si>
  <si>
    <t>96162</t>
  </si>
  <si>
    <t>97635</t>
  </si>
  <si>
    <t>Program: Condominium Unitowners</t>
  </si>
  <si>
    <t>the CAT/AIY by program.</t>
  </si>
  <si>
    <t>prudent to give greater weight to more recent years.  Please see Exhibit 9 - Pages 2-3 for the development of</t>
  </si>
  <si>
    <t xml:space="preserve">     incorporate any significant changes in our contract and in the distribution of our book of business.</t>
  </si>
  <si>
    <t xml:space="preserve">      years 1990-99, the remainder of the distribution was spread evenly across the 10 year period.</t>
  </si>
  <si>
    <t>Unitowners program.</t>
  </si>
  <si>
    <t xml:space="preserve"> </t>
  </si>
  <si>
    <t>California Condominium Unitowners</t>
  </si>
  <si>
    <t xml:space="preserve">     events that occurred in calendar years 2017 and 2018.</t>
  </si>
  <si>
    <t xml:space="preserve">     NOTE: Calendar year 2020 and 2021 CAT loss &amp; DCCE reflects subrogation recoveries attributed to wildfire</t>
  </si>
  <si>
    <t>for these lines in the past seven years.</t>
  </si>
  <si>
    <t>Copies of Reinsurance Agreements</t>
  </si>
  <si>
    <t>Reinsurance Exhibit</t>
  </si>
  <si>
    <t>Not applicable to this filing since reinsurance does not apply.</t>
  </si>
  <si>
    <t>Renters</t>
  </si>
  <si>
    <t>22-1514</t>
  </si>
  <si>
    <t>Basic Premium</t>
  </si>
  <si>
    <t>Base Rate Offset</t>
  </si>
  <si>
    <t>Optional Coverages Premium</t>
  </si>
  <si>
    <t>All Other Optional Coverages Premium</t>
  </si>
  <si>
    <t>Total Premium</t>
  </si>
  <si>
    <t>Condominiums Building Property - Increased Limits</t>
  </si>
  <si>
    <t>Note: Final base rate adjustments are applied to achieve our target overall rate impact. While we do not have separate fixed and variable components, the impacts of the base rate increase are flattened by the presence of Optional Coverages with separate premiums. Because of this additional premium, the proposed changes to the base rates are larger than the total overall proposed rate effect from the base rate changes.</t>
  </si>
  <si>
    <t>California Renters</t>
  </si>
  <si>
    <t>The amounts in Column (2) are expected to be $0 for future years as a result of our filing (CDI # 19-3699) that removes the State Farm Payment</t>
  </si>
  <si>
    <t>Program: Renters</t>
  </si>
  <si>
    <t>91386</t>
  </si>
  <si>
    <t>Building Ordinance or Law*</t>
  </si>
  <si>
    <t>Minimum Premium Impact**</t>
  </si>
  <si>
    <t>* Optional coverages with premiums calculated using multiplicative adjustments applied to the basic premium</t>
  </si>
  <si>
    <t>** Minimum Premium Impact reflects the difference between the calculated policy premium and the applied minimum premium.</t>
  </si>
  <si>
    <t>Average $
Rate Impact</t>
  </si>
  <si>
    <t>Average %
Rate Impact</t>
  </si>
  <si>
    <t>Max $
Impact</t>
  </si>
  <si>
    <t xml:space="preserve">Number of Policies </t>
  </si>
  <si>
    <t>23-613</t>
  </si>
  <si>
    <t>Fiscal Calendar Year Ending 20234</t>
  </si>
  <si>
    <t>Exhibit 15</t>
  </si>
  <si>
    <t>Rate Classification Relativities</t>
  </si>
  <si>
    <t>No changes are proposed for our rate classification relativities.</t>
  </si>
  <si>
    <t>(5) The latest year is given a weight of 6.2%, with each prior year receiving 5% less weight back to 2000.  For the</t>
  </si>
  <si>
    <t>development.</t>
  </si>
  <si>
    <t xml:space="preserve">allows a more holistic view of the wildfire risk and provides additional stability to our non-catrasophe trends and </t>
  </si>
  <si>
    <t>State Farm is utilizing the earthquake simulation models from CoreLogic RQE v23.0, RMS RiskLink 23.0 and AIR</t>
  </si>
  <si>
    <t>Touchstone 10.0 to provide annual fire following earthquake property loss estimates.  The RQE model is used by the</t>
  </si>
  <si>
    <t>Fiscal Calendar/Accident Year Ending 20234</t>
  </si>
  <si>
    <t>State Farm General Insurance Company's fire exposure as of 9/30/2023 is used for the simulations to</t>
  </si>
  <si>
    <t>The total outstanding California catastrophe reserves as of 12/31/2023 is $10,326,354 for the Renters program.</t>
  </si>
  <si>
    <t>The total outstanding California catastrophe reserves as of 12/31/2023 is $9,053,586 for the Condominium</t>
  </si>
  <si>
    <t xml:space="preserve">California for all Fire lines or if the claim is a wildfire designated claim. The inclusion of all wildfire designated claims </t>
  </si>
  <si>
    <t>14-8381</t>
  </si>
  <si>
    <t>12/08/2016*</t>
  </si>
  <si>
    <t>Additionally, Closed with Payment claim counts are not explicitly collected. Rather, an</t>
  </si>
  <si>
    <t>development of the statewide fire following earthquake provision.</t>
  </si>
  <si>
    <t>Please refer to the attached documentation from RMS regarding RiskLink 23.0, from CoreLogic</t>
  </si>
  <si>
    <t xml:space="preserve">regarding RQE v23.0, and from AIR regarding Touchstone v10.0 which are used in this filing for the </t>
  </si>
  <si>
    <t>California Renters and Condominium Unitowners</t>
  </si>
  <si>
    <t>Note: All impacts were measured using our procedure in which each policy as of March 31, 2024 is re-rated using the current and proposed rate structure.</t>
  </si>
  <si>
    <t>(3)  Exhibit 9 - Page 5</t>
  </si>
  <si>
    <t>Rate Application Page 7 - Statutory Data</t>
  </si>
  <si>
    <t>Line (11) of Page 7 of the Rate Application displays a net income value, provided as required by statute, and</t>
  </si>
  <si>
    <t>in accordance with the requirement in the filing instructions to "correspond to the program". Net income is</t>
  </si>
  <si>
    <t>derivation of a net income value at a more granular, line of business level (such as Page 7) is simply an</t>
  </si>
  <si>
    <t>an accounting term for which the only correct values are found on the Annual Statement and the Annual</t>
  </si>
  <si>
    <t>Statement does not show calculations at the same level of granularity as "program". Any mathematical</t>
  </si>
  <si>
    <t xml:space="preserve">estimate and should not be referred to with factual certainty. Additionally, the information provided on </t>
  </si>
  <si>
    <t>Page 7 has no impact on the rate template and is not reflective of the ratemaking process.</t>
  </si>
  <si>
    <t>20191 to 20234</t>
  </si>
  <si>
    <t>20pt</t>
  </si>
  <si>
    <t>Additionally, for Page 7, due to available line of business granularity on the different data sources, the</t>
  </si>
  <si>
    <t>following Lines of information are provided at the Total Homeowners level (Non-Tenant, Renters, and</t>
  </si>
  <si>
    <t>Condominium Unitowners): (1), (2), (3), (13), (14).</t>
  </si>
  <si>
    <t>Exhibit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</si>
</sst>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44" formatCode="_(&quot;$&quot;* #,##0.00_);_(&quot;$&quot;* \(#,##0.00\);_(&quot;$&quot;* &quot;-&quot;??_);_(@_)"/>
    <numFmt numFmtId="43" formatCode="_(* #,##0.00_);_(* \(#,##0.00\);_(* &quot;-&quot;??_);_(@_)"/>
    <numFmt numFmtId="164" formatCode="0.000"/>
    <numFmt numFmtId="165" formatCode="0.0000"/>
    <numFmt numFmtId="166" formatCode="0.0%"/>
    <numFmt numFmtId="167" formatCode="mm/dd/yyyy"/>
    <numFmt numFmtId="168" formatCode="0.0"/>
    <numFmt numFmtId="169" formatCode="#,##0.0"/>
    <numFmt numFmtId="170" formatCode="#,##0.000"/>
    <numFmt numFmtId="171" formatCode="_(* #,##0_);_(* \(#,##0\);_(* &quot;-&quot;??_);_(@_)"/>
    <numFmt numFmtId="172" formatCode="&quot;$&quot;#,##0"/>
    <numFmt numFmtId="174" formatCode="0.000_);\(0.000\)"/>
    <numFmt numFmtId="175" formatCode="&quot;$&quot;#,##0.00"/>
    <numFmt numFmtId="176" formatCode="_(* #,##0.0000_);_(* \(#,##0.0000\);_(* &quot;-&quot;??_);_(@_)"/>
  </numFmts>
  <fonts count="62"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b/>
      <sz val="10"/>
      <name val="Arial"/>
      <family val="2"/>
    </font>
    <font>
      <sz val="10"/>
      <name val="Arial"/>
      <family val="2"/>
    </font>
    <font>
      <sz val="10"/>
      <color indexed="8"/>
      <name val="Arial"/>
      <family val="2"/>
    </font>
    <font>
      <u/>
      <sz val="10"/>
      <name val="Arial"/>
      <family val="2"/>
    </font>
    <font>
      <sz val="10"/>
      <name val="MS Sans Serif"/>
      <family val="2"/>
    </font>
    <font>
      <sz val="11"/>
      <color theme="1"/>
      <name val="Calibri"/>
      <family val="2"/>
      <scheme val="minor"/>
    </font>
    <font>
      <sz val="8"/>
      <color theme="1"/>
      <name val="Arial"/>
      <family val="2"/>
    </font>
    <font>
      <sz val="10"/>
      <color theme="1"/>
      <name val="Arial"/>
      <family val="2"/>
    </font>
    <font>
      <b/>
      <sz val="10"/>
      <color theme="1"/>
      <name val="Arial"/>
      <family val="2"/>
    </font>
    <font>
      <sz val="11"/>
      <color indexed="8"/>
      <name val="Calibri"/>
      <family val="2"/>
      <scheme val="minor"/>
    </font>
    <font>
      <sz val="11"/>
      <color indexed="8"/>
      <name val="Calibri"/>
      <family val="2"/>
    </font>
    <font>
      <u/>
      <sz val="10"/>
      <color theme="10"/>
      <name val="Arial"/>
      <family val="2"/>
    </font>
    <font>
      <sz val="10"/>
      <color theme="1"/>
      <name val="Tahoma"/>
      <family val="2"/>
    </font>
    <font>
      <sz val="11"/>
      <color rgb="FF000000"/>
      <name val="Calibri"/>
      <family val="2"/>
    </font>
    <font>
      <sz val="11"/>
      <name val="Calibri"/>
      <family val="2"/>
      <scheme val="minor"/>
    </font>
    <font>
      <sz val="10"/>
      <color rgb="FF000000"/>
      <name val="Arial"/>
      <family val="2"/>
    </font>
    <font>
      <i/>
      <sz val="10"/>
      <color indexed="8"/>
      <name val="Arial"/>
      <family val="2"/>
    </font>
    <font>
      <sz val="12"/>
      <color theme="1"/>
      <name val="Calibri"/>
      <family val="2"/>
      <scheme val="minor"/>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sz val="10"/>
      <name val="Times New Roman"/>
      <family val="1"/>
    </font>
    <font>
      <sz val="6"/>
      <color indexed="8"/>
      <name val="Times New Roman"/>
      <family val="1"/>
    </font>
    <font>
      <sz val="8.25"/>
      <name val="Microsoft Sans Serif"/>
      <family val="2"/>
    </font>
    <font>
      <sz val="10"/>
      <color rgb="FF000000"/>
      <name val="Times New Roman"/>
      <family val="1"/>
    </font>
    <font>
      <sz val="10"/>
      <color rgb="FFFF0000"/>
      <name val="Arial"/>
      <family val="2"/>
    </font>
    <font>
      <b/>
      <u/>
      <sz val="10"/>
      <name val="Arial"/>
      <family val="2"/>
    </font>
    <font>
      <sz val="10"/>
      <color rgb="FF0000FF"/>
      <name val="Arial"/>
      <family val="2"/>
    </font>
    <font>
      <b/>
      <sz val="10"/>
      <color rgb="FF00B050"/>
      <name val="Arial"/>
      <family val="2"/>
    </font>
    <font>
      <sz val="11"/>
      <color rgb="FF0000FF"/>
      <name val="Calibri"/>
      <family val="2"/>
      <scheme val="minor"/>
    </font>
    <font>
      <sz val="8"/>
      <name val="Arial"/>
      <family val="2"/>
    </font>
  </fonts>
  <fills count="25">
    <fill>
      <patternFill patternType="none"/>
    </fill>
    <fill>
      <patternFill patternType="gray125"/>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s>
  <borders count="32">
    <border>
      <left/>
      <right/>
      <top/>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style="thin">
        <color indexed="64"/>
      </left>
      <right/>
      <top/>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right style="thin">
        <color indexed="64"/>
      </right>
      <top style="thin">
        <color indexed="64"/>
      </top>
      <bottom/>
      <diagonal/>
    </border>
    <border>
      <left/>
      <right style="thin">
        <color indexed="64"/>
      </right>
      <top/>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bottom style="medium">
        <color indexed="30"/>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right style="thin">
        <color indexed="64"/>
      </right>
      <top style="thin">
        <color auto="1"/>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s>
  <cellStyleXfs count="305">
    <xf numFmtId="0" fontId="0" fillId="0" borderId="0"/>
    <xf numFmtId="43" fontId="17"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22" fillId="0" borderId="0" applyFont="0" applyFill="0" applyBorder="0" applyAlignment="0" applyProtection="0"/>
    <xf numFmtId="43" fontId="19" fillId="0" borderId="0" applyFont="0" applyFill="0" applyBorder="0" applyAlignment="0" applyProtection="0"/>
    <xf numFmtId="43" fontId="22" fillId="0" borderId="0" applyFont="0" applyFill="0" applyBorder="0" applyAlignment="0" applyProtection="0"/>
    <xf numFmtId="44" fontId="19" fillId="0" borderId="0" applyFont="0" applyFill="0" applyBorder="0" applyAlignment="0" applyProtection="0"/>
    <xf numFmtId="44" fontId="19" fillId="0" borderId="0" applyFont="0" applyFill="0" applyBorder="0" applyAlignment="0" applyProtection="0"/>
    <xf numFmtId="0" fontId="23" fillId="0" borderId="0"/>
    <xf numFmtId="0" fontId="23" fillId="0" borderId="0"/>
    <xf numFmtId="0" fontId="19" fillId="0" borderId="0"/>
    <xf numFmtId="0" fontId="22" fillId="0" borderId="0"/>
    <xf numFmtId="0" fontId="19" fillId="0" borderId="0"/>
    <xf numFmtId="0" fontId="23" fillId="0" borderId="0"/>
    <xf numFmtId="0" fontId="24" fillId="0" borderId="0"/>
    <xf numFmtId="0" fontId="23" fillId="0" borderId="0"/>
    <xf numFmtId="0" fontId="23" fillId="0" borderId="0"/>
    <xf numFmtId="0" fontId="22" fillId="0" borderId="0"/>
    <xf numFmtId="0" fontId="23" fillId="0" borderId="0"/>
    <xf numFmtId="0" fontId="19" fillId="0" borderId="0"/>
    <xf numFmtId="0" fontId="22" fillId="0" borderId="0"/>
    <xf numFmtId="0" fontId="22" fillId="0" borderId="0"/>
    <xf numFmtId="0" fontId="20" fillId="0" borderId="0"/>
    <xf numFmtId="0" fontId="23" fillId="2" borderId="12" applyNumberFormat="0" applyFont="0" applyAlignment="0" applyProtection="0"/>
    <xf numFmtId="9" fontId="17" fillId="0" borderId="0" applyFont="0" applyFill="0" applyBorder="0" applyAlignment="0" applyProtection="0"/>
    <xf numFmtId="9" fontId="19" fillId="0" borderId="0" applyFont="0" applyFill="0" applyBorder="0" applyAlignment="0" applyProtection="0"/>
    <xf numFmtId="9" fontId="22" fillId="0" borderId="0" applyFont="0" applyFill="0" applyBorder="0" applyAlignment="0" applyProtection="0"/>
    <xf numFmtId="9" fontId="19" fillId="0" borderId="0" applyFont="0" applyFill="0" applyBorder="0" applyAlignment="0" applyProtection="0"/>
    <xf numFmtId="9" fontId="23" fillId="0" borderId="0" applyFont="0" applyFill="0" applyBorder="0" applyAlignment="0" applyProtection="0"/>
    <xf numFmtId="9" fontId="19" fillId="0" borderId="0" applyFont="0" applyFill="0" applyBorder="0" applyAlignment="0" applyProtection="0"/>
    <xf numFmtId="0" fontId="16" fillId="0" borderId="0"/>
    <xf numFmtId="0" fontId="15" fillId="0" borderId="0"/>
    <xf numFmtId="9" fontId="15" fillId="0" borderId="0" applyFont="0" applyFill="0" applyBorder="0" applyAlignment="0" applyProtection="0"/>
    <xf numFmtId="0" fontId="27" fillId="0" borderId="0"/>
    <xf numFmtId="0" fontId="17" fillId="0" borderId="0"/>
    <xf numFmtId="0" fontId="14" fillId="0" borderId="0"/>
    <xf numFmtId="43" fontId="17" fillId="0" borderId="0" applyFont="0" applyFill="0" applyBorder="0" applyAlignment="0" applyProtection="0"/>
    <xf numFmtId="43" fontId="22"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28" fillId="0" borderId="0" applyFont="0" applyFill="0" applyBorder="0" applyAlignment="0" applyProtection="0"/>
    <xf numFmtId="43" fontId="14"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4" fontId="17" fillId="0" borderId="0" applyFont="0" applyFill="0" applyBorder="0" applyAlignment="0" applyProtection="0"/>
    <xf numFmtId="44" fontId="17" fillId="0" borderId="0" applyFont="0" applyFill="0" applyBorder="0" applyAlignment="0" applyProtection="0"/>
    <xf numFmtId="44" fontId="17" fillId="0" borderId="0" applyFont="0" applyFill="0" applyBorder="0" applyAlignment="0" applyProtection="0"/>
    <xf numFmtId="44" fontId="17" fillId="0" borderId="0" applyFont="0" applyFill="0" applyBorder="0" applyAlignment="0" applyProtection="0"/>
    <xf numFmtId="44" fontId="17" fillId="0" borderId="0" applyFont="0" applyFill="0" applyBorder="0" applyAlignment="0" applyProtection="0"/>
    <xf numFmtId="0" fontId="29" fillId="0" borderId="0" applyNumberFormat="0" applyFill="0" applyBorder="0" applyAlignment="0" applyProtection="0"/>
    <xf numFmtId="0" fontId="14" fillId="0" borderId="0"/>
    <xf numFmtId="0" fontId="14" fillId="0" borderId="0"/>
    <xf numFmtId="0" fontId="14" fillId="0" borderId="0"/>
    <xf numFmtId="0" fontId="14" fillId="0" borderId="0"/>
    <xf numFmtId="0" fontId="14" fillId="0" borderId="0"/>
    <xf numFmtId="0" fontId="17" fillId="0" borderId="0"/>
    <xf numFmtId="0" fontId="17" fillId="0" borderId="0"/>
    <xf numFmtId="0" fontId="17" fillId="0" borderId="0"/>
    <xf numFmtId="0" fontId="17" fillId="0" borderId="0"/>
    <xf numFmtId="0" fontId="17" fillId="0" borderId="0"/>
    <xf numFmtId="0" fontId="14" fillId="0" borderId="0"/>
    <xf numFmtId="0" fontId="14" fillId="0" borderId="0"/>
    <xf numFmtId="0" fontId="17" fillId="0" borderId="0"/>
    <xf numFmtId="0" fontId="14" fillId="0" borderId="0"/>
    <xf numFmtId="0" fontId="22" fillId="0" borderId="0"/>
    <xf numFmtId="0" fontId="14" fillId="0" borderId="0"/>
    <xf numFmtId="0" fontId="17" fillId="0" borderId="0"/>
    <xf numFmtId="0" fontId="22"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22" fillId="0" borderId="0"/>
    <xf numFmtId="0" fontId="14" fillId="0" borderId="0"/>
    <xf numFmtId="0" fontId="14" fillId="0" borderId="0"/>
    <xf numFmtId="0" fontId="22" fillId="0" borderId="0"/>
    <xf numFmtId="0" fontId="22" fillId="0" borderId="0"/>
    <xf numFmtId="0" fontId="22" fillId="0" borderId="0"/>
    <xf numFmtId="0" fontId="22" fillId="0" borderId="0"/>
    <xf numFmtId="0" fontId="22" fillId="0" borderId="0"/>
    <xf numFmtId="0" fontId="22" fillId="0" borderId="0"/>
    <xf numFmtId="0" fontId="17" fillId="0" borderId="0"/>
    <xf numFmtId="0" fontId="14" fillId="0" borderId="0"/>
    <xf numFmtId="0" fontId="14" fillId="0" borderId="0"/>
    <xf numFmtId="0" fontId="14" fillId="0" borderId="0"/>
    <xf numFmtId="0" fontId="22"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9" fontId="17" fillId="0" borderId="0" applyFont="0" applyFill="0" applyBorder="0" applyAlignment="0" applyProtection="0"/>
    <xf numFmtId="9" fontId="22"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22"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4" fillId="0" borderId="0" applyFont="0" applyFill="0" applyBorder="0" applyAlignment="0" applyProtection="0"/>
    <xf numFmtId="0" fontId="17" fillId="0" borderId="0"/>
    <xf numFmtId="9" fontId="17" fillId="0" borderId="0" applyFont="0" applyFill="0" applyBorder="0" applyAlignment="0" applyProtection="0"/>
    <xf numFmtId="0" fontId="13" fillId="0" borderId="0"/>
    <xf numFmtId="0" fontId="12" fillId="0" borderId="0"/>
    <xf numFmtId="9" fontId="12" fillId="0" borderId="0" applyFont="0" applyFill="0" applyBorder="0" applyAlignment="0" applyProtection="0"/>
    <xf numFmtId="43" fontId="12" fillId="0" borderId="0" applyFont="0" applyFill="0" applyBorder="0" applyAlignment="0" applyProtection="0"/>
    <xf numFmtId="44" fontId="12" fillId="0" borderId="0" applyFont="0" applyFill="0" applyBorder="0" applyAlignment="0" applyProtection="0"/>
    <xf numFmtId="0" fontId="17" fillId="0" borderId="0"/>
    <xf numFmtId="0" fontId="17" fillId="0" borderId="0"/>
    <xf numFmtId="0" fontId="11" fillId="0" borderId="0"/>
    <xf numFmtId="9" fontId="11" fillId="0" borderId="0" applyFont="0" applyFill="0" applyBorder="0" applyAlignment="0" applyProtection="0"/>
    <xf numFmtId="0" fontId="10" fillId="0" borderId="0"/>
    <xf numFmtId="9" fontId="10" fillId="0" borderId="0" applyFont="0" applyFill="0" applyBorder="0" applyAlignment="0" applyProtection="0"/>
    <xf numFmtId="0" fontId="20" fillId="0" borderId="0"/>
    <xf numFmtId="43" fontId="17" fillId="0" borderId="0" applyFont="0" applyFill="0" applyBorder="0" applyAlignment="0" applyProtection="0"/>
    <xf numFmtId="44" fontId="17"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2" borderId="12" applyNumberFormat="0" applyFont="0" applyAlignment="0" applyProtection="0"/>
    <xf numFmtId="9" fontId="9" fillId="0" borderId="0" applyFont="0" applyFill="0" applyBorder="0" applyAlignment="0" applyProtection="0"/>
    <xf numFmtId="0" fontId="9" fillId="0" borderId="0"/>
    <xf numFmtId="0" fontId="9" fillId="0" borderId="0"/>
    <xf numFmtId="9"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9" fontId="9" fillId="0" borderId="0" applyFont="0" applyFill="0" applyBorder="0" applyAlignment="0" applyProtection="0"/>
    <xf numFmtId="0" fontId="9" fillId="0" borderId="0"/>
    <xf numFmtId="0" fontId="9" fillId="0" borderId="0"/>
    <xf numFmtId="9" fontId="9" fillId="0" borderId="0" applyFont="0" applyFill="0" applyBorder="0" applyAlignment="0" applyProtection="0"/>
    <xf numFmtId="43" fontId="9" fillId="0" borderId="0" applyFont="0" applyFill="0" applyBorder="0" applyAlignment="0" applyProtection="0"/>
    <xf numFmtId="44" fontId="9" fillId="0" borderId="0" applyFont="0" applyFill="0" applyBorder="0" applyAlignment="0" applyProtection="0"/>
    <xf numFmtId="0" fontId="9" fillId="0" borderId="0"/>
    <xf numFmtId="9" fontId="9" fillId="0" borderId="0" applyFont="0" applyFill="0" applyBorder="0" applyAlignment="0" applyProtection="0"/>
    <xf numFmtId="0" fontId="8" fillId="0" borderId="0"/>
    <xf numFmtId="9" fontId="8" fillId="0" borderId="0" applyFont="0" applyFill="0" applyBorder="0" applyAlignment="0" applyProtection="0"/>
    <xf numFmtId="0" fontId="8" fillId="0" borderId="0"/>
    <xf numFmtId="0" fontId="30" fillId="0" borderId="0"/>
    <xf numFmtId="0" fontId="17" fillId="0" borderId="0"/>
    <xf numFmtId="0" fontId="7" fillId="0" borderId="0"/>
    <xf numFmtId="43" fontId="7" fillId="0" borderId="0" applyFont="0" applyFill="0" applyBorder="0" applyAlignment="0" applyProtection="0"/>
    <xf numFmtId="0" fontId="6" fillId="0" borderId="0"/>
    <xf numFmtId="0" fontId="5" fillId="0" borderId="0"/>
    <xf numFmtId="9" fontId="5" fillId="0" borderId="0" applyFont="0" applyFill="0" applyBorder="0" applyAlignment="0" applyProtection="0"/>
    <xf numFmtId="0" fontId="4" fillId="0" borderId="0"/>
    <xf numFmtId="0" fontId="17" fillId="0" borderId="0"/>
    <xf numFmtId="0" fontId="3" fillId="0" borderId="0"/>
    <xf numFmtId="9" fontId="3"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9" fontId="2" fillId="0" borderId="0" applyFont="0" applyFill="0" applyBorder="0" applyAlignment="0" applyProtection="0"/>
    <xf numFmtId="43" fontId="2" fillId="0" borderId="0" applyFont="0" applyFill="0" applyBorder="0" applyAlignment="0" applyProtection="0"/>
    <xf numFmtId="0" fontId="20" fillId="3" borderId="0" applyNumberFormat="0" applyBorder="0" applyAlignment="0" applyProtection="0"/>
    <xf numFmtId="0" fontId="20" fillId="3" borderId="0" applyNumberFormat="0" applyBorder="0" applyAlignment="0" applyProtection="0"/>
    <xf numFmtId="0" fontId="20" fillId="4" borderId="0" applyNumberFormat="0" applyBorder="0" applyAlignment="0" applyProtection="0"/>
    <xf numFmtId="0" fontId="20" fillId="4" borderId="0" applyNumberFormat="0" applyBorder="0" applyAlignment="0" applyProtection="0"/>
    <xf numFmtId="0" fontId="20" fillId="5" borderId="0" applyNumberFormat="0" applyBorder="0" applyAlignment="0" applyProtection="0"/>
    <xf numFmtId="0" fontId="20" fillId="5" borderId="0" applyNumberFormat="0" applyBorder="0" applyAlignment="0" applyProtection="0"/>
    <xf numFmtId="0" fontId="20" fillId="6" borderId="0" applyNumberFormat="0" applyBorder="0" applyAlignment="0" applyProtection="0"/>
    <xf numFmtId="0" fontId="20" fillId="6" borderId="0" applyNumberFormat="0" applyBorder="0" applyAlignment="0" applyProtection="0"/>
    <xf numFmtId="0" fontId="20" fillId="7" borderId="0" applyNumberFormat="0" applyBorder="0" applyAlignment="0" applyProtection="0"/>
    <xf numFmtId="0" fontId="20" fillId="7" borderId="0" applyNumberFormat="0" applyBorder="0" applyAlignment="0" applyProtection="0"/>
    <xf numFmtId="0" fontId="20" fillId="8" borderId="0" applyNumberFormat="0" applyBorder="0" applyAlignment="0" applyProtection="0"/>
    <xf numFmtId="0" fontId="20" fillId="8" borderId="0" applyNumberFormat="0" applyBorder="0" applyAlignment="0" applyProtection="0"/>
    <xf numFmtId="0" fontId="20" fillId="9" borderId="0" applyNumberFormat="0" applyBorder="0" applyAlignment="0" applyProtection="0"/>
    <xf numFmtId="0" fontId="20" fillId="9"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6" borderId="0" applyNumberFormat="0" applyBorder="0" applyAlignment="0" applyProtection="0"/>
    <xf numFmtId="0" fontId="20" fillId="6" borderId="0" applyNumberFormat="0" applyBorder="0" applyAlignment="0" applyProtection="0"/>
    <xf numFmtId="0" fontId="20" fillId="9" borderId="0" applyNumberFormat="0" applyBorder="0" applyAlignment="0" applyProtection="0"/>
    <xf numFmtId="0" fontId="20" fillId="9"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36" fillId="13" borderId="0" applyNumberFormat="0" applyBorder="0" applyAlignment="0" applyProtection="0"/>
    <xf numFmtId="0" fontId="36" fillId="10" borderId="0" applyNumberFormat="0" applyBorder="0" applyAlignment="0" applyProtection="0"/>
    <xf numFmtId="0" fontId="36" fillId="11" borderId="0" applyNumberFormat="0" applyBorder="0" applyAlignment="0" applyProtection="0"/>
    <xf numFmtId="0" fontId="36" fillId="14" borderId="0" applyNumberFormat="0" applyBorder="0" applyAlignment="0" applyProtection="0"/>
    <xf numFmtId="0" fontId="36" fillId="15" borderId="0" applyNumberFormat="0" applyBorder="0" applyAlignment="0" applyProtection="0"/>
    <xf numFmtId="0" fontId="36" fillId="16" borderId="0" applyNumberFormat="0" applyBorder="0" applyAlignment="0" applyProtection="0"/>
    <xf numFmtId="0" fontId="36" fillId="17" borderId="0" applyNumberFormat="0" applyBorder="0" applyAlignment="0" applyProtection="0"/>
    <xf numFmtId="0" fontId="36" fillId="18" borderId="0" applyNumberFormat="0" applyBorder="0" applyAlignment="0" applyProtection="0"/>
    <xf numFmtId="0" fontId="36" fillId="19" borderId="0" applyNumberFormat="0" applyBorder="0" applyAlignment="0" applyProtection="0"/>
    <xf numFmtId="0" fontId="36" fillId="14" borderId="0" applyNumberFormat="0" applyBorder="0" applyAlignment="0" applyProtection="0"/>
    <xf numFmtId="0" fontId="36" fillId="15" borderId="0" applyNumberFormat="0" applyBorder="0" applyAlignment="0" applyProtection="0"/>
    <xf numFmtId="0" fontId="36" fillId="20" borderId="0" applyNumberFormat="0" applyBorder="0" applyAlignment="0" applyProtection="0"/>
    <xf numFmtId="0" fontId="37" fillId="4" borderId="0" applyNumberFormat="0" applyBorder="0" applyAlignment="0" applyProtection="0"/>
    <xf numFmtId="0" fontId="38" fillId="21" borderId="15" applyNumberFormat="0" applyAlignment="0" applyProtection="0"/>
    <xf numFmtId="0" fontId="39" fillId="22" borderId="16" applyNumberFormat="0" applyAlignment="0" applyProtection="0"/>
    <xf numFmtId="43" fontId="20"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4" fontId="17" fillId="0" borderId="0" applyFont="0" applyFill="0" applyBorder="0" applyAlignment="0" applyProtection="0"/>
    <xf numFmtId="44" fontId="20" fillId="0" borderId="0" applyFont="0" applyFill="0" applyBorder="0" applyAlignment="0" applyProtection="0"/>
    <xf numFmtId="0" fontId="40" fillId="0" borderId="0" applyNumberFormat="0" applyFill="0" applyBorder="0" applyAlignment="0" applyProtection="0"/>
    <xf numFmtId="0" fontId="41" fillId="5" borderId="0" applyNumberFormat="0" applyBorder="0" applyAlignment="0" applyProtection="0"/>
    <xf numFmtId="0" fontId="42" fillId="0" borderId="17" applyNumberFormat="0" applyFill="0" applyAlignment="0" applyProtection="0"/>
    <xf numFmtId="0" fontId="43" fillId="0" borderId="18" applyNumberFormat="0" applyFill="0" applyAlignment="0" applyProtection="0"/>
    <xf numFmtId="0" fontId="44" fillId="0" borderId="19" applyNumberFormat="0" applyFill="0" applyAlignment="0" applyProtection="0"/>
    <xf numFmtId="0" fontId="44" fillId="0" borderId="0" applyNumberFormat="0" applyFill="0" applyBorder="0" applyAlignment="0" applyProtection="0"/>
    <xf numFmtId="0" fontId="45" fillId="8" borderId="15" applyNumberFormat="0" applyAlignment="0" applyProtection="0"/>
    <xf numFmtId="0" fontId="46" fillId="0" borderId="20" applyNumberFormat="0" applyFill="0" applyAlignment="0" applyProtection="0"/>
    <xf numFmtId="0" fontId="47" fillId="23" borderId="0" applyNumberFormat="0" applyBorder="0" applyAlignment="0" applyProtection="0"/>
    <xf numFmtId="0" fontId="20" fillId="0" borderId="0"/>
    <xf numFmtId="0" fontId="35" fillId="0" borderId="0"/>
    <xf numFmtId="0" fontId="17" fillId="0" borderId="0"/>
    <xf numFmtId="0" fontId="20" fillId="0" borderId="0"/>
    <xf numFmtId="0" fontId="20" fillId="0" borderId="0"/>
    <xf numFmtId="0" fontId="17" fillId="0" borderId="0"/>
    <xf numFmtId="0" fontId="17" fillId="0" borderId="0"/>
    <xf numFmtId="0" fontId="20" fillId="24" borderId="21" applyNumberFormat="0" applyFont="0" applyAlignment="0" applyProtection="0"/>
    <xf numFmtId="0" fontId="20" fillId="24" borderId="21" applyNumberFormat="0" applyFont="0" applyAlignment="0" applyProtection="0"/>
    <xf numFmtId="0" fontId="48" fillId="21" borderId="22" applyNumberFormat="0" applyAlignment="0" applyProtection="0"/>
    <xf numFmtId="9" fontId="17" fillId="0" borderId="0" applyFont="0" applyFill="0" applyBorder="0" applyAlignment="0" applyProtection="0"/>
    <xf numFmtId="0" fontId="49" fillId="0" borderId="0" applyNumberFormat="0" applyFill="0" applyBorder="0" applyAlignment="0" applyProtection="0"/>
    <xf numFmtId="0" fontId="50" fillId="0" borderId="23" applyNumberFormat="0" applyFill="0" applyAlignment="0" applyProtection="0"/>
    <xf numFmtId="0" fontId="51" fillId="0" borderId="0" applyNumberFormat="0" applyFill="0" applyBorder="0" applyAlignment="0" applyProtection="0"/>
    <xf numFmtId="0" fontId="52" fillId="0" borderId="0"/>
    <xf numFmtId="43" fontId="52" fillId="0" borderId="0" applyFont="0" applyFill="0" applyBorder="0" applyAlignment="0" applyProtection="0"/>
    <xf numFmtId="43" fontId="52" fillId="0" borderId="0" applyFont="0" applyFill="0" applyBorder="0" applyAlignment="0" applyProtection="0"/>
    <xf numFmtId="44" fontId="52" fillId="0" borderId="0" applyFont="0" applyFill="0" applyBorder="0" applyAlignment="0" applyProtection="0"/>
    <xf numFmtId="44" fontId="52" fillId="0" borderId="0" applyFont="0" applyFill="0" applyBorder="0" applyAlignment="0" applyProtection="0"/>
    <xf numFmtId="9" fontId="52" fillId="0" borderId="0" applyFont="0" applyFill="0" applyBorder="0" applyAlignment="0" applyProtection="0"/>
    <xf numFmtId="9" fontId="52" fillId="0" borderId="0" applyFont="0" applyFill="0" applyBorder="0" applyAlignment="0" applyProtection="0"/>
    <xf numFmtId="0" fontId="17" fillId="0" borderId="0"/>
    <xf numFmtId="0" fontId="17" fillId="0" borderId="0"/>
    <xf numFmtId="43" fontId="52" fillId="0" borderId="0" applyFont="0" applyFill="0" applyBorder="0" applyAlignment="0" applyProtection="0"/>
    <xf numFmtId="9" fontId="5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3" fontId="53" fillId="0" borderId="0" applyFont="0" applyFill="0" applyBorder="0" applyAlignment="0" applyProtection="0"/>
    <xf numFmtId="43" fontId="20" fillId="0" borderId="0" applyFont="0" applyFill="0" applyBorder="0" applyAlignment="0" applyProtection="0"/>
    <xf numFmtId="0" fontId="54" fillId="0" borderId="0">
      <protection locked="0"/>
    </xf>
    <xf numFmtId="0" fontId="20" fillId="0" borderId="0"/>
    <xf numFmtId="0" fontId="55" fillId="0" borderId="0"/>
    <xf numFmtId="0" fontId="20" fillId="0" borderId="0"/>
    <xf numFmtId="0" fontId="55" fillId="0" borderId="0"/>
    <xf numFmtId="0" fontId="17" fillId="0" borderId="0"/>
    <xf numFmtId="0" fontId="17" fillId="0" borderId="0"/>
    <xf numFmtId="0" fontId="2" fillId="0" borderId="0"/>
    <xf numFmtId="0" fontId="2" fillId="0" borderId="0"/>
    <xf numFmtId="0" fontId="54" fillId="0" borderId="0">
      <protection locked="0"/>
    </xf>
    <xf numFmtId="0" fontId="17" fillId="0" borderId="0"/>
    <xf numFmtId="9" fontId="2" fillId="0" borderId="0" applyFont="0" applyFill="0" applyBorder="0" applyAlignment="0" applyProtection="0"/>
    <xf numFmtId="9" fontId="20" fillId="0" borderId="0" applyFont="0" applyFill="0" applyBorder="0" applyAlignment="0" applyProtection="0"/>
    <xf numFmtId="0" fontId="44" fillId="0" borderId="24" applyNumberFormat="0" applyFill="0" applyAlignment="0" applyProtection="0"/>
    <xf numFmtId="0" fontId="1" fillId="0" borderId="0"/>
  </cellStyleXfs>
  <cellXfs count="247">
    <xf numFmtId="0" fontId="0" fillId="0" borderId="0" xfId="0"/>
    <xf numFmtId="0" fontId="18" fillId="0" borderId="0" xfId="0" applyFont="1"/>
    <xf numFmtId="0" fontId="0" fillId="0" borderId="0" xfId="0" applyAlignment="1">
      <alignment horizontal="center"/>
    </xf>
    <xf numFmtId="0" fontId="18" fillId="0" borderId="0" xfId="0" applyFont="1" applyAlignment="1">
      <alignment horizontal="centerContinuous"/>
    </xf>
    <xf numFmtId="0" fontId="0" fillId="0" borderId="0" xfId="0" applyAlignment="1">
      <alignment horizontal="centerContinuous"/>
    </xf>
    <xf numFmtId="0" fontId="17" fillId="0" borderId="0" xfId="0" applyFont="1" applyAlignment="1">
      <alignment horizontal="center"/>
    </xf>
    <xf numFmtId="0" fontId="17" fillId="0" borderId="0" xfId="0" applyFont="1"/>
    <xf numFmtId="0" fontId="20" fillId="0" borderId="0" xfId="23"/>
    <xf numFmtId="0" fontId="21" fillId="0" borderId="0" xfId="0" applyFont="1" applyAlignment="1">
      <alignment horizontal="center"/>
    </xf>
    <xf numFmtId="0" fontId="18" fillId="0" borderId="0" xfId="11" applyFont="1" applyAlignment="1">
      <alignment horizontal="centerContinuous"/>
    </xf>
    <xf numFmtId="0" fontId="19" fillId="0" borderId="0" xfId="11" applyAlignment="1">
      <alignment horizontal="centerContinuous"/>
    </xf>
    <xf numFmtId="0" fontId="19" fillId="0" borderId="0" xfId="11"/>
    <xf numFmtId="0" fontId="18" fillId="0" borderId="0" xfId="0" applyFont="1" applyAlignment="1">
      <alignment horizontal="right"/>
    </xf>
    <xf numFmtId="3" fontId="17" fillId="0" borderId="0" xfId="0" applyNumberFormat="1" applyFont="1" applyAlignment="1">
      <alignment horizontal="center"/>
    </xf>
    <xf numFmtId="0" fontId="17" fillId="0" borderId="0" xfId="0" quotePrefix="1" applyFont="1"/>
    <xf numFmtId="0" fontId="18" fillId="0" borderId="0" xfId="60" applyFont="1" applyAlignment="1">
      <alignment horizontal="centerContinuous"/>
    </xf>
    <xf numFmtId="0" fontId="17" fillId="0" borderId="0" xfId="60"/>
    <xf numFmtId="0" fontId="18" fillId="0" borderId="0" xfId="11" applyFont="1" applyAlignment="1">
      <alignment horizontal="right"/>
    </xf>
    <xf numFmtId="3" fontId="21" fillId="0" borderId="0" xfId="0" applyNumberFormat="1" applyFont="1" applyAlignment="1">
      <alignment horizontal="center"/>
    </xf>
    <xf numFmtId="166" fontId="0" fillId="0" borderId="0" xfId="25" applyNumberFormat="1" applyFont="1" applyAlignment="1">
      <alignment horizontal="center"/>
    </xf>
    <xf numFmtId="3" fontId="0" fillId="0" borderId="0" xfId="1" applyNumberFormat="1" applyFont="1" applyAlignment="1">
      <alignment horizontal="center"/>
    </xf>
    <xf numFmtId="0" fontId="25" fillId="0" borderId="0" xfId="129" applyFont="1"/>
    <xf numFmtId="0" fontId="26" fillId="0" borderId="0" xfId="129" applyFont="1" applyAlignment="1">
      <alignment horizontal="centerContinuous"/>
    </xf>
    <xf numFmtId="0" fontId="17" fillId="0" borderId="0" xfId="71"/>
    <xf numFmtId="0" fontId="18" fillId="0" borderId="0" xfId="60" applyFont="1"/>
    <xf numFmtId="0" fontId="17" fillId="0" borderId="0" xfId="60" applyAlignment="1">
      <alignment horizontal="centerContinuous"/>
    </xf>
    <xf numFmtId="0" fontId="18" fillId="0" borderId="0" xfId="60" applyFont="1" applyAlignment="1">
      <alignment horizontal="right"/>
    </xf>
    <xf numFmtId="165" fontId="25" fillId="0" borderId="0" xfId="131" applyNumberFormat="1" applyFont="1" applyAlignment="1">
      <alignment horizontal="center"/>
    </xf>
    <xf numFmtId="0" fontId="25" fillId="0" borderId="0" xfId="60" applyFont="1"/>
    <xf numFmtId="0" fontId="25" fillId="0" borderId="0" xfId="60" quotePrefix="1" applyFont="1"/>
    <xf numFmtId="0" fontId="25" fillId="0" borderId="0" xfId="131" quotePrefix="1" applyFont="1"/>
    <xf numFmtId="0" fontId="25" fillId="0" borderId="0" xfId="131" quotePrefix="1" applyFont="1" applyAlignment="1">
      <alignment horizontal="left"/>
    </xf>
    <xf numFmtId="0" fontId="25" fillId="0" borderId="0" xfId="60" applyFont="1" applyAlignment="1">
      <alignment horizontal="center"/>
    </xf>
    <xf numFmtId="0" fontId="25" fillId="0" borderId="4" xfId="60" applyFont="1" applyBorder="1" applyAlignment="1">
      <alignment horizontal="center"/>
    </xf>
    <xf numFmtId="0" fontId="25" fillId="0" borderId="5" xfId="60" applyFont="1" applyBorder="1" applyAlignment="1">
      <alignment horizontal="center"/>
    </xf>
    <xf numFmtId="0" fontId="25" fillId="0" borderId="9" xfId="60" applyFont="1" applyBorder="1" applyAlignment="1">
      <alignment horizontal="center"/>
    </xf>
    <xf numFmtId="0" fontId="25" fillId="0" borderId="1" xfId="60" applyFont="1" applyBorder="1" applyAlignment="1">
      <alignment horizontal="center"/>
    </xf>
    <xf numFmtId="0" fontId="25" fillId="0" borderId="3" xfId="60" quotePrefix="1" applyFont="1" applyBorder="1" applyAlignment="1">
      <alignment horizontal="center"/>
    </xf>
    <xf numFmtId="0" fontId="25" fillId="0" borderId="2" xfId="60" quotePrefix="1" applyFont="1" applyBorder="1" applyAlignment="1">
      <alignment horizontal="center"/>
    </xf>
    <xf numFmtId="0" fontId="17" fillId="0" borderId="0" xfId="60" applyAlignment="1">
      <alignment horizontal="center"/>
    </xf>
    <xf numFmtId="0" fontId="17" fillId="0" borderId="0" xfId="71" quotePrefix="1" applyAlignment="1">
      <alignment horizontal="left"/>
    </xf>
    <xf numFmtId="0" fontId="17" fillId="0" borderId="0" xfId="60" quotePrefix="1"/>
    <xf numFmtId="0" fontId="17" fillId="0" borderId="0" xfId="133" applyFont="1"/>
    <xf numFmtId="164" fontId="20" fillId="0" borderId="0" xfId="23" applyNumberFormat="1"/>
    <xf numFmtId="0" fontId="21" fillId="0" borderId="0" xfId="60" applyFont="1" applyAlignment="1">
      <alignment horizontal="center"/>
    </xf>
    <xf numFmtId="0" fontId="17" fillId="0" borderId="1" xfId="60" applyBorder="1" applyAlignment="1">
      <alignment horizontal="centerContinuous"/>
    </xf>
    <xf numFmtId="0" fontId="17" fillId="0" borderId="1" xfId="60" applyBorder="1" applyAlignment="1">
      <alignment horizontal="center"/>
    </xf>
    <xf numFmtId="3" fontId="17" fillId="0" borderId="0" xfId="60" applyNumberFormat="1" applyAlignment="1">
      <alignment horizontal="right" indent="1"/>
    </xf>
    <xf numFmtId="164" fontId="17" fillId="0" borderId="0" xfId="60" applyNumberFormat="1" applyAlignment="1">
      <alignment horizontal="center"/>
    </xf>
    <xf numFmtId="0" fontId="21" fillId="0" borderId="0" xfId="71" applyFont="1"/>
    <xf numFmtId="3" fontId="25" fillId="0" borderId="0" xfId="60" applyNumberFormat="1" applyFont="1" applyAlignment="1">
      <alignment horizontal="right" indent="2"/>
    </xf>
    <xf numFmtId="3" fontId="25" fillId="0" borderId="1" xfId="60" applyNumberFormat="1" applyFont="1" applyBorder="1" applyAlignment="1">
      <alignment horizontal="right" indent="2"/>
    </xf>
    <xf numFmtId="164" fontId="17" fillId="0" borderId="0" xfId="60" applyNumberFormat="1" applyAlignment="1">
      <alignment horizontal="right" indent="3"/>
    </xf>
    <xf numFmtId="164" fontId="17" fillId="0" borderId="1" xfId="60" applyNumberFormat="1" applyBorder="1" applyAlignment="1">
      <alignment horizontal="right" indent="3"/>
    </xf>
    <xf numFmtId="0" fontId="25" fillId="0" borderId="1" xfId="60" quotePrefix="1" applyFont="1" applyBorder="1" applyAlignment="1">
      <alignment horizontal="center"/>
    </xf>
    <xf numFmtId="3" fontId="17" fillId="0" borderId="0" xfId="60" applyNumberFormat="1"/>
    <xf numFmtId="0" fontId="17" fillId="0" borderId="0" xfId="60" applyAlignment="1">
      <alignment horizontal="left"/>
    </xf>
    <xf numFmtId="3" fontId="17" fillId="0" borderId="0" xfId="1" applyNumberFormat="1" applyFont="1" applyFill="1" applyAlignment="1">
      <alignment horizontal="center"/>
    </xf>
    <xf numFmtId="166" fontId="17" fillId="0" borderId="0" xfId="25" applyNumberFormat="1" applyFont="1" applyFill="1" applyAlignment="1">
      <alignment horizontal="center"/>
    </xf>
    <xf numFmtId="3" fontId="25" fillId="0" borderId="0" xfId="60" applyNumberFormat="1" applyFont="1" applyAlignment="1">
      <alignment horizontal="right" indent="1"/>
    </xf>
    <xf numFmtId="3" fontId="20" fillId="0" borderId="0" xfId="23" applyNumberFormat="1"/>
    <xf numFmtId="3" fontId="17" fillId="0" borderId="1" xfId="60" applyNumberFormat="1" applyBorder="1" applyAlignment="1">
      <alignment horizontal="right" indent="1"/>
    </xf>
    <xf numFmtId="0" fontId="17" fillId="0" borderId="0" xfId="193"/>
    <xf numFmtId="0" fontId="17" fillId="0" borderId="6" xfId="0" quotePrefix="1" applyFont="1" applyBorder="1" applyAlignment="1">
      <alignment horizontal="center"/>
    </xf>
    <xf numFmtId="0" fontId="17" fillId="0" borderId="0" xfId="60" applyAlignment="1">
      <alignment horizontal="right"/>
    </xf>
    <xf numFmtId="167" fontId="17" fillId="0" borderId="0" xfId="60" applyNumberFormat="1" applyAlignment="1">
      <alignment horizontal="centerContinuous"/>
    </xf>
    <xf numFmtId="168" fontId="17" fillId="0" borderId="0" xfId="60" applyNumberFormat="1" applyAlignment="1">
      <alignment horizontal="right" indent="2"/>
    </xf>
    <xf numFmtId="17" fontId="17" fillId="0" borderId="0" xfId="60" quotePrefix="1" applyNumberFormat="1" applyAlignment="1">
      <alignment horizontal="center"/>
    </xf>
    <xf numFmtId="169" fontId="17" fillId="0" borderId="0" xfId="60" applyNumberFormat="1" applyAlignment="1">
      <alignment horizontal="centerContinuous"/>
    </xf>
    <xf numFmtId="0" fontId="31" fillId="0" borderId="0" xfId="0" applyFont="1" applyAlignment="1">
      <alignment horizontal="center" vertical="center"/>
    </xf>
    <xf numFmtId="3" fontId="32" fillId="0" borderId="0" xfId="1" applyNumberFormat="1" applyFont="1" applyBorder="1" applyAlignment="1">
      <alignment horizontal="center"/>
    </xf>
    <xf numFmtId="0" fontId="33" fillId="0" borderId="0" xfId="0" applyFont="1" applyAlignment="1">
      <alignment horizontal="center" vertical="center"/>
    </xf>
    <xf numFmtId="0" fontId="17" fillId="0" borderId="0" xfId="193" applyAlignment="1">
      <alignment horizontal="centerContinuous"/>
    </xf>
    <xf numFmtId="0" fontId="18" fillId="0" borderId="0" xfId="193" applyFont="1" applyAlignment="1">
      <alignment horizontal="centerContinuous"/>
    </xf>
    <xf numFmtId="0" fontId="18" fillId="0" borderId="0" xfId="193" applyFont="1" applyAlignment="1">
      <alignment horizontal="right"/>
    </xf>
    <xf numFmtId="0" fontId="18" fillId="0" borderId="0" xfId="193" applyFont="1"/>
    <xf numFmtId="166" fontId="17" fillId="0" borderId="0" xfId="25" applyNumberFormat="1"/>
    <xf numFmtId="0" fontId="26" fillId="0" borderId="0" xfId="129" applyFont="1" applyAlignment="1">
      <alignment horizontal="right"/>
    </xf>
    <xf numFmtId="0" fontId="25" fillId="0" borderId="10" xfId="60" quotePrefix="1" applyFont="1" applyBorder="1" applyAlignment="1">
      <alignment horizontal="center"/>
    </xf>
    <xf numFmtId="0" fontId="25" fillId="0" borderId="11" xfId="60" applyFont="1" applyBorder="1" applyAlignment="1">
      <alignment horizontal="center"/>
    </xf>
    <xf numFmtId="166" fontId="17" fillId="0" borderId="0" xfId="25" applyNumberFormat="1" applyFont="1" applyBorder="1" applyAlignment="1">
      <alignment horizontal="center"/>
    </xf>
    <xf numFmtId="166" fontId="17" fillId="0" borderId="1" xfId="25" applyNumberFormat="1" applyFont="1" applyBorder="1" applyAlignment="1">
      <alignment horizontal="center"/>
    </xf>
    <xf numFmtId="171" fontId="25" fillId="0" borderId="11" xfId="1" quotePrefix="1" applyNumberFormat="1" applyFont="1" applyFill="1" applyBorder="1" applyAlignment="1">
      <alignment horizontal="center"/>
    </xf>
    <xf numFmtId="171" fontId="25" fillId="0" borderId="11" xfId="1" applyNumberFormat="1" applyFont="1" applyFill="1" applyBorder="1" applyAlignment="1">
      <alignment horizontal="center"/>
    </xf>
    <xf numFmtId="171" fontId="20" fillId="0" borderId="11" xfId="1" applyNumberFormat="1" applyFont="1" applyBorder="1" applyAlignment="1"/>
    <xf numFmtId="171" fontId="20" fillId="0" borderId="9" xfId="1" applyNumberFormat="1" applyFont="1" applyBorder="1" applyAlignment="1"/>
    <xf numFmtId="0" fontId="33" fillId="0" borderId="5" xfId="0" applyFont="1" applyBorder="1" applyAlignment="1">
      <alignment horizontal="center" vertical="center"/>
    </xf>
    <xf numFmtId="0" fontId="33" fillId="0" borderId="4" xfId="0" applyFont="1" applyBorder="1" applyAlignment="1">
      <alignment horizontal="center" vertical="center"/>
    </xf>
    <xf numFmtId="0" fontId="20" fillId="0" borderId="0" xfId="23" applyAlignment="1">
      <alignment horizontal="centerContinuous"/>
    </xf>
    <xf numFmtId="168" fontId="17" fillId="0" borderId="0" xfId="60" applyNumberFormat="1" applyAlignment="1">
      <alignment horizontal="right" indent="4"/>
    </xf>
    <xf numFmtId="0" fontId="17" fillId="0" borderId="0" xfId="60" applyAlignment="1">
      <alignment horizontal="right" indent="4"/>
    </xf>
    <xf numFmtId="167" fontId="17" fillId="0" borderId="0" xfId="60" applyNumberFormat="1" applyAlignment="1">
      <alignment horizontal="center"/>
    </xf>
    <xf numFmtId="3" fontId="17" fillId="0" borderId="0" xfId="0" applyNumberFormat="1" applyFont="1"/>
    <xf numFmtId="10" fontId="17" fillId="0" borderId="0" xfId="0" applyNumberFormat="1" applyFont="1" applyAlignment="1">
      <alignment horizontal="right" indent="1"/>
    </xf>
    <xf numFmtId="3" fontId="17" fillId="0" borderId="0" xfId="0" applyNumberFormat="1" applyFont="1" applyAlignment="1">
      <alignment horizontal="right" indent="1"/>
    </xf>
    <xf numFmtId="0" fontId="0" fillId="0" borderId="7" xfId="0" applyBorder="1" applyAlignment="1">
      <alignment horizontal="center"/>
    </xf>
    <xf numFmtId="0" fontId="0" fillId="0" borderId="8" xfId="0" applyBorder="1" applyAlignment="1">
      <alignment horizontal="center"/>
    </xf>
    <xf numFmtId="0" fontId="17" fillId="0" borderId="8" xfId="0" quotePrefix="1" applyFont="1" applyBorder="1" applyAlignment="1">
      <alignment horizontal="center"/>
    </xf>
    <xf numFmtId="3" fontId="18" fillId="0" borderId="0" xfId="0" applyNumberFormat="1" applyFont="1" applyAlignment="1">
      <alignment horizontal="center"/>
    </xf>
    <xf numFmtId="0" fontId="17" fillId="0" borderId="0" xfId="129" applyFont="1"/>
    <xf numFmtId="0" fontId="18" fillId="0" borderId="0" xfId="129" applyFont="1" applyAlignment="1">
      <alignment horizontal="centerContinuous"/>
    </xf>
    <xf numFmtId="0" fontId="17" fillId="0" borderId="6" xfId="0" applyFont="1" applyBorder="1" applyAlignment="1">
      <alignment horizontal="center"/>
    </xf>
    <xf numFmtId="0" fontId="17" fillId="0" borderId="8" xfId="0" applyFont="1" applyBorder="1" applyAlignment="1">
      <alignment horizontal="center"/>
    </xf>
    <xf numFmtId="0" fontId="17" fillId="0" borderId="3" xfId="60" applyBorder="1" applyAlignment="1">
      <alignment horizontal="center"/>
    </xf>
    <xf numFmtId="0" fontId="18" fillId="0" borderId="0" xfId="0" applyFont="1" applyAlignment="1">
      <alignment horizontal="center" vertical="center"/>
    </xf>
    <xf numFmtId="0" fontId="18" fillId="0" borderId="0" xfId="0" applyFont="1" applyAlignment="1">
      <alignment horizontal="center"/>
    </xf>
    <xf numFmtId="0" fontId="17" fillId="0" borderId="0" xfId="0" applyFont="1" applyAlignment="1">
      <alignment horizontal="centerContinuous"/>
    </xf>
    <xf numFmtId="171" fontId="0" fillId="0" borderId="7" xfId="1" applyNumberFormat="1" applyFont="1" applyFill="1" applyBorder="1"/>
    <xf numFmtId="171" fontId="0" fillId="0" borderId="6" xfId="1" applyNumberFormat="1" applyFont="1" applyFill="1" applyBorder="1"/>
    <xf numFmtId="171" fontId="0" fillId="0" borderId="8" xfId="1" applyNumberFormat="1" applyFont="1" applyFill="1" applyBorder="1"/>
    <xf numFmtId="0" fontId="34" fillId="0" borderId="0" xfId="23" applyFont="1"/>
    <xf numFmtId="0" fontId="17" fillId="0" borderId="0" xfId="193" applyAlignment="1">
      <alignment horizontal="center"/>
    </xf>
    <xf numFmtId="3" fontId="0" fillId="0" borderId="0" xfId="0" applyNumberFormat="1"/>
    <xf numFmtId="43" fontId="17" fillId="0" borderId="0" xfId="60" applyNumberFormat="1"/>
    <xf numFmtId="37" fontId="2" fillId="0" borderId="0" xfId="204" applyNumberFormat="1" applyAlignment="1">
      <alignment vertical="center"/>
    </xf>
    <xf numFmtId="174" fontId="2" fillId="0" borderId="0" xfId="204" applyNumberFormat="1" applyAlignment="1">
      <alignment vertical="center"/>
    </xf>
    <xf numFmtId="0" fontId="21" fillId="0" borderId="0" xfId="0" quotePrefix="1" applyFont="1" applyAlignment="1">
      <alignment horizontal="center"/>
    </xf>
    <xf numFmtId="10" fontId="17" fillId="0" borderId="0" xfId="0" applyNumberFormat="1" applyFont="1" applyAlignment="1">
      <alignment horizontal="right" indent="2"/>
    </xf>
    <xf numFmtId="0" fontId="17" fillId="0" borderId="0" xfId="0" applyFont="1" applyAlignment="1">
      <alignment horizontal="right"/>
    </xf>
    <xf numFmtId="0" fontId="17" fillId="0" borderId="27" xfId="60" applyBorder="1" applyAlignment="1">
      <alignment horizontal="center"/>
    </xf>
    <xf numFmtId="0" fontId="17" fillId="0" borderId="31" xfId="0" applyFont="1" applyBorder="1" applyAlignment="1">
      <alignment horizontal="center" vertical="center"/>
    </xf>
    <xf numFmtId="0" fontId="17" fillId="0" borderId="31" xfId="0" applyFont="1" applyBorder="1" applyAlignment="1">
      <alignment horizontal="center"/>
    </xf>
    <xf numFmtId="0" fontId="17" fillId="0" borderId="8" xfId="0" applyFont="1" applyBorder="1" applyAlignment="1">
      <alignment horizontal="center" vertical="center"/>
    </xf>
    <xf numFmtId="0" fontId="17" fillId="0" borderId="1" xfId="0" applyFont="1" applyBorder="1" applyAlignment="1">
      <alignment horizontal="center"/>
    </xf>
    <xf numFmtId="166" fontId="17" fillId="0" borderId="0" xfId="25" applyNumberFormat="1" applyFont="1" applyAlignment="1">
      <alignment horizontal="right"/>
    </xf>
    <xf numFmtId="166" fontId="17" fillId="0" borderId="0" xfId="25" applyNumberFormat="1" applyFont="1" applyAlignment="1">
      <alignment horizontal="centerContinuous"/>
    </xf>
    <xf numFmtId="0" fontId="57" fillId="0" borderId="0" xfId="60" applyFont="1"/>
    <xf numFmtId="0" fontId="18" fillId="0" borderId="0" xfId="60" applyFont="1" applyAlignment="1">
      <alignment horizontal="center" vertical="center" wrapText="1"/>
    </xf>
    <xf numFmtId="166" fontId="18" fillId="0" borderId="0" xfId="25" applyNumberFormat="1" applyFont="1" applyFill="1" applyBorder="1" applyAlignment="1">
      <alignment horizontal="center" vertical="center" wrapText="1"/>
    </xf>
    <xf numFmtId="175" fontId="58" fillId="0" borderId="0" xfId="1" applyNumberFormat="1" applyFont="1" applyFill="1" applyBorder="1" applyAlignment="1">
      <alignment horizontal="right"/>
    </xf>
    <xf numFmtId="172" fontId="25" fillId="0" borderId="0" xfId="1" applyNumberFormat="1" applyFont="1" applyFill="1" applyBorder="1" applyAlignment="1">
      <alignment horizontal="right"/>
    </xf>
    <xf numFmtId="166" fontId="17" fillId="0" borderId="0" xfId="25" applyNumberFormat="1" applyFont="1" applyFill="1" applyBorder="1" applyAlignment="1">
      <alignment horizontal="right"/>
    </xf>
    <xf numFmtId="0" fontId="18" fillId="0" borderId="31" xfId="0" applyFont="1" applyBorder="1"/>
    <xf numFmtId="172" fontId="18" fillId="0" borderId="27" xfId="1" applyNumberFormat="1" applyFont="1" applyFill="1" applyBorder="1" applyAlignment="1">
      <alignment horizontal="right"/>
    </xf>
    <xf numFmtId="172" fontId="18" fillId="0" borderId="31" xfId="1" applyNumberFormat="1" applyFont="1" applyFill="1" applyBorder="1" applyAlignment="1">
      <alignment horizontal="right"/>
    </xf>
    <xf numFmtId="166" fontId="18" fillId="0" borderId="31" xfId="25" applyNumberFormat="1" applyFont="1" applyFill="1" applyBorder="1" applyAlignment="1">
      <alignment horizontal="right"/>
    </xf>
    <xf numFmtId="166" fontId="17" fillId="0" borderId="6" xfId="25" applyNumberFormat="1" applyFont="1" applyFill="1" applyBorder="1" applyAlignment="1">
      <alignment horizontal="right"/>
    </xf>
    <xf numFmtId="0" fontId="17" fillId="0" borderId="8" xfId="60" applyBorder="1"/>
    <xf numFmtId="172" fontId="17" fillId="0" borderId="1" xfId="1" applyNumberFormat="1" applyFont="1" applyFill="1" applyBorder="1" applyAlignment="1">
      <alignment horizontal="right"/>
    </xf>
    <xf numFmtId="0" fontId="18" fillId="0" borderId="30" xfId="193" applyFont="1" applyBorder="1"/>
    <xf numFmtId="175" fontId="59" fillId="0" borderId="27" xfId="1" applyNumberFormat="1" applyFont="1" applyFill="1" applyBorder="1" applyAlignment="1">
      <alignment horizontal="right"/>
    </xf>
    <xf numFmtId="0" fontId="17" fillId="0" borderId="6" xfId="0" applyFont="1" applyBorder="1"/>
    <xf numFmtId="172" fontId="17" fillId="0" borderId="6" xfId="1" applyNumberFormat="1" applyFont="1" applyFill="1" applyBorder="1" applyAlignment="1">
      <alignment horizontal="right"/>
    </xf>
    <xf numFmtId="166" fontId="17" fillId="0" borderId="8" xfId="25" applyNumberFormat="1" applyFont="1" applyFill="1" applyBorder="1" applyAlignment="1">
      <alignment horizontal="right"/>
    </xf>
    <xf numFmtId="0" fontId="18" fillId="0" borderId="29" xfId="0" applyFont="1" applyBorder="1"/>
    <xf numFmtId="172" fontId="18" fillId="0" borderId="30" xfId="1" applyNumberFormat="1" applyFont="1" applyFill="1" applyBorder="1" applyAlignment="1">
      <alignment horizontal="right"/>
    </xf>
    <xf numFmtId="172" fontId="18" fillId="0" borderId="29" xfId="1" applyNumberFormat="1" applyFont="1" applyFill="1" applyBorder="1" applyAlignment="1">
      <alignment horizontal="right"/>
    </xf>
    <xf numFmtId="172" fontId="17" fillId="0" borderId="0" xfId="1" applyNumberFormat="1" applyFont="1" applyFill="1" applyBorder="1" applyAlignment="1">
      <alignment horizontal="right"/>
    </xf>
    <xf numFmtId="172" fontId="18" fillId="0" borderId="25" xfId="1" applyNumberFormat="1" applyFont="1" applyFill="1" applyBorder="1" applyAlignment="1">
      <alignment horizontal="right"/>
    </xf>
    <xf numFmtId="175" fontId="17" fillId="0" borderId="0" xfId="1" applyNumberFormat="1" applyFont="1" applyFill="1" applyBorder="1" applyAlignment="1">
      <alignment horizontal="right"/>
    </xf>
    <xf numFmtId="10" fontId="17" fillId="0" borderId="0" xfId="25" applyNumberFormat="1" applyFont="1" applyFill="1" applyBorder="1" applyAlignment="1">
      <alignment horizontal="right"/>
    </xf>
    <xf numFmtId="175" fontId="18" fillId="0" borderId="27" xfId="1" applyNumberFormat="1" applyFont="1" applyFill="1" applyBorder="1" applyAlignment="1">
      <alignment horizontal="right"/>
    </xf>
    <xf numFmtId="166" fontId="18" fillId="0" borderId="29" xfId="25" applyNumberFormat="1" applyFont="1" applyFill="1" applyBorder="1" applyAlignment="1">
      <alignment horizontal="right"/>
    </xf>
    <xf numFmtId="0" fontId="25" fillId="0" borderId="0" xfId="129" applyFont="1" applyAlignment="1">
      <alignment horizontal="centerContinuous"/>
    </xf>
    <xf numFmtId="0" fontId="25" fillId="0" borderId="13" xfId="129" applyFont="1" applyBorder="1" applyAlignment="1">
      <alignment horizontal="centerContinuous"/>
    </xf>
    <xf numFmtId="0" fontId="25" fillId="0" borderId="29" xfId="129" applyFont="1" applyBorder="1" applyAlignment="1">
      <alignment horizontal="centerContinuous"/>
    </xf>
    <xf numFmtId="0" fontId="17" fillId="0" borderId="13" xfId="129" applyFont="1" applyBorder="1" applyAlignment="1">
      <alignment horizontal="center"/>
    </xf>
    <xf numFmtId="0" fontId="25" fillId="0" borderId="31" xfId="60" applyFont="1" applyBorder="1" applyAlignment="1">
      <alignment horizontal="center" vertical="center" wrapText="1"/>
    </xf>
    <xf numFmtId="0" fontId="25" fillId="0" borderId="6" xfId="60" applyFont="1" applyBorder="1" applyAlignment="1">
      <alignment horizontal="center" vertical="center" wrapText="1"/>
    </xf>
    <xf numFmtId="0" fontId="25" fillId="0" borderId="8" xfId="60" applyFont="1" applyBorder="1" applyAlignment="1">
      <alignment horizontal="center" vertical="center" wrapText="1"/>
    </xf>
    <xf numFmtId="166" fontId="17" fillId="0" borderId="0" xfId="25" applyNumberFormat="1" applyFont="1"/>
    <xf numFmtId="171" fontId="17" fillId="0" borderId="6" xfId="1" applyNumberFormat="1" applyFont="1" applyFill="1" applyBorder="1" applyAlignment="1">
      <alignment horizontal="center" vertical="center"/>
    </xf>
    <xf numFmtId="171" fontId="17" fillId="0" borderId="8" xfId="1" applyNumberFormat="1" applyFont="1" applyFill="1" applyBorder="1" applyAlignment="1">
      <alignment horizontal="center" vertical="center"/>
    </xf>
    <xf numFmtId="3" fontId="17" fillId="0" borderId="6" xfId="0" applyNumberFormat="1" applyFont="1" applyBorder="1" applyAlignment="1">
      <alignment horizontal="right" indent="2"/>
    </xf>
    <xf numFmtId="166" fontId="17" fillId="0" borderId="6" xfId="25" applyNumberFormat="1" applyFont="1" applyFill="1" applyBorder="1" applyAlignment="1">
      <alignment horizontal="right" indent="2"/>
    </xf>
    <xf numFmtId="3" fontId="17" fillId="0" borderId="8" xfId="0" applyNumberFormat="1" applyFont="1" applyBorder="1" applyAlignment="1">
      <alignment horizontal="right" indent="2"/>
    </xf>
    <xf numFmtId="166" fontId="17" fillId="0" borderId="8" xfId="25" applyNumberFormat="1" applyFont="1" applyFill="1" applyBorder="1" applyAlignment="1">
      <alignment horizontal="right" indent="2"/>
    </xf>
    <xf numFmtId="3" fontId="17" fillId="0" borderId="14" xfId="0" applyNumberFormat="1" applyFont="1" applyBorder="1" applyAlignment="1">
      <alignment horizontal="centerContinuous"/>
    </xf>
    <xf numFmtId="0" fontId="17" fillId="0" borderId="29" xfId="0" applyFont="1" applyBorder="1" applyAlignment="1">
      <alignment horizontal="center" wrapText="1"/>
    </xf>
    <xf numFmtId="172" fontId="17" fillId="0" borderId="11" xfId="1" applyNumberFormat="1" applyFont="1" applyFill="1" applyBorder="1" applyAlignment="1">
      <alignment horizontal="right"/>
    </xf>
    <xf numFmtId="172" fontId="17" fillId="0" borderId="8" xfId="1" applyNumberFormat="1" applyFont="1" applyFill="1" applyBorder="1" applyAlignment="1">
      <alignment horizontal="right"/>
    </xf>
    <xf numFmtId="172" fontId="58" fillId="0" borderId="0" xfId="1" applyNumberFormat="1" applyFont="1" applyFill="1" applyBorder="1" applyAlignment="1">
      <alignment horizontal="right"/>
    </xf>
    <xf numFmtId="172" fontId="18" fillId="0" borderId="14" xfId="1" applyNumberFormat="1" applyFont="1" applyFill="1" applyBorder="1" applyAlignment="1">
      <alignment horizontal="right"/>
    </xf>
    <xf numFmtId="166" fontId="17" fillId="0" borderId="0" xfId="25" applyNumberFormat="1" applyFont="1" applyFill="1" applyAlignment="1">
      <alignment horizontal="right"/>
    </xf>
    <xf numFmtId="166" fontId="18" fillId="0" borderId="0" xfId="25" applyNumberFormat="1" applyFont="1" applyFill="1" applyBorder="1" applyAlignment="1">
      <alignment horizontal="right"/>
    </xf>
    <xf numFmtId="172" fontId="26" fillId="0" borderId="29" xfId="1" applyNumberFormat="1" applyFont="1" applyFill="1" applyBorder="1" applyAlignment="1">
      <alignment horizontal="right"/>
    </xf>
    <xf numFmtId="172" fontId="17" fillId="0" borderId="0" xfId="60" applyNumberFormat="1" applyAlignment="1">
      <alignment horizontal="right"/>
    </xf>
    <xf numFmtId="166" fontId="18" fillId="0" borderId="29" xfId="25" applyNumberFormat="1" applyFont="1" applyFill="1" applyBorder="1"/>
    <xf numFmtId="0" fontId="17" fillId="0" borderId="25" xfId="193" applyBorder="1"/>
    <xf numFmtId="0" fontId="17" fillId="0" borderId="25" xfId="193" applyBorder="1" applyAlignment="1">
      <alignment horizontal="center"/>
    </xf>
    <xf numFmtId="0" fontId="17" fillId="0" borderId="27" xfId="193" applyBorder="1" applyAlignment="1">
      <alignment horizontal="center"/>
    </xf>
    <xf numFmtId="0" fontId="17" fillId="0" borderId="26" xfId="193" applyBorder="1" applyAlignment="1">
      <alignment horizontal="center"/>
    </xf>
    <xf numFmtId="0" fontId="17" fillId="0" borderId="5" xfId="193" applyBorder="1"/>
    <xf numFmtId="0" fontId="17" fillId="0" borderId="5" xfId="193" applyBorder="1" applyAlignment="1">
      <alignment horizontal="center"/>
    </xf>
    <xf numFmtId="0" fontId="17" fillId="0" borderId="11" xfId="193" applyBorder="1" applyAlignment="1">
      <alignment horizontal="center"/>
    </xf>
    <xf numFmtId="0" fontId="17" fillId="0" borderId="4" xfId="193" applyBorder="1"/>
    <xf numFmtId="0" fontId="17" fillId="0" borderId="4" xfId="193" applyBorder="1" applyAlignment="1">
      <alignment horizontal="center"/>
    </xf>
    <xf numFmtId="0" fontId="17" fillId="0" borderId="1" xfId="193" applyBorder="1" applyAlignment="1">
      <alignment horizontal="center"/>
    </xf>
    <xf numFmtId="0" fontId="17" fillId="0" borderId="9" xfId="193" applyBorder="1" applyAlignment="1">
      <alignment horizontal="center"/>
    </xf>
    <xf numFmtId="0" fontId="17" fillId="0" borderId="6" xfId="193" applyBorder="1"/>
    <xf numFmtId="2" fontId="25" fillId="0" borderId="5" xfId="193" applyNumberFormat="1" applyFont="1" applyBorder="1" applyAlignment="1">
      <alignment horizontal="right" indent="3"/>
    </xf>
    <xf numFmtId="2" fontId="25" fillId="0" borderId="0" xfId="193" applyNumberFormat="1" applyFont="1" applyAlignment="1">
      <alignment horizontal="right" indent="3"/>
    </xf>
    <xf numFmtId="166" fontId="25" fillId="0" borderId="0" xfId="25" applyNumberFormat="1" applyFont="1" applyBorder="1" applyAlignment="1">
      <alignment horizontal="right" indent="3"/>
    </xf>
    <xf numFmtId="166" fontId="25" fillId="0" borderId="11" xfId="25" applyNumberFormat="1" applyFont="1" applyBorder="1" applyAlignment="1">
      <alignment horizontal="right" indent="3"/>
    </xf>
    <xf numFmtId="0" fontId="17" fillId="0" borderId="8" xfId="193" applyBorder="1"/>
    <xf numFmtId="2" fontId="25" fillId="0" borderId="4" xfId="193" applyNumberFormat="1" applyFont="1" applyBorder="1" applyAlignment="1">
      <alignment horizontal="right" indent="3"/>
    </xf>
    <xf numFmtId="2" fontId="25" fillId="0" borderId="1" xfId="193" applyNumberFormat="1" applyFont="1" applyBorder="1" applyAlignment="1">
      <alignment horizontal="right" indent="3"/>
    </xf>
    <xf numFmtId="166" fontId="25" fillId="0" borderId="1" xfId="25" applyNumberFormat="1" applyFont="1" applyBorder="1" applyAlignment="1">
      <alignment horizontal="right" indent="3"/>
    </xf>
    <xf numFmtId="166" fontId="25" fillId="0" borderId="9" xfId="25" applyNumberFormat="1" applyFont="1" applyBorder="1" applyAlignment="1">
      <alignment horizontal="right" indent="3"/>
    </xf>
    <xf numFmtId="165" fontId="17" fillId="0" borderId="0" xfId="60" applyNumberFormat="1" applyAlignment="1">
      <alignment horizontal="center"/>
    </xf>
    <xf numFmtId="37" fontId="60" fillId="0" borderId="0" xfId="0" applyNumberFormat="1" applyFont="1" applyAlignment="1" applyProtection="1">
      <alignment vertical="center"/>
      <protection locked="0"/>
    </xf>
    <xf numFmtId="174" fontId="60" fillId="0" borderId="0" xfId="0" applyNumberFormat="1" applyFont="1" applyAlignment="1" applyProtection="1">
      <alignment vertical="center"/>
      <protection locked="0"/>
    </xf>
    <xf numFmtId="166" fontId="17" fillId="0" borderId="0" xfId="25" applyNumberFormat="1" applyFont="1" applyBorder="1"/>
    <xf numFmtId="14" fontId="17" fillId="0" borderId="0" xfId="60" applyNumberFormat="1"/>
    <xf numFmtId="164" fontId="17" fillId="0" borderId="0" xfId="60" applyNumberFormat="1"/>
    <xf numFmtId="0" fontId="25" fillId="0" borderId="0" xfId="0" applyFont="1" applyAlignment="1">
      <alignment horizontal="right" indent="3"/>
    </xf>
    <xf numFmtId="172" fontId="25" fillId="0" borderId="0" xfId="0" applyNumberFormat="1" applyFont="1" applyAlignment="1">
      <alignment horizontal="right" indent="3"/>
    </xf>
    <xf numFmtId="3" fontId="25" fillId="0" borderId="0" xfId="0" applyNumberFormat="1" applyFont="1" applyAlignment="1">
      <alignment horizontal="centerContinuous"/>
    </xf>
    <xf numFmtId="172" fontId="25" fillId="0" borderId="0" xfId="0" applyNumberFormat="1" applyFont="1" applyAlignment="1">
      <alignment horizontal="centerContinuous"/>
    </xf>
    <xf numFmtId="166" fontId="25" fillId="0" borderId="0" xfId="25" applyNumberFormat="1" applyFont="1" applyFill="1" applyBorder="1" applyAlignment="1">
      <alignment horizontal="centerContinuous"/>
    </xf>
    <xf numFmtId="172" fontId="25" fillId="0" borderId="28" xfId="0" applyNumberFormat="1" applyFont="1" applyBorder="1" applyAlignment="1">
      <alignment horizontal="centerContinuous"/>
    </xf>
    <xf numFmtId="166" fontId="25" fillId="0" borderId="30" xfId="25" applyNumberFormat="1" applyFont="1" applyFill="1" applyBorder="1" applyAlignment="1">
      <alignment horizontal="centerContinuous"/>
    </xf>
    <xf numFmtId="166" fontId="25" fillId="0" borderId="28" xfId="25" applyNumberFormat="1" applyFont="1" applyFill="1" applyBorder="1" applyAlignment="1">
      <alignment horizontal="centerContinuous"/>
    </xf>
    <xf numFmtId="3" fontId="25" fillId="0" borderId="8" xfId="0" applyNumberFormat="1" applyFont="1" applyBorder="1" applyAlignment="1">
      <alignment horizontal="center" wrapText="1"/>
    </xf>
    <xf numFmtId="172" fontId="25" fillId="0" borderId="8" xfId="0" applyNumberFormat="1" applyFont="1" applyBorder="1" applyAlignment="1">
      <alignment horizontal="center" wrapText="1"/>
    </xf>
    <xf numFmtId="166" fontId="25" fillId="0" borderId="8" xfId="25" applyNumberFormat="1" applyFont="1" applyFill="1" applyBorder="1" applyAlignment="1">
      <alignment horizontal="center" wrapText="1"/>
    </xf>
    <xf numFmtId="3" fontId="25" fillId="0" borderId="31" xfId="0" applyNumberFormat="1" applyFont="1" applyBorder="1" applyAlignment="1">
      <alignment horizontal="right" indent="2"/>
    </xf>
    <xf numFmtId="172" fontId="25" fillId="0" borderId="31" xfId="0" applyNumberFormat="1" applyFont="1" applyBorder="1" applyAlignment="1">
      <alignment horizontal="right" indent="2"/>
    </xf>
    <xf numFmtId="166" fontId="25" fillId="0" borderId="31" xfId="25" applyNumberFormat="1" applyFont="1" applyFill="1" applyBorder="1" applyAlignment="1">
      <alignment horizontal="right" indent="2"/>
    </xf>
    <xf numFmtId="3" fontId="25" fillId="0" borderId="6" xfId="0" applyNumberFormat="1" applyFont="1" applyBorder="1" applyAlignment="1">
      <alignment horizontal="right" indent="2"/>
    </xf>
    <xf numFmtId="172" fontId="25" fillId="0" borderId="6" xfId="0" applyNumberFormat="1" applyFont="1" applyBorder="1" applyAlignment="1">
      <alignment horizontal="right" indent="2"/>
    </xf>
    <xf numFmtId="166" fontId="25" fillId="0" borderId="6" xfId="25" applyNumberFormat="1" applyFont="1" applyFill="1" applyBorder="1" applyAlignment="1">
      <alignment horizontal="right" indent="2"/>
    </xf>
    <xf numFmtId="3" fontId="25" fillId="0" borderId="8" xfId="0" applyNumberFormat="1" applyFont="1" applyBorder="1" applyAlignment="1">
      <alignment horizontal="right" indent="2"/>
    </xf>
    <xf numFmtId="172" fontId="25" fillId="0" borderId="8" xfId="0" applyNumberFormat="1" applyFont="1" applyBorder="1" applyAlignment="1">
      <alignment horizontal="right" indent="2"/>
    </xf>
    <xf numFmtId="166" fontId="25" fillId="0" borderId="8" xfId="25" applyNumberFormat="1" applyFont="1" applyFill="1" applyBorder="1" applyAlignment="1">
      <alignment horizontal="right" indent="2"/>
    </xf>
    <xf numFmtId="3" fontId="17" fillId="0" borderId="0" xfId="129" applyNumberFormat="1" applyFont="1"/>
    <xf numFmtId="0" fontId="0" fillId="0" borderId="0" xfId="0" quotePrefix="1" applyAlignment="1">
      <alignment horizontal="center"/>
    </xf>
    <xf numFmtId="3" fontId="0" fillId="0" borderId="0" xfId="0" applyNumberFormat="1" applyAlignment="1">
      <alignment horizontal="right" indent="1"/>
    </xf>
    <xf numFmtId="10" fontId="0" fillId="0" borderId="0" xfId="0" applyNumberFormat="1" applyAlignment="1">
      <alignment horizontal="right" indent="2"/>
    </xf>
    <xf numFmtId="3" fontId="0" fillId="0" borderId="0" xfId="0" applyNumberFormat="1" applyAlignment="1">
      <alignment horizontal="center"/>
    </xf>
    <xf numFmtId="169" fontId="0" fillId="0" borderId="0" xfId="0" applyNumberFormat="1" applyAlignment="1">
      <alignment horizontal="center"/>
    </xf>
    <xf numFmtId="0" fontId="0" fillId="0" borderId="0" xfId="0" applyAlignment="1">
      <alignment horizontal="right"/>
    </xf>
    <xf numFmtId="170" fontId="0" fillId="0" borderId="0" xfId="0" applyNumberFormat="1"/>
    <xf numFmtId="165" fontId="17" fillId="0" borderId="0" xfId="71" applyNumberFormat="1" applyAlignment="1">
      <alignment horizontal="center"/>
    </xf>
    <xf numFmtId="176" fontId="17" fillId="0" borderId="0" xfId="1" applyNumberFormat="1" applyFont="1" applyFill="1" applyAlignment="1">
      <alignment horizontal="center"/>
    </xf>
    <xf numFmtId="3" fontId="17" fillId="0" borderId="0" xfId="23" applyNumberFormat="1" applyFont="1"/>
    <xf numFmtId="165" fontId="17" fillId="0" borderId="0" xfId="23" applyNumberFormat="1" applyFont="1"/>
    <xf numFmtId="164" fontId="17" fillId="0" borderId="0" xfId="23" applyNumberFormat="1" applyFont="1"/>
    <xf numFmtId="0" fontId="17" fillId="0" borderId="0" xfId="23" applyFont="1"/>
    <xf numFmtId="0" fontId="56" fillId="0" borderId="0" xfId="129" applyFont="1" applyAlignment="1">
      <alignment vertical="top" wrapText="1"/>
    </xf>
    <xf numFmtId="0" fontId="17" fillId="0" borderId="14" xfId="0" applyFont="1" applyBorder="1" applyAlignment="1">
      <alignment horizontal="center" vertical="center"/>
    </xf>
    <xf numFmtId="0" fontId="17" fillId="0" borderId="28" xfId="0" applyFont="1" applyBorder="1" applyAlignment="1">
      <alignment horizontal="center" vertical="center"/>
    </xf>
    <xf numFmtId="0" fontId="17" fillId="0" borderId="0" xfId="60" applyAlignment="1">
      <alignment horizontal="left" vertical="top" wrapText="1"/>
    </xf>
    <xf numFmtId="0" fontId="17" fillId="0" borderId="0" xfId="60" quotePrefix="1" applyAlignment="1">
      <alignment horizontal="left" vertical="top" wrapText="1"/>
    </xf>
    <xf numFmtId="0" fontId="17" fillId="0" borderId="0" xfId="193" applyAlignment="1">
      <alignment horizontal="left" vertical="top" wrapText="1"/>
    </xf>
    <xf numFmtId="166" fontId="25" fillId="0" borderId="31" xfId="25" applyNumberFormat="1" applyFont="1" applyBorder="1" applyAlignment="1">
      <alignment horizontal="right" indent="6"/>
    </xf>
    <xf numFmtId="166" fontId="25" fillId="0" borderId="8" xfId="25" applyNumberFormat="1" applyFont="1" applyBorder="1" applyAlignment="1">
      <alignment horizontal="right" indent="6"/>
    </xf>
  </cellXfs>
  <cellStyles count="305">
    <cellStyle name="20% - Accent1 2" xfId="209" xr:uid="{972CF599-6E12-4B5F-B18D-3BA6F4FAA065}"/>
    <cellStyle name="20% - Accent1 3" xfId="208" xr:uid="{FE038531-3C40-401E-93EF-B287FE6397F3}"/>
    <cellStyle name="20% - Accent2 2" xfId="211" xr:uid="{A9BFBCFA-EA5A-4614-8B80-13AA51316D4D}"/>
    <cellStyle name="20% - Accent2 3" xfId="210" xr:uid="{01454F44-D0FB-4D0C-9484-CF4130DD0108}"/>
    <cellStyle name="20% - Accent3 2" xfId="213" xr:uid="{A1598BE8-83CF-4FCD-BC66-8909E77E81E4}"/>
    <cellStyle name="20% - Accent3 3" xfId="212" xr:uid="{C63B5583-9E8F-40B1-BCF8-CB6CA67E34DF}"/>
    <cellStyle name="20% - Accent4 2" xfId="215" xr:uid="{B30E3BB2-D10D-4100-B1D2-B3C2DB1F14EC}"/>
    <cellStyle name="20% - Accent4 3" xfId="214" xr:uid="{029862D1-227A-4758-A6B3-392AFFAE8D6D}"/>
    <cellStyle name="20% - Accent5 2" xfId="217" xr:uid="{2492D00F-9161-4D68-9DAC-F127B7750CF2}"/>
    <cellStyle name="20% - Accent5 3" xfId="216" xr:uid="{A8D66CD4-EE9D-4A61-8C06-5E76E804905A}"/>
    <cellStyle name="20% - Accent6 2" xfId="219" xr:uid="{1D5C5A14-2606-43BE-BC88-0AA97E51F168}"/>
    <cellStyle name="20% - Accent6 3" xfId="218" xr:uid="{686646FD-1F6D-4F29-9416-59FD34EB2B8D}"/>
    <cellStyle name="40% - Accent1 2" xfId="221" xr:uid="{BEA2ECE6-0022-40DA-B8D1-CB9EA47989D3}"/>
    <cellStyle name="40% - Accent1 3" xfId="220" xr:uid="{D7D79995-54D6-4C60-A008-423015C846C7}"/>
    <cellStyle name="40% - Accent2 2" xfId="223" xr:uid="{43A75A86-B8C4-40C1-A275-EFFFDBDE20BF}"/>
    <cellStyle name="40% - Accent2 3" xfId="222" xr:uid="{D30E3060-5B54-4203-B090-FBE748CBFB7C}"/>
    <cellStyle name="40% - Accent3 2" xfId="225" xr:uid="{EB29052C-6888-4899-97A4-57CB0F7FCE06}"/>
    <cellStyle name="40% - Accent3 3" xfId="224" xr:uid="{CC1C07F5-B42F-46E2-A9CB-F18A30439D7C}"/>
    <cellStyle name="40% - Accent4 2" xfId="227" xr:uid="{3FA770A7-0E11-42AD-A346-DB5EFBE21796}"/>
    <cellStyle name="40% - Accent4 3" xfId="226" xr:uid="{C494C379-DE04-431D-95F7-12C0BF8FE0A5}"/>
    <cellStyle name="40% - Accent5 2" xfId="229" xr:uid="{9EC5904A-5E61-4645-B314-3208317843A8}"/>
    <cellStyle name="40% - Accent5 3" xfId="228" xr:uid="{2EB2C29C-352D-4D63-9DEC-9DBC23B70612}"/>
    <cellStyle name="40% - Accent6 2" xfId="231" xr:uid="{3DE91C19-E08C-4507-B493-6A0409BEB653}"/>
    <cellStyle name="40% - Accent6 3" xfId="230" xr:uid="{4F68464B-F14A-4692-BA05-EDF1AFFB6405}"/>
    <cellStyle name="60% - Accent1 2" xfId="232" xr:uid="{77FB84A7-8791-406F-ADDB-5C4F7BB6F6BD}"/>
    <cellStyle name="60% - Accent2 2" xfId="233" xr:uid="{88576E8C-2B3F-4D1F-8731-D5495BE0792F}"/>
    <cellStyle name="60% - Accent3 2" xfId="234" xr:uid="{51C7DA63-D131-4878-A2CE-6A828F5A2C8A}"/>
    <cellStyle name="60% - Accent4 2" xfId="235" xr:uid="{F89D3099-668B-41BF-9FDB-495A4B65B416}"/>
    <cellStyle name="60% - Accent5 2" xfId="236" xr:uid="{9D2B4522-6ED6-4842-8CEC-B01C8B602D4C}"/>
    <cellStyle name="60% - Accent6 2" xfId="237" xr:uid="{F6191FDF-010C-4DA8-8475-B482CD74902F}"/>
    <cellStyle name="Accent1 2" xfId="238" xr:uid="{A4085E25-08C2-4001-AB52-EF7BAE62C841}"/>
    <cellStyle name="Accent2 2" xfId="239" xr:uid="{B281512C-345E-48E1-9FB5-47D5856CF968}"/>
    <cellStyle name="Accent3 2" xfId="240" xr:uid="{1B496784-768B-4CD8-BBC1-8110C4406F9A}"/>
    <cellStyle name="Accent4 2" xfId="241" xr:uid="{A53A95DB-E972-4EF3-8C1C-4A9799CBD50F}"/>
    <cellStyle name="Accent5 2" xfId="242" xr:uid="{7DE2A437-F980-4615-98F7-0FE5659626B5}"/>
    <cellStyle name="Accent6 2" xfId="243" xr:uid="{F09229A5-169C-494E-8944-A9B5B639BB46}"/>
    <cellStyle name="Bad 2" xfId="244" xr:uid="{DC84DE09-E54C-4A1C-87A7-B7CC52BC46C6}"/>
    <cellStyle name="Calculation 2" xfId="245" xr:uid="{85E44375-FBE1-4511-A17B-B9E3D97B373A}"/>
    <cellStyle name="Check Cell 2" xfId="246" xr:uid="{061ECD68-58F8-4966-8818-47B8FF88BD76}"/>
    <cellStyle name="Comma" xfId="1" builtinId="3"/>
    <cellStyle name="Comma 10" xfId="125" xr:uid="{00000000-0005-0000-0000-000001000000}"/>
    <cellStyle name="Comma 10 2" xfId="185" xr:uid="{00000000-0005-0000-0000-000002000000}"/>
    <cellStyle name="Comma 11" xfId="195" xr:uid="{00000000-0005-0000-0000-000003000000}"/>
    <cellStyle name="Comma 12" xfId="207" xr:uid="{5A078811-067B-4A50-B84F-1E01BE54B209}"/>
    <cellStyle name="Comma 2" xfId="2" xr:uid="{00000000-0005-0000-0000-000004000000}"/>
    <cellStyle name="Comma 2 2" xfId="3" xr:uid="{00000000-0005-0000-0000-000005000000}"/>
    <cellStyle name="Comma 2 2 2" xfId="134" xr:uid="{00000000-0005-0000-0000-000006000000}"/>
    <cellStyle name="Comma 2 2 3" xfId="247" xr:uid="{333FCB55-BCED-4D0D-A3DE-CD5175D917E1}"/>
    <cellStyle name="Comma 2 3" xfId="4" xr:uid="{00000000-0005-0000-0000-000007000000}"/>
    <cellStyle name="Comma 2 3 2" xfId="37" xr:uid="{00000000-0005-0000-0000-000008000000}"/>
    <cellStyle name="Comma 2 3 3" xfId="277" xr:uid="{9F6F38D6-6C06-4CBE-BEA1-9BD57A14D7E2}"/>
    <cellStyle name="Comma 2 4" xfId="38" xr:uid="{00000000-0005-0000-0000-000009000000}"/>
    <cellStyle name="Comma 2 5" xfId="39" xr:uid="{00000000-0005-0000-0000-00000A000000}"/>
    <cellStyle name="Comma 3" xfId="5" xr:uid="{00000000-0005-0000-0000-00000B000000}"/>
    <cellStyle name="Comma 3 2" xfId="40" xr:uid="{00000000-0005-0000-0000-00000C000000}"/>
    <cellStyle name="Comma 3 2 2" xfId="41" xr:uid="{00000000-0005-0000-0000-00000D000000}"/>
    <cellStyle name="Comma 3 2 3" xfId="284" xr:uid="{BFE74ED0-966B-44CD-8383-83DB8F21BB76}"/>
    <cellStyle name="Comma 3 3" xfId="288" xr:uid="{FAD3E758-998F-4F8D-B5CF-66C3F5784A64}"/>
    <cellStyle name="Comma 4" xfId="6" xr:uid="{00000000-0005-0000-0000-00000E000000}"/>
    <cellStyle name="Comma 4 2" xfId="249" xr:uid="{58554CAA-0356-4D1B-8945-837C3633E8E7}"/>
    <cellStyle name="Comma 4 3" xfId="289" xr:uid="{F4029202-FEBB-41A9-AC6E-E6EADC23FC84}"/>
    <cellStyle name="Comma 4 4" xfId="248" xr:uid="{C1EDA0DD-052D-4127-8628-8642FF07752D}"/>
    <cellStyle name="Comma 5" xfId="42" xr:uid="{00000000-0005-0000-0000-00000F000000}"/>
    <cellStyle name="Comma 5 2" xfId="286" xr:uid="{7FCF5733-7FCF-479F-A1ED-9E04099B8A03}"/>
    <cellStyle name="Comma 5 3" xfId="276" xr:uid="{C1CAF319-8BF7-4546-8D57-471BFCA66911}"/>
    <cellStyle name="Comma 6" xfId="43" xr:uid="{00000000-0005-0000-0000-000010000000}"/>
    <cellStyle name="Comma 6 2" xfId="44" xr:uid="{00000000-0005-0000-0000-000011000000}"/>
    <cellStyle name="Comma 6 2 2" xfId="148" xr:uid="{00000000-0005-0000-0000-000012000000}"/>
    <cellStyle name="Comma 7" xfId="45" xr:uid="{00000000-0005-0000-0000-000013000000}"/>
    <cellStyle name="Comma 7 2" xfId="46" xr:uid="{00000000-0005-0000-0000-000014000000}"/>
    <cellStyle name="Comma 8" xfId="47" xr:uid="{00000000-0005-0000-0000-000015000000}"/>
    <cellStyle name="Comma 9" xfId="48" xr:uid="{00000000-0005-0000-0000-000016000000}"/>
    <cellStyle name="Currency 2" xfId="7" xr:uid="{00000000-0005-0000-0000-000017000000}"/>
    <cellStyle name="Currency 2 2" xfId="49" xr:uid="{00000000-0005-0000-0000-000018000000}"/>
    <cellStyle name="Currency 2 2 2" xfId="279" xr:uid="{6A42F084-F70F-4A2C-9A67-93FF7B1A91D4}"/>
    <cellStyle name="Currency 2 3" xfId="50" xr:uid="{00000000-0005-0000-0000-000019000000}"/>
    <cellStyle name="Currency 2 3 2" xfId="51" xr:uid="{00000000-0005-0000-0000-00001A000000}"/>
    <cellStyle name="Currency 2 4" xfId="251" xr:uid="{EF244ED0-5486-4972-8552-9F049795BC95}"/>
    <cellStyle name="Currency 3" xfId="8" xr:uid="{00000000-0005-0000-0000-00001B000000}"/>
    <cellStyle name="Currency 3 2" xfId="135" xr:uid="{00000000-0005-0000-0000-00001C000000}"/>
    <cellStyle name="Currency 4" xfId="52" xr:uid="{00000000-0005-0000-0000-00001D000000}"/>
    <cellStyle name="Currency 4 2" xfId="53" xr:uid="{00000000-0005-0000-0000-00001E000000}"/>
    <cellStyle name="Currency 5" xfId="126" xr:uid="{00000000-0005-0000-0000-00001F000000}"/>
    <cellStyle name="Currency 5 2" xfId="186" xr:uid="{00000000-0005-0000-0000-000020000000}"/>
    <cellStyle name="Currency 5 2 2" xfId="287" xr:uid="{C35CB14C-45DD-4D9C-A12E-1AC6C5815AB0}"/>
    <cellStyle name="Currency 5 3" xfId="250" xr:uid="{ECDB1695-96CE-46AC-87DC-2D624849C145}"/>
    <cellStyle name="Currency 6" xfId="278" xr:uid="{B94DA936-F4D8-45F7-BD2D-7B1DFE5A489D}"/>
    <cellStyle name="Explanatory Text 2" xfId="252" xr:uid="{1745C51D-D0FD-4A20-A128-495E7C6F6F61}"/>
    <cellStyle name="Good 2" xfId="253" xr:uid="{8B290A93-C3B1-4148-A865-864DDD1C0745}"/>
    <cellStyle name="Heading 1 2" xfId="254" xr:uid="{858CAB2A-8EC1-46EF-A513-6512EDEA92D6}"/>
    <cellStyle name="Heading 2 2" xfId="255" xr:uid="{C331A229-3329-4170-B5F7-3444B0C8622F}"/>
    <cellStyle name="Heading 3 2" xfId="256" xr:uid="{F0F3760E-290D-4629-8121-A55BAB612377}"/>
    <cellStyle name="Heading 3 2 2" xfId="303" xr:uid="{1D648C87-C62E-4F76-B8CD-C22393C66934}"/>
    <cellStyle name="Heading 4 2" xfId="257" xr:uid="{4532F6C5-3AA3-4D8F-ACCA-CF267885CCC1}"/>
    <cellStyle name="Hyperlink 2" xfId="54" xr:uid="{00000000-0005-0000-0000-000021000000}"/>
    <cellStyle name="Input 2" xfId="258" xr:uid="{66A95074-5465-4032-A299-8CC6440DFB07}"/>
    <cellStyle name="Linked Cell 2" xfId="259" xr:uid="{26E3A9B2-27CE-497F-B4DC-73DF034A644B}"/>
    <cellStyle name="Neutral 2" xfId="260" xr:uid="{C8D9B657-7314-48B6-9543-6BEA7703E8C5}"/>
    <cellStyle name="Normal" xfId="0" builtinId="0"/>
    <cellStyle name="Normal 10" xfId="36" xr:uid="{00000000-0005-0000-0000-000023000000}"/>
    <cellStyle name="Normal 10 2" xfId="55" xr:uid="{00000000-0005-0000-0000-000024000000}"/>
    <cellStyle name="Normal 10 2 2" xfId="149" xr:uid="{00000000-0005-0000-0000-000025000000}"/>
    <cellStyle name="Normal 10 3" xfId="56" xr:uid="{00000000-0005-0000-0000-000026000000}"/>
    <cellStyle name="Normal 10 3 2" xfId="150" xr:uid="{00000000-0005-0000-0000-000027000000}"/>
    <cellStyle name="Normal 10 4" xfId="122" xr:uid="{00000000-0005-0000-0000-000028000000}"/>
    <cellStyle name="Normal 10 4 2" xfId="182" xr:uid="{00000000-0005-0000-0000-000029000000}"/>
    <cellStyle name="Normal 10 4 3" xfId="191" xr:uid="{00000000-0005-0000-0000-00002A000000}"/>
    <cellStyle name="Normal 10 5" xfId="147" xr:uid="{00000000-0005-0000-0000-00002B000000}"/>
    <cellStyle name="Normal 10 6" xfId="290" xr:uid="{89598E02-44A2-47AA-A0DC-6C82B2C235F0}"/>
    <cellStyle name="Normal 11" xfId="57" xr:uid="{00000000-0005-0000-0000-00002C000000}"/>
    <cellStyle name="Normal 11 2" xfId="58" xr:uid="{00000000-0005-0000-0000-00002D000000}"/>
    <cellStyle name="Normal 11 2 2" xfId="152" xr:uid="{00000000-0005-0000-0000-00002E000000}"/>
    <cellStyle name="Normal 11 3" xfId="59" xr:uid="{00000000-0005-0000-0000-00002F000000}"/>
    <cellStyle name="Normal 11 3 2" xfId="153" xr:uid="{00000000-0005-0000-0000-000030000000}"/>
    <cellStyle name="Normal 11 4" xfId="151" xr:uid="{00000000-0005-0000-0000-000031000000}"/>
    <cellStyle name="Normal 11 5" xfId="291" xr:uid="{78C7C738-9768-4A20-9E6B-625122F191C6}"/>
    <cellStyle name="Normal 12" xfId="60" xr:uid="{00000000-0005-0000-0000-000032000000}"/>
    <cellStyle name="Normal 12 2" xfId="61" xr:uid="{00000000-0005-0000-0000-000033000000}"/>
    <cellStyle name="Normal 12 2 2" xfId="62" xr:uid="{00000000-0005-0000-0000-000034000000}"/>
    <cellStyle name="Normal 12 2 2 2" xfId="63" xr:uid="{00000000-0005-0000-0000-000035000000}"/>
    <cellStyle name="Normal 12 3" xfId="292" xr:uid="{69F611EC-3ACA-4D7D-942C-3E09C6ED6FFD}"/>
    <cellStyle name="Normal 13" xfId="64" xr:uid="{00000000-0005-0000-0000-000036000000}"/>
    <cellStyle name="Normal 13 2" xfId="293" xr:uid="{B7463B6A-EFBD-4AA3-9277-4395CEA194FB}"/>
    <cellStyle name="Normal 14" xfId="120" xr:uid="{00000000-0005-0000-0000-000037000000}"/>
    <cellStyle name="Normal 15" xfId="9" xr:uid="{00000000-0005-0000-0000-000038000000}"/>
    <cellStyle name="Normal 15 2" xfId="65" xr:uid="{00000000-0005-0000-0000-000039000000}"/>
    <cellStyle name="Normal 15 2 2" xfId="154" xr:uid="{00000000-0005-0000-0000-00003A000000}"/>
    <cellStyle name="Normal 15 3" xfId="136" xr:uid="{00000000-0005-0000-0000-00003B000000}"/>
    <cellStyle name="Normal 16" xfId="10" xr:uid="{00000000-0005-0000-0000-00003C000000}"/>
    <cellStyle name="Normal 16 2" xfId="66" xr:uid="{00000000-0005-0000-0000-00003D000000}"/>
    <cellStyle name="Normal 16 2 2" xfId="155" xr:uid="{00000000-0005-0000-0000-00003E000000}"/>
    <cellStyle name="Normal 16 2 7" xfId="304" xr:uid="{077A2BD7-C70C-430B-9B78-549181DD6353}"/>
    <cellStyle name="Normal 16 3" xfId="137" xr:uid="{00000000-0005-0000-0000-00003F000000}"/>
    <cellStyle name="Normal 17" xfId="123" xr:uid="{00000000-0005-0000-0000-000040000000}"/>
    <cellStyle name="Normal 17 2" xfId="183" xr:uid="{00000000-0005-0000-0000-000041000000}"/>
    <cellStyle name="Normal 17 3" xfId="192" xr:uid="{00000000-0005-0000-0000-000042000000}"/>
    <cellStyle name="Normal 17 4 2" xfId="197" xr:uid="{00000000-0005-0000-0000-000043000000}"/>
    <cellStyle name="Normal 18" xfId="35" xr:uid="{00000000-0005-0000-0000-000044000000}"/>
    <cellStyle name="Normal 18 2" xfId="67" xr:uid="{00000000-0005-0000-0000-000045000000}"/>
    <cellStyle name="Normal 19" xfId="129" xr:uid="{00000000-0005-0000-0000-000046000000}"/>
    <cellStyle name="Normal 19 2" xfId="187" xr:uid="{00000000-0005-0000-0000-000047000000}"/>
    <cellStyle name="Normal 2" xfId="11" xr:uid="{00000000-0005-0000-0000-000048000000}"/>
    <cellStyle name="Normal 2 10" xfId="68" xr:uid="{00000000-0005-0000-0000-000049000000}"/>
    <cellStyle name="Normal 2 10 2" xfId="156" xr:uid="{00000000-0005-0000-0000-00004A000000}"/>
    <cellStyle name="Normal 2 10 2 2" xfId="193" xr:uid="{00000000-0005-0000-0000-00004B000000}"/>
    <cellStyle name="Normal 2 11" xfId="69" xr:uid="{00000000-0005-0000-0000-00004C000000}"/>
    <cellStyle name="Normal 2 12" xfId="70" xr:uid="{00000000-0005-0000-0000-00004D000000}"/>
    <cellStyle name="Normal 2 12 2" xfId="157" xr:uid="{00000000-0005-0000-0000-00004E000000}"/>
    <cellStyle name="Normal 2 13" xfId="204" xr:uid="{5D4EDF44-C8F0-4EE1-AC84-2200897D23E6}"/>
    <cellStyle name="Normal 2 2" xfId="12" xr:uid="{00000000-0005-0000-0000-00004F000000}"/>
    <cellStyle name="Normal 2 2 2" xfId="71" xr:uid="{00000000-0005-0000-0000-000050000000}"/>
    <cellStyle name="Normal 2 2 2 2" xfId="294" xr:uid="{03FCD42A-2E72-4FCF-874F-F4728F99C872}"/>
    <cellStyle name="Normal 2 2 3" xfId="72" xr:uid="{00000000-0005-0000-0000-000051000000}"/>
    <cellStyle name="Normal 2 2 4" xfId="73" xr:uid="{00000000-0005-0000-0000-000052000000}"/>
    <cellStyle name="Normal 2 2 4 2" xfId="158" xr:uid="{00000000-0005-0000-0000-000053000000}"/>
    <cellStyle name="Normal 2 2 5" xfId="261" xr:uid="{B76949C0-8E05-4438-8845-AAF0CB004401}"/>
    <cellStyle name="Normal 2 3" xfId="13" xr:uid="{00000000-0005-0000-0000-000054000000}"/>
    <cellStyle name="Normal 2 3 2" xfId="74" xr:uid="{00000000-0005-0000-0000-000055000000}"/>
    <cellStyle name="Normal 2 3 2 2" xfId="159" xr:uid="{00000000-0005-0000-0000-000056000000}"/>
    <cellStyle name="Normal 2 3 3" xfId="128" xr:uid="{00000000-0005-0000-0000-000057000000}"/>
    <cellStyle name="Normal 2 4" xfId="75" xr:uid="{00000000-0005-0000-0000-000058000000}"/>
    <cellStyle name="Normal 2 4 2" xfId="160" xr:uid="{00000000-0005-0000-0000-000059000000}"/>
    <cellStyle name="Normal 2 5" xfId="76" xr:uid="{00000000-0005-0000-0000-00005A000000}"/>
    <cellStyle name="Normal 2 5 2" xfId="161" xr:uid="{00000000-0005-0000-0000-00005B000000}"/>
    <cellStyle name="Normal 2 6" xfId="77" xr:uid="{00000000-0005-0000-0000-00005C000000}"/>
    <cellStyle name="Normal 2 6 2" xfId="162" xr:uid="{00000000-0005-0000-0000-00005D000000}"/>
    <cellStyle name="Normal 2 7" xfId="78" xr:uid="{00000000-0005-0000-0000-00005E000000}"/>
    <cellStyle name="Normal 2 7 2" xfId="163" xr:uid="{00000000-0005-0000-0000-00005F000000}"/>
    <cellStyle name="Normal 2 7 7" xfId="199" xr:uid="{00000000-0005-0000-0000-000060000000}"/>
    <cellStyle name="Normal 2 8" xfId="79" xr:uid="{00000000-0005-0000-0000-000061000000}"/>
    <cellStyle name="Normal 2 8 2" xfId="164" xr:uid="{00000000-0005-0000-0000-000062000000}"/>
    <cellStyle name="Normal 2 9" xfId="80" xr:uid="{00000000-0005-0000-0000-000063000000}"/>
    <cellStyle name="Normal 2 9 2" xfId="165" xr:uid="{00000000-0005-0000-0000-000064000000}"/>
    <cellStyle name="Normal 20" xfId="194" xr:uid="{00000000-0005-0000-0000-000065000000}"/>
    <cellStyle name="Normal 21" xfId="196" xr:uid="{00000000-0005-0000-0000-000066000000}"/>
    <cellStyle name="Normal 22" xfId="200" xr:uid="{5FA8C68B-1557-4E8C-B64E-6BB355287B47}"/>
    <cellStyle name="Normal 23" xfId="201" xr:uid="{B5A67265-9595-4308-AC5C-EB818051633C}"/>
    <cellStyle name="Normal 24" xfId="203" xr:uid="{0E37B316-F982-4673-B537-2095513ECDA1}"/>
    <cellStyle name="Normal 28" xfId="14" xr:uid="{00000000-0005-0000-0000-000067000000}"/>
    <cellStyle name="Normal 28 2" xfId="81" xr:uid="{00000000-0005-0000-0000-000068000000}"/>
    <cellStyle name="Normal 28 2 2" xfId="166" xr:uid="{00000000-0005-0000-0000-000069000000}"/>
    <cellStyle name="Normal 28 3" xfId="138" xr:uid="{00000000-0005-0000-0000-00006A000000}"/>
    <cellStyle name="Normal 3" xfId="31" xr:uid="{00000000-0005-0000-0000-00006B000000}"/>
    <cellStyle name="Normal 3 2" xfId="15" xr:uid="{00000000-0005-0000-0000-00006C000000}"/>
    <cellStyle name="Normal 3 2 2" xfId="295" xr:uid="{7D9A259A-C2B8-4938-8F54-68BBE54ED7CD}"/>
    <cellStyle name="Normal 3 2 3" xfId="262" xr:uid="{E2F87752-0EBF-417E-9404-A2F71003FC9D}"/>
    <cellStyle name="Normal 3 3" xfId="32" xr:uid="{00000000-0005-0000-0000-00006D000000}"/>
    <cellStyle name="Normal 3 3 2" xfId="131" xr:uid="{00000000-0005-0000-0000-00006E000000}"/>
    <cellStyle name="Normal 3 3 3" xfId="145" xr:uid="{00000000-0005-0000-0000-00006F000000}"/>
    <cellStyle name="Normal 3 3 4" xfId="189" xr:uid="{00000000-0005-0000-0000-000070000000}"/>
    <cellStyle name="Normal 3 4" xfId="127" xr:uid="{00000000-0005-0000-0000-000071000000}"/>
    <cellStyle name="Normal 3 5" xfId="144" xr:uid="{00000000-0005-0000-0000-000072000000}"/>
    <cellStyle name="Normal 37" xfId="16" xr:uid="{00000000-0005-0000-0000-000073000000}"/>
    <cellStyle name="Normal 37 2" xfId="82" xr:uid="{00000000-0005-0000-0000-000074000000}"/>
    <cellStyle name="Normal 37 2 2" xfId="167" xr:uid="{00000000-0005-0000-0000-000075000000}"/>
    <cellStyle name="Normal 37 3" xfId="139" xr:uid="{00000000-0005-0000-0000-000076000000}"/>
    <cellStyle name="Normal 4" xfId="17" xr:uid="{00000000-0005-0000-0000-000077000000}"/>
    <cellStyle name="Normal 4 2" xfId="18" xr:uid="{00000000-0005-0000-0000-000078000000}"/>
    <cellStyle name="Normal 4 2 2" xfId="297" xr:uid="{542421B2-0EC0-4FB8-B138-80AD0CA1903B}"/>
    <cellStyle name="Normal 4 2 3" xfId="296" xr:uid="{E70B640E-D205-408B-87E8-1FBFDFD1040E}"/>
    <cellStyle name="Normal 4 3" xfId="83" xr:uid="{00000000-0005-0000-0000-000079000000}"/>
    <cellStyle name="Normal 4 4" xfId="140" xr:uid="{00000000-0005-0000-0000-00007A000000}"/>
    <cellStyle name="Normal 4 5" xfId="263" xr:uid="{8D91FD86-6F8E-483B-AE56-F9B0671DCCB1}"/>
    <cellStyle name="Normal 44" xfId="19" xr:uid="{00000000-0005-0000-0000-00007B000000}"/>
    <cellStyle name="Normal 44 2" xfId="141" xr:uid="{00000000-0005-0000-0000-00007C000000}"/>
    <cellStyle name="Normal 45" xfId="84" xr:uid="{00000000-0005-0000-0000-00007D000000}"/>
    <cellStyle name="Normal 45 2" xfId="85" xr:uid="{00000000-0005-0000-0000-00007E000000}"/>
    <cellStyle name="Normal 45 2 2" xfId="169" xr:uid="{00000000-0005-0000-0000-00007F000000}"/>
    <cellStyle name="Normal 45 3" xfId="168" xr:uid="{00000000-0005-0000-0000-000080000000}"/>
    <cellStyle name="Normal 48" xfId="86" xr:uid="{00000000-0005-0000-0000-000081000000}"/>
    <cellStyle name="Normal 48 2" xfId="87" xr:uid="{00000000-0005-0000-0000-000082000000}"/>
    <cellStyle name="Normal 48 2 2" xfId="88" xr:uid="{00000000-0005-0000-0000-000083000000}"/>
    <cellStyle name="Normal 5" xfId="20" xr:uid="{00000000-0005-0000-0000-000084000000}"/>
    <cellStyle name="Normal 5 2" xfId="89" xr:uid="{00000000-0005-0000-0000-000085000000}"/>
    <cellStyle name="Normal 5 2 2" xfId="90" xr:uid="{00000000-0005-0000-0000-000086000000}"/>
    <cellStyle name="Normal 5 2 2 2" xfId="91" xr:uid="{00000000-0005-0000-0000-000087000000}"/>
    <cellStyle name="Normal 5 2 3" xfId="265" xr:uid="{5DE12BCF-82C8-4093-AB9F-ADF8DF837019}"/>
    <cellStyle name="Normal 5 3" xfId="92" xr:uid="{00000000-0005-0000-0000-000088000000}"/>
    <cellStyle name="Normal 5 3 2" xfId="298" xr:uid="{C794793A-B4F2-4D18-B31A-1AE443DF7031}"/>
    <cellStyle name="Normal 5 4" xfId="93" xr:uid="{00000000-0005-0000-0000-000089000000}"/>
    <cellStyle name="Normal 5 4 2" xfId="170" xr:uid="{00000000-0005-0000-0000-00008A000000}"/>
    <cellStyle name="Normal 5 5" xfId="264" xr:uid="{12245A0C-2C0A-4AB6-8C54-108A7456F4C0}"/>
    <cellStyle name="Normal 6" xfId="21" xr:uid="{00000000-0005-0000-0000-00008B000000}"/>
    <cellStyle name="Normal 6 2" xfId="22" xr:uid="{00000000-0005-0000-0000-00008C000000}"/>
    <cellStyle name="Normal 6 2 2" xfId="94" xr:uid="{00000000-0005-0000-0000-00008D000000}"/>
    <cellStyle name="Normal 6 2 2 2" xfId="171" xr:uid="{00000000-0005-0000-0000-00008E000000}"/>
    <cellStyle name="Normal 6 3" xfId="95" xr:uid="{00000000-0005-0000-0000-00008F000000}"/>
    <cellStyle name="Normal 6 3 2" xfId="172" xr:uid="{00000000-0005-0000-0000-000090000000}"/>
    <cellStyle name="Normal 6 4" xfId="96" xr:uid="{00000000-0005-0000-0000-000091000000}"/>
    <cellStyle name="Normal 6 5" xfId="266" xr:uid="{C3820581-DA3F-4916-A7D0-92A3B8B2C5B7}"/>
    <cellStyle name="Normal 7" xfId="34" xr:uid="{00000000-0005-0000-0000-000092000000}"/>
    <cellStyle name="Normal 7 2" xfId="97" xr:uid="{00000000-0005-0000-0000-000093000000}"/>
    <cellStyle name="Normal 7 2 2" xfId="173" xr:uid="{00000000-0005-0000-0000-000094000000}"/>
    <cellStyle name="Normal 7 3" xfId="98" xr:uid="{00000000-0005-0000-0000-000095000000}"/>
    <cellStyle name="Normal 7 3 2" xfId="174" xr:uid="{00000000-0005-0000-0000-000096000000}"/>
    <cellStyle name="Normal 7 4" xfId="267" xr:uid="{1626D3EB-DC4A-4414-9BC3-74B978A5B465}"/>
    <cellStyle name="Normal 8" xfId="99" xr:uid="{00000000-0005-0000-0000-000097000000}"/>
    <cellStyle name="Normal 8 2" xfId="100" xr:uid="{00000000-0005-0000-0000-000098000000}"/>
    <cellStyle name="Normal 8 2 2" xfId="176" xr:uid="{00000000-0005-0000-0000-000099000000}"/>
    <cellStyle name="Normal 8 2 3" xfId="299" xr:uid="{9512872D-9F92-4EA7-922F-4895E3AECB34}"/>
    <cellStyle name="Normal 8 3" xfId="101" xr:uid="{00000000-0005-0000-0000-00009A000000}"/>
    <cellStyle name="Normal 8 3 2" xfId="177" xr:uid="{00000000-0005-0000-0000-00009B000000}"/>
    <cellStyle name="Normal 8 4" xfId="175" xr:uid="{00000000-0005-0000-0000-00009C000000}"/>
    <cellStyle name="Normal 8 5" xfId="275" xr:uid="{995BBAFC-1000-4797-9972-B81351774539}"/>
    <cellStyle name="Normal 9" xfId="102" xr:uid="{00000000-0005-0000-0000-00009D000000}"/>
    <cellStyle name="Normal 9 2" xfId="103" xr:uid="{00000000-0005-0000-0000-00009E000000}"/>
    <cellStyle name="Normal 9 2 2" xfId="179" xr:uid="{00000000-0005-0000-0000-00009F000000}"/>
    <cellStyle name="Normal 9 2 3" xfId="283" xr:uid="{B6240528-7E2E-4BF1-B65F-3A470E6DC6ED}"/>
    <cellStyle name="Normal 9 3" xfId="104" xr:uid="{00000000-0005-0000-0000-0000A0000000}"/>
    <cellStyle name="Normal 9 3 2" xfId="180" xr:uid="{00000000-0005-0000-0000-0000A1000000}"/>
    <cellStyle name="Normal 9 3 3" xfId="300" xr:uid="{404CA246-A103-4328-96B5-63EAF519BFD1}"/>
    <cellStyle name="Normal 9 4" xfId="178" xr:uid="{00000000-0005-0000-0000-0000A2000000}"/>
    <cellStyle name="Normal 9 5" xfId="282" xr:uid="{70DE7CAF-67FC-4563-AC5D-7616D9218985}"/>
    <cellStyle name="Normal_CA_EXH_8_WP" xfId="133" xr:uid="{00000000-0005-0000-0000-0000A3000000}"/>
    <cellStyle name="Normal_PLQUERY" xfId="23" xr:uid="{00000000-0005-0000-0000-0000A4000000}"/>
    <cellStyle name="Note 2" xfId="24" xr:uid="{00000000-0005-0000-0000-0000A5000000}"/>
    <cellStyle name="Note 2 2" xfId="142" xr:uid="{00000000-0005-0000-0000-0000A6000000}"/>
    <cellStyle name="Note 2 3" xfId="269" xr:uid="{30CF6CF3-7874-41B8-B9B7-C98E1B0B8AA1}"/>
    <cellStyle name="Note 3" xfId="268" xr:uid="{C93EDD33-239F-4280-A6D5-9A8DCEB6FE8B}"/>
    <cellStyle name="Output 2" xfId="270" xr:uid="{F4A025F7-9BAC-4806-A2CD-C8FEAE2E9CBF}"/>
    <cellStyle name="Percent" xfId="25" builtinId="5"/>
    <cellStyle name="Percent 10" xfId="121" xr:uid="{00000000-0005-0000-0000-0000A8000000}"/>
    <cellStyle name="Percent 11" xfId="124" xr:uid="{00000000-0005-0000-0000-0000A9000000}"/>
    <cellStyle name="Percent 11 2" xfId="184" xr:uid="{00000000-0005-0000-0000-0000AA000000}"/>
    <cellStyle name="Percent 11 3 2" xfId="198" xr:uid="{00000000-0005-0000-0000-0000AB000000}"/>
    <cellStyle name="Percent 12" xfId="130" xr:uid="{00000000-0005-0000-0000-0000AC000000}"/>
    <cellStyle name="Percent 12 2" xfId="188" xr:uid="{00000000-0005-0000-0000-0000AD000000}"/>
    <cellStyle name="Percent 13" xfId="202" xr:uid="{BFB5C178-89EB-4235-9F85-51B07933B801}"/>
    <cellStyle name="Percent 14" xfId="205" xr:uid="{47348062-82B6-42A2-A94E-083B194FB8FD}"/>
    <cellStyle name="Percent 2" xfId="26" xr:uid="{00000000-0005-0000-0000-0000AE000000}"/>
    <cellStyle name="Percent 2 2" xfId="27" xr:uid="{00000000-0005-0000-0000-0000AF000000}"/>
    <cellStyle name="Percent 2 2 2" xfId="281" xr:uid="{9FF4D904-8382-4CBC-939E-EDD2B4098A4F}"/>
    <cellStyle name="Percent 2 3" xfId="105" xr:uid="{00000000-0005-0000-0000-0000B0000000}"/>
    <cellStyle name="Percent 2 4" xfId="106" xr:uid="{00000000-0005-0000-0000-0000B1000000}"/>
    <cellStyle name="Percent 2 5" xfId="107" xr:uid="{00000000-0005-0000-0000-0000B2000000}"/>
    <cellStyle name="Percent 3" xfId="28" xr:uid="{00000000-0005-0000-0000-0000B3000000}"/>
    <cellStyle name="Percent 3 2" xfId="33" xr:uid="{00000000-0005-0000-0000-0000B4000000}"/>
    <cellStyle name="Percent 3 2 2" xfId="132" xr:uid="{00000000-0005-0000-0000-0000B5000000}"/>
    <cellStyle name="Percent 3 2 3" xfId="146" xr:uid="{00000000-0005-0000-0000-0000B6000000}"/>
    <cellStyle name="Percent 3 2 4" xfId="190" xr:uid="{00000000-0005-0000-0000-0000B7000000}"/>
    <cellStyle name="Percent 3 2 5" xfId="271" xr:uid="{E943012D-D3C1-4D69-8CB4-1324235A03F9}"/>
    <cellStyle name="Percent 3 3" xfId="108" xr:uid="{00000000-0005-0000-0000-0000B8000000}"/>
    <cellStyle name="Percent 3 4" xfId="109" xr:uid="{00000000-0005-0000-0000-0000B9000000}"/>
    <cellStyle name="Percent 3 4 2" xfId="285" xr:uid="{C4A95623-08F0-458C-A1A6-CC1708AF4BEF}"/>
    <cellStyle name="Percent 3 5" xfId="206" xr:uid="{B585686B-6F09-45FA-B5AE-B8CD25A5532C}"/>
    <cellStyle name="Percent 4" xfId="29" xr:uid="{00000000-0005-0000-0000-0000BA000000}"/>
    <cellStyle name="Percent 4 2" xfId="110" xr:uid="{00000000-0005-0000-0000-0000BB000000}"/>
    <cellStyle name="Percent 4 2 2" xfId="301" xr:uid="{48BDCA61-D100-4F53-91F6-42CD96A55C41}"/>
    <cellStyle name="Percent 4 3" xfId="111" xr:uid="{00000000-0005-0000-0000-0000BC000000}"/>
    <cellStyle name="Percent 4 3 2" xfId="112" xr:uid="{00000000-0005-0000-0000-0000BD000000}"/>
    <cellStyle name="Percent 4 4" xfId="143" xr:uid="{00000000-0005-0000-0000-0000BE000000}"/>
    <cellStyle name="Percent 5" xfId="30" xr:uid="{00000000-0005-0000-0000-0000BF000000}"/>
    <cellStyle name="Percent 5 2" xfId="113" xr:uid="{00000000-0005-0000-0000-0000C0000000}"/>
    <cellStyle name="Percent 5 2 2" xfId="302" xr:uid="{AB2C2F0F-57AE-4B3D-B16B-EAE0B38C2468}"/>
    <cellStyle name="Percent 5 3" xfId="114" xr:uid="{00000000-0005-0000-0000-0000C1000000}"/>
    <cellStyle name="Percent 5 4" xfId="280" xr:uid="{812FADD7-0655-4ED9-AB02-E721DDF8C423}"/>
    <cellStyle name="Percent 6" xfId="115" xr:uid="{00000000-0005-0000-0000-0000C2000000}"/>
    <cellStyle name="Percent 6 2" xfId="116" xr:uid="{00000000-0005-0000-0000-0000C3000000}"/>
    <cellStyle name="Percent 7" xfId="117" xr:uid="{00000000-0005-0000-0000-0000C4000000}"/>
    <cellStyle name="Percent 8" xfId="118" xr:uid="{00000000-0005-0000-0000-0000C5000000}"/>
    <cellStyle name="Percent 9" xfId="119" xr:uid="{00000000-0005-0000-0000-0000C6000000}"/>
    <cellStyle name="Percent 9 2" xfId="181" xr:uid="{00000000-0005-0000-0000-0000C7000000}"/>
    <cellStyle name="Title 2" xfId="272" xr:uid="{2FF96EE8-04F9-4CB4-A383-2F80A32094C3}"/>
    <cellStyle name="Total 2" xfId="273" xr:uid="{A6CD2BC5-85DC-49C8-AFF6-2665BD513DE5}"/>
    <cellStyle name="Warning Text 2" xfId="274" xr:uid="{083308C6-7890-475E-B8B0-A8400D32D24A}"/>
  </cellStyles>
  <dxfs count="0"/>
  <tableStyles count="0" defaultTableStyle="TableStyleMedium9" defaultPivotStyle="PivotStyleLight16"/>
  <colors>
    <mruColors>
      <color rgb="FFFFFF00"/>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1.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Opr.statefarm.org\dfs\pcact\00\WORKGROUP\P-C%20ACTUARIAL\HOMEOWNERS\Administration\Analyst,%20Tech\DJ%20Falkson\California\4Q%202017%20CDI%20Template%20Updates\HO-W\PCI%20LER%20Templat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Opr.statefarm.org\dfs\P-C%20ACTUARIAL\HOMEOWNERS\State%20Files%202019%20and%20Forward\California\2019\RDP%20RCUP\Worksheets\RCUP\Zone%20Ind\CA%20RCUP%20Zone%20Ind%20grouped.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puts"/>
      <sheetName val="CYE Input"/>
      <sheetName val="Output for PCI"/>
      <sheetName val="Allowed Values"/>
    </sheetNames>
    <sheetDataSet>
      <sheetData sheetId="0">
        <row r="2">
          <cell r="A2" t="str">
            <v>010###</v>
          </cell>
        </row>
        <row r="3">
          <cell r="A3" t="str">
            <v>CA</v>
          </cell>
        </row>
        <row r="4">
          <cell r="A4">
            <v>39083</v>
          </cell>
        </row>
        <row r="5">
          <cell r="A5">
            <v>42887</v>
          </cell>
        </row>
      </sheetData>
      <sheetData sheetId="1"/>
      <sheetData sheetId="2"/>
      <sheetData sheetId="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Query Result 1"/>
      <sheetName val="Data"/>
      <sheetName val="Cover"/>
      <sheetName val="Inputs"/>
      <sheetName val="Tables"/>
      <sheetName val="CAT Provision"/>
      <sheetName val="Dev. of Cred."/>
      <sheetName val="SW Data"/>
      <sheetName val="Losses"/>
      <sheetName val="Losses Detail"/>
      <sheetName val="Credibility"/>
      <sheetName val="Fixed Expenses"/>
      <sheetName val="Hurricane"/>
      <sheetName val="Non-Hurricane"/>
      <sheetName val="Internal Indication Summary"/>
      <sheetName val="Summary of Indications"/>
      <sheetName val="Development of Ind Changes"/>
      <sheetName val="Exhibit 10"/>
      <sheetName val="Exhibit 10 Filing"/>
      <sheetName val="Errors"/>
      <sheetName val="Documentation"/>
    </sheetNames>
    <sheetDataSet>
      <sheetData sheetId="0"/>
      <sheetData sheetId="1"/>
      <sheetData sheetId="2"/>
      <sheetData sheetId="3">
        <row r="2">
          <cell r="F2">
            <v>0.17499999999999999</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H32"/>
  <sheetViews>
    <sheetView tabSelected="1" zoomScaleNormal="100" workbookViewId="0">
      <selection activeCell="C14" sqref="C14"/>
    </sheetView>
  </sheetViews>
  <sheetFormatPr defaultColWidth="9.140625" defaultRowHeight="12.75" x14ac:dyDescent="0.2"/>
  <cols>
    <col min="1" max="1" width="14.28515625" style="16" customWidth="1"/>
    <col min="2" max="2" width="5.7109375" style="16" customWidth="1"/>
    <col min="3" max="3" width="14.28515625" style="16" customWidth="1"/>
    <col min="4" max="4" width="5.7109375" style="16" customWidth="1"/>
    <col min="5" max="6" width="14.28515625" style="16" customWidth="1"/>
    <col min="7" max="16384" width="9.140625" style="16"/>
  </cols>
  <sheetData>
    <row r="1" spans="1:8" x14ac:dyDescent="0.2">
      <c r="C1" s="64"/>
      <c r="D1" s="64"/>
      <c r="E1" s="64"/>
      <c r="F1" s="64"/>
      <c r="H1" s="26" t="s">
        <v>2717</v>
      </c>
    </row>
    <row r="2" spans="1:8" x14ac:dyDescent="0.2">
      <c r="A2" s="15" t="s">
        <v>0</v>
      </c>
      <c r="B2" s="25"/>
      <c r="C2" s="25"/>
      <c r="D2" s="25"/>
      <c r="E2" s="25"/>
      <c r="F2" s="25"/>
      <c r="G2" s="25"/>
      <c r="H2" s="25"/>
    </row>
    <row r="3" spans="1:8" x14ac:dyDescent="0.2">
      <c r="A3" s="9" t="s">
        <v>2701</v>
      </c>
      <c r="B3" s="25"/>
      <c r="C3" s="25"/>
      <c r="D3" s="25"/>
      <c r="E3" s="25"/>
      <c r="F3" s="25"/>
      <c r="G3" s="25"/>
      <c r="H3" s="25"/>
    </row>
    <row r="4" spans="1:8" x14ac:dyDescent="0.2">
      <c r="A4" s="15" t="s">
        <v>210</v>
      </c>
      <c r="B4" s="25"/>
      <c r="C4" s="25"/>
      <c r="D4" s="25"/>
      <c r="E4" s="25"/>
      <c r="F4" s="25"/>
      <c r="G4" s="25"/>
      <c r="H4" s="25"/>
    </row>
    <row r="8" spans="1:8" x14ac:dyDescent="0.2">
      <c r="A8" s="16" t="s">
        <v>211</v>
      </c>
    </row>
    <row r="9" spans="1:8" x14ac:dyDescent="0.2">
      <c r="A9" s="16" t="s">
        <v>2655</v>
      </c>
    </row>
    <row r="11" spans="1:8" x14ac:dyDescent="0.2">
      <c r="E11" s="45" t="s">
        <v>212</v>
      </c>
      <c r="F11" s="45"/>
    </row>
    <row r="12" spans="1:8" x14ac:dyDescent="0.2">
      <c r="E12" s="39"/>
      <c r="F12" s="39" t="s">
        <v>354</v>
      </c>
    </row>
    <row r="13" spans="1:8" x14ac:dyDescent="0.2">
      <c r="A13" s="46" t="s">
        <v>213</v>
      </c>
      <c r="C13" s="45" t="s">
        <v>214</v>
      </c>
      <c r="E13" s="46" t="s">
        <v>2659</v>
      </c>
      <c r="F13" s="46" t="s">
        <v>355</v>
      </c>
    </row>
    <row r="14" spans="1:8" x14ac:dyDescent="0.2">
      <c r="A14" s="39"/>
      <c r="C14" s="25"/>
      <c r="E14" s="90"/>
      <c r="F14" s="90"/>
    </row>
    <row r="15" spans="1:8" x14ac:dyDescent="0.2">
      <c r="A15" s="39" t="s">
        <v>2680</v>
      </c>
      <c r="C15" s="91">
        <v>45366</v>
      </c>
      <c r="E15" s="89" t="s">
        <v>356</v>
      </c>
      <c r="F15" s="89">
        <v>20</v>
      </c>
    </row>
    <row r="16" spans="1:8" x14ac:dyDescent="0.2">
      <c r="A16" s="39"/>
      <c r="C16" s="25"/>
      <c r="E16" s="90"/>
      <c r="F16" s="90"/>
    </row>
    <row r="17" spans="1:6" x14ac:dyDescent="0.2">
      <c r="A17" s="39" t="s">
        <v>2660</v>
      </c>
      <c r="C17" s="91">
        <v>45078</v>
      </c>
      <c r="E17" s="90" t="s">
        <v>356</v>
      </c>
      <c r="F17" s="89">
        <v>6.9</v>
      </c>
    </row>
    <row r="18" spans="1:6" x14ac:dyDescent="0.2">
      <c r="A18" s="39"/>
      <c r="C18" s="25"/>
      <c r="E18" s="90"/>
      <c r="F18" s="90"/>
    </row>
    <row r="19" spans="1:6" x14ac:dyDescent="0.2">
      <c r="A19" s="39" t="s">
        <v>353</v>
      </c>
      <c r="C19" s="91">
        <v>44593</v>
      </c>
      <c r="E19" s="89" t="s">
        <v>356</v>
      </c>
      <c r="F19" s="89" t="s">
        <v>356</v>
      </c>
    </row>
    <row r="20" spans="1:6" x14ac:dyDescent="0.2">
      <c r="A20" s="39"/>
      <c r="C20" s="25"/>
      <c r="E20" s="90"/>
      <c r="F20" s="90"/>
    </row>
    <row r="21" spans="1:6" x14ac:dyDescent="0.2">
      <c r="A21" s="39" t="s">
        <v>288</v>
      </c>
      <c r="C21" s="65">
        <v>44287</v>
      </c>
      <c r="E21" s="89">
        <v>0</v>
      </c>
      <c r="F21" s="89">
        <v>0</v>
      </c>
    </row>
    <row r="22" spans="1:6" x14ac:dyDescent="0.2">
      <c r="A22" s="39"/>
      <c r="C22" s="25"/>
      <c r="E22" s="90"/>
      <c r="F22" s="90"/>
    </row>
    <row r="23" spans="1:6" x14ac:dyDescent="0.2">
      <c r="A23" s="39" t="s">
        <v>215</v>
      </c>
      <c r="C23" s="65">
        <v>44119</v>
      </c>
      <c r="E23" s="89">
        <v>6.9</v>
      </c>
      <c r="F23" s="89">
        <v>3.1</v>
      </c>
    </row>
    <row r="24" spans="1:6" x14ac:dyDescent="0.2">
      <c r="A24" s="39"/>
      <c r="C24" s="25"/>
      <c r="E24" s="90"/>
      <c r="F24" s="90"/>
    </row>
    <row r="25" spans="1:6" x14ac:dyDescent="0.2">
      <c r="A25" s="39" t="s">
        <v>216</v>
      </c>
      <c r="C25" s="65">
        <v>43296</v>
      </c>
      <c r="E25" s="89">
        <v>4</v>
      </c>
      <c r="F25" s="89">
        <v>6.9</v>
      </c>
    </row>
    <row r="26" spans="1:6" x14ac:dyDescent="0.2">
      <c r="A26" s="39"/>
      <c r="C26" s="65"/>
      <c r="E26" s="89"/>
      <c r="F26" s="89"/>
    </row>
    <row r="27" spans="1:6" x14ac:dyDescent="0.2">
      <c r="A27" s="39" t="s">
        <v>2695</v>
      </c>
      <c r="C27" s="65" t="s">
        <v>2696</v>
      </c>
      <c r="E27" s="89">
        <v>-20.399999999999999</v>
      </c>
      <c r="F27" s="89">
        <v>-13.8</v>
      </c>
    </row>
    <row r="28" spans="1:6" x14ac:dyDescent="0.2">
      <c r="A28" s="39"/>
      <c r="C28" s="25"/>
      <c r="E28" s="90"/>
    </row>
    <row r="29" spans="1:6" x14ac:dyDescent="0.2">
      <c r="A29" s="67"/>
      <c r="C29" s="65"/>
      <c r="E29" s="66"/>
      <c r="F29" s="66"/>
    </row>
    <row r="30" spans="1:6" x14ac:dyDescent="0.2">
      <c r="A30" s="16" t="s">
        <v>217</v>
      </c>
      <c r="C30" s="65"/>
      <c r="E30" s="68"/>
      <c r="F30" s="68"/>
    </row>
    <row r="31" spans="1:6" x14ac:dyDescent="0.2">
      <c r="A31" s="41" t="s">
        <v>218</v>
      </c>
      <c r="C31" s="25"/>
      <c r="E31" s="25"/>
      <c r="F31" s="25"/>
    </row>
    <row r="32" spans="1:6" x14ac:dyDescent="0.2">
      <c r="C32" s="65"/>
      <c r="E32" s="68"/>
      <c r="F32" s="68"/>
    </row>
  </sheetData>
  <printOptions horizontalCentered="1"/>
  <pageMargins left="0" right="0" top="0.5" bottom="0.75" header="0.3" footer="0.3"/>
  <pageSetup orientation="portrait" r:id="rId1"/>
  <headerFooter>
    <oddFooter>&amp;C&amp;8©, Copyright, State Farm Mutual Automobile Insurance Company 2024
No reproduction of this copyrighted material allowed without express written consent from State Farm®</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dimension ref="A1:O45"/>
  <sheetViews>
    <sheetView zoomScaleNormal="100" workbookViewId="0">
      <selection activeCell="C14" sqref="C14"/>
    </sheetView>
  </sheetViews>
  <sheetFormatPr defaultColWidth="9.140625" defaultRowHeight="12.75" x14ac:dyDescent="0.2"/>
  <cols>
    <col min="1" max="5" width="9.7109375" style="16" customWidth="1"/>
    <col min="6" max="7" width="20.28515625" style="16" customWidth="1"/>
    <col min="8" max="9" width="9.140625" style="16"/>
    <col min="10" max="10" width="15.28515625" style="16" bestFit="1" customWidth="1"/>
    <col min="11" max="11" width="12.42578125" style="16" customWidth="1"/>
    <col min="12" max="12" width="16.5703125" style="16" bestFit="1" customWidth="1"/>
    <col min="13" max="14" width="9.140625" style="16"/>
    <col min="15" max="15" width="14" style="16" bestFit="1" customWidth="1"/>
    <col min="16" max="16384" width="9.140625" style="16"/>
  </cols>
  <sheetData>
    <row r="1" spans="1:15" x14ac:dyDescent="0.2">
      <c r="G1" s="26" t="s">
        <v>30</v>
      </c>
    </row>
    <row r="2" spans="1:15" x14ac:dyDescent="0.2">
      <c r="A2" s="24"/>
      <c r="G2" s="26" t="s">
        <v>145</v>
      </c>
    </row>
    <row r="3" spans="1:15" x14ac:dyDescent="0.2">
      <c r="A3" s="15" t="s">
        <v>0</v>
      </c>
      <c r="B3" s="25"/>
      <c r="C3" s="25"/>
      <c r="D3" s="25"/>
      <c r="E3" s="25"/>
      <c r="F3" s="25"/>
      <c r="G3" s="25"/>
    </row>
    <row r="4" spans="1:15" x14ac:dyDescent="0.2">
      <c r="A4" s="9" t="s">
        <v>2701</v>
      </c>
      <c r="B4" s="25"/>
      <c r="C4" s="25"/>
      <c r="D4" s="25"/>
      <c r="E4" s="25"/>
      <c r="F4" s="25"/>
      <c r="G4" s="25"/>
    </row>
    <row r="5" spans="1:15" x14ac:dyDescent="0.2">
      <c r="A5" s="15" t="s">
        <v>3</v>
      </c>
      <c r="B5" s="25"/>
      <c r="C5" s="25"/>
      <c r="D5" s="25"/>
      <c r="E5" s="25"/>
      <c r="F5" s="25"/>
      <c r="G5" s="25"/>
    </row>
    <row r="6" spans="1:15" x14ac:dyDescent="0.2">
      <c r="A6" s="15"/>
      <c r="B6" s="25"/>
      <c r="C6" s="25"/>
      <c r="D6" s="25"/>
      <c r="E6" s="25"/>
      <c r="F6" s="25"/>
    </row>
    <row r="7" spans="1:15" x14ac:dyDescent="0.2">
      <c r="A7" s="15"/>
      <c r="B7" s="25"/>
      <c r="C7" s="25"/>
      <c r="D7" s="25"/>
      <c r="E7" s="25"/>
      <c r="F7" s="25"/>
    </row>
    <row r="8" spans="1:15" x14ac:dyDescent="0.2">
      <c r="A8" s="15"/>
      <c r="B8" s="25"/>
      <c r="C8" s="25"/>
      <c r="D8" s="25"/>
      <c r="E8" s="25"/>
      <c r="F8" s="25"/>
      <c r="G8" s="39"/>
    </row>
    <row r="9" spans="1:15" x14ac:dyDescent="0.2">
      <c r="F9" s="45" t="s">
        <v>2690</v>
      </c>
      <c r="G9" s="45"/>
    </row>
    <row r="10" spans="1:15" x14ac:dyDescent="0.2">
      <c r="F10" s="39"/>
      <c r="G10" s="39" t="s">
        <v>354</v>
      </c>
    </row>
    <row r="11" spans="1:15" x14ac:dyDescent="0.2">
      <c r="F11" s="46" t="s">
        <v>2659</v>
      </c>
      <c r="G11" s="46" t="s">
        <v>355</v>
      </c>
    </row>
    <row r="12" spans="1:15" ht="15" x14ac:dyDescent="0.2">
      <c r="A12" s="7" t="s">
        <v>144</v>
      </c>
      <c r="B12" s="7"/>
      <c r="C12" s="7"/>
      <c r="D12" s="7"/>
      <c r="E12" s="7"/>
      <c r="F12" s="235">
        <v>58118006.227695733</v>
      </c>
      <c r="G12" s="235">
        <v>103389372.26329748</v>
      </c>
      <c r="J12" s="200"/>
      <c r="L12" s="113"/>
      <c r="N12" s="114"/>
      <c r="O12" s="113"/>
    </row>
    <row r="13" spans="1:15" ht="15" x14ac:dyDescent="0.2">
      <c r="A13" s="7" t="s">
        <v>171</v>
      </c>
      <c r="B13" s="7"/>
      <c r="C13" s="7"/>
      <c r="D13" s="7"/>
      <c r="E13" s="7"/>
      <c r="F13" s="236">
        <f>'Exhibit 9 - p1'!G36</f>
        <v>0.16960515581112456</v>
      </c>
      <c r="G13" s="236">
        <f>'Exhibit 9 - p1'!I36</f>
        <v>0.29075978493475585</v>
      </c>
      <c r="J13" s="200"/>
      <c r="L13" s="113"/>
      <c r="N13" s="114"/>
      <c r="O13" s="113"/>
    </row>
    <row r="14" spans="1:15" ht="15" x14ac:dyDescent="0.2">
      <c r="A14" s="7" t="s">
        <v>172</v>
      </c>
      <c r="B14" s="7"/>
      <c r="C14" s="7"/>
      <c r="D14" s="7"/>
      <c r="E14" s="7"/>
      <c r="F14" s="236">
        <f>'Exhibit 9 - p5'!F49</f>
        <v>2.2415330617708899E-2</v>
      </c>
      <c r="G14" s="236">
        <f>'Exhibit 9 - p5'!H49</f>
        <v>5.4449700585452683E-2</v>
      </c>
      <c r="J14" s="201"/>
      <c r="N14" s="115"/>
    </row>
    <row r="15" spans="1:15" ht="15" x14ac:dyDescent="0.2">
      <c r="A15" s="7" t="s">
        <v>173</v>
      </c>
      <c r="B15" s="7"/>
      <c r="C15" s="7"/>
      <c r="D15" s="7"/>
      <c r="E15" s="7"/>
      <c r="F15" s="236">
        <f>F13+F14</f>
        <v>0.19202048642883346</v>
      </c>
      <c r="G15" s="236">
        <f>G13+G14</f>
        <v>0.34520948552020853</v>
      </c>
      <c r="J15" s="201"/>
      <c r="N15" s="115"/>
    </row>
    <row r="16" spans="1:15" ht="15" x14ac:dyDescent="0.2">
      <c r="A16" s="7" t="s">
        <v>202</v>
      </c>
      <c r="B16" s="7"/>
      <c r="C16" s="7"/>
      <c r="D16" s="7"/>
      <c r="E16" s="7"/>
      <c r="F16" s="235">
        <f>F45</f>
        <v>20881229.187214117</v>
      </c>
      <c r="G16" s="235">
        <f>G45</f>
        <v>11904798.768417597</v>
      </c>
      <c r="J16" s="201"/>
      <c r="N16" s="115"/>
    </row>
    <row r="17" spans="1:14" ht="15" x14ac:dyDescent="0.2">
      <c r="A17" s="7" t="s">
        <v>143</v>
      </c>
      <c r="B17" s="7"/>
      <c r="C17" s="7"/>
      <c r="D17" s="7"/>
      <c r="E17" s="7"/>
      <c r="F17" s="235">
        <f>F16*F15</f>
        <v>4009623.7857608097</v>
      </c>
      <c r="G17" s="235">
        <f t="shared" ref="G17" si="0">G16*G15</f>
        <v>4109649.4580670507</v>
      </c>
      <c r="J17" s="201"/>
      <c r="N17" s="115"/>
    </row>
    <row r="18" spans="1:14" x14ac:dyDescent="0.2">
      <c r="A18" s="7" t="s">
        <v>142</v>
      </c>
      <c r="B18" s="7"/>
      <c r="C18" s="7"/>
      <c r="D18" s="7"/>
      <c r="E18" s="7"/>
      <c r="F18" s="237">
        <f t="shared" ref="F18:G18" si="1">F17/F12</f>
        <v>6.8991076019570177E-2</v>
      </c>
      <c r="G18" s="237">
        <f t="shared" si="1"/>
        <v>3.9749244705743786E-2</v>
      </c>
      <c r="L18" s="113"/>
    </row>
    <row r="19" spans="1:14" x14ac:dyDescent="0.2">
      <c r="A19" s="7"/>
      <c r="B19" s="7"/>
      <c r="C19" s="7"/>
      <c r="D19" s="7"/>
      <c r="E19" s="7"/>
      <c r="F19" s="238"/>
      <c r="L19" s="113"/>
    </row>
    <row r="20" spans="1:14" x14ac:dyDescent="0.2">
      <c r="A20" s="7" t="s">
        <v>141</v>
      </c>
      <c r="B20" s="7"/>
      <c r="C20" s="7"/>
      <c r="D20" s="7"/>
      <c r="E20" s="7"/>
      <c r="F20" s="237">
        <f>F18+1</f>
        <v>1.0689910760195702</v>
      </c>
      <c r="G20" s="237">
        <f>G18+1</f>
        <v>1.0397492447057437</v>
      </c>
      <c r="L20" s="113"/>
    </row>
    <row r="25" spans="1:14" x14ac:dyDescent="0.2">
      <c r="A25" s="16" t="s">
        <v>140</v>
      </c>
    </row>
    <row r="26" spans="1:14" x14ac:dyDescent="0.2">
      <c r="A26" s="41" t="s">
        <v>139</v>
      </c>
    </row>
    <row r="27" spans="1:14" x14ac:dyDescent="0.2">
      <c r="A27" s="16" t="s">
        <v>164</v>
      </c>
    </row>
    <row r="28" spans="1:14" x14ac:dyDescent="0.2">
      <c r="A28" s="41" t="s">
        <v>2703</v>
      </c>
    </row>
    <row r="29" spans="1:14" x14ac:dyDescent="0.2">
      <c r="A29" s="16" t="s">
        <v>138</v>
      </c>
    </row>
    <row r="30" spans="1:14" x14ac:dyDescent="0.2">
      <c r="A30" s="16" t="s">
        <v>200</v>
      </c>
    </row>
    <row r="31" spans="1:14" x14ac:dyDescent="0.2">
      <c r="A31" s="16" t="s">
        <v>137</v>
      </c>
    </row>
    <row r="32" spans="1:14" x14ac:dyDescent="0.2">
      <c r="A32" s="16" t="s">
        <v>136</v>
      </c>
    </row>
    <row r="33" spans="1:7" x14ac:dyDescent="0.2">
      <c r="A33" s="16" t="s">
        <v>135</v>
      </c>
    </row>
    <row r="34" spans="1:7" x14ac:dyDescent="0.2">
      <c r="G34" s="39"/>
    </row>
    <row r="35" spans="1:7" x14ac:dyDescent="0.2">
      <c r="G35" s="39"/>
    </row>
    <row r="36" spans="1:7" x14ac:dyDescent="0.2">
      <c r="F36" s="45" t="s">
        <v>2690</v>
      </c>
      <c r="G36" s="45"/>
    </row>
    <row r="37" spans="1:7" x14ac:dyDescent="0.2">
      <c r="F37" s="39"/>
      <c r="G37" s="39" t="s">
        <v>354</v>
      </c>
    </row>
    <row r="38" spans="1:7" x14ac:dyDescent="0.2">
      <c r="F38" s="46" t="s">
        <v>2659</v>
      </c>
      <c r="G38" s="46" t="s">
        <v>355</v>
      </c>
    </row>
    <row r="39" spans="1:7" x14ac:dyDescent="0.2">
      <c r="A39" s="16" t="s">
        <v>166</v>
      </c>
      <c r="F39" s="55">
        <v>20264796.609999999</v>
      </c>
      <c r="G39" s="55">
        <v>11136992.710000001</v>
      </c>
    </row>
    <row r="40" spans="1:7" x14ac:dyDescent="0.2">
      <c r="A40" s="16" t="s">
        <v>199</v>
      </c>
      <c r="F40" s="202">
        <v>1.202514123715237E-2</v>
      </c>
      <c r="G40" s="160">
        <v>2.6951670037421271E-2</v>
      </c>
    </row>
    <row r="41" spans="1:7" x14ac:dyDescent="0.2">
      <c r="A41" s="16" t="s">
        <v>290</v>
      </c>
      <c r="F41" s="203">
        <v>45108</v>
      </c>
      <c r="G41" s="203">
        <v>45108</v>
      </c>
    </row>
    <row r="42" spans="1:7" x14ac:dyDescent="0.2">
      <c r="A42" s="16" t="s">
        <v>289</v>
      </c>
      <c r="F42" s="203">
        <v>46023</v>
      </c>
      <c r="G42" s="203">
        <v>46023</v>
      </c>
    </row>
    <row r="43" spans="1:7" x14ac:dyDescent="0.2">
      <c r="A43" s="16" t="s">
        <v>198</v>
      </c>
      <c r="F43" s="204">
        <v>2.506849315068493</v>
      </c>
      <c r="G43" s="204">
        <v>2.506849315068493</v>
      </c>
    </row>
    <row r="44" spans="1:7" x14ac:dyDescent="0.2">
      <c r="A44" s="16" t="s">
        <v>12</v>
      </c>
      <c r="F44" s="204">
        <f t="shared" ref="F44:G44" si="2">(1+F40)^F43</f>
        <v>1.0304188879403768</v>
      </c>
      <c r="G44" s="204">
        <f t="shared" si="2"/>
        <v>1.0689419557335416</v>
      </c>
    </row>
    <row r="45" spans="1:7" x14ac:dyDescent="0.2">
      <c r="A45" s="16" t="s">
        <v>203</v>
      </c>
      <c r="F45" s="55">
        <f t="shared" ref="F45:G45" si="3">F44*F39</f>
        <v>20881229.187214117</v>
      </c>
      <c r="G45" s="55">
        <f t="shared" si="3"/>
        <v>11904798.768417597</v>
      </c>
    </row>
  </sheetData>
  <printOptions horizontalCentered="1"/>
  <pageMargins left="0" right="0" top="0.5" bottom="0.75" header="0.3" footer="0.3"/>
  <pageSetup orientation="portrait" r:id="rId1"/>
  <headerFooter>
    <oddFooter>&amp;C&amp;8©, Copyright, State Farm Mutual Automobile Insurance Company 2024
No reproduction of this copyrighted material allowed without express written consent from State Farm®</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dimension ref="A1:K32"/>
  <sheetViews>
    <sheetView zoomScaleNormal="100" workbookViewId="0">
      <selection activeCell="C14" sqref="C14"/>
    </sheetView>
  </sheetViews>
  <sheetFormatPr defaultRowHeight="12.75" x14ac:dyDescent="0.2"/>
  <cols>
    <col min="3" max="5" width="14.28515625" customWidth="1"/>
    <col min="7" max="7" width="12.7109375" bestFit="1" customWidth="1"/>
  </cols>
  <sheetData>
    <row r="1" spans="1:11" x14ac:dyDescent="0.2">
      <c r="A1" s="16"/>
      <c r="B1" s="16"/>
      <c r="C1" s="16"/>
      <c r="D1" s="16"/>
      <c r="E1" s="16"/>
      <c r="F1" s="16"/>
      <c r="G1" s="26" t="s">
        <v>30</v>
      </c>
    </row>
    <row r="2" spans="1:11" x14ac:dyDescent="0.2">
      <c r="A2" s="24"/>
      <c r="B2" s="16"/>
      <c r="C2" s="16"/>
      <c r="D2" s="16"/>
      <c r="E2" s="16"/>
      <c r="F2" s="16"/>
      <c r="G2" s="26" t="s">
        <v>163</v>
      </c>
    </row>
    <row r="3" spans="1:11" x14ac:dyDescent="0.2">
      <c r="A3" s="15" t="s">
        <v>0</v>
      </c>
      <c r="B3" s="25"/>
      <c r="C3" s="25"/>
      <c r="D3" s="25"/>
      <c r="E3" s="25"/>
      <c r="F3" s="25"/>
      <c r="G3" s="25"/>
    </row>
    <row r="4" spans="1:11" x14ac:dyDescent="0.2">
      <c r="A4" s="9" t="s">
        <v>2701</v>
      </c>
      <c r="B4" s="25"/>
      <c r="C4" s="25"/>
      <c r="D4" s="25"/>
      <c r="E4" s="25"/>
      <c r="F4" s="25"/>
      <c r="G4" s="25"/>
    </row>
    <row r="5" spans="1:11" x14ac:dyDescent="0.2">
      <c r="A5" s="15" t="s">
        <v>267</v>
      </c>
      <c r="B5" s="25"/>
      <c r="C5" s="25"/>
      <c r="D5" s="25"/>
      <c r="E5" s="25"/>
      <c r="F5" s="25"/>
      <c r="G5" s="25"/>
    </row>
    <row r="6" spans="1:11" x14ac:dyDescent="0.2">
      <c r="A6" s="15"/>
      <c r="B6" s="25"/>
      <c r="C6" s="25"/>
      <c r="D6" s="25"/>
      <c r="E6" s="25"/>
      <c r="F6" s="25"/>
      <c r="G6" s="25"/>
    </row>
    <row r="7" spans="1:11" x14ac:dyDescent="0.2">
      <c r="A7" s="15"/>
      <c r="B7" s="25"/>
      <c r="C7" s="25"/>
      <c r="D7" s="25"/>
      <c r="E7" s="25"/>
      <c r="F7" s="25"/>
      <c r="G7" s="25"/>
    </row>
    <row r="8" spans="1:11" x14ac:dyDescent="0.2">
      <c r="C8" s="157"/>
      <c r="D8" s="240" t="s">
        <v>268</v>
      </c>
      <c r="E8" s="241"/>
      <c r="J8" s="104"/>
      <c r="K8" s="105"/>
    </row>
    <row r="9" spans="1:11" x14ac:dyDescent="0.2">
      <c r="C9" s="158" t="s">
        <v>146</v>
      </c>
      <c r="D9" s="120"/>
      <c r="E9" s="121" t="s">
        <v>354</v>
      </c>
      <c r="J9" s="104"/>
      <c r="K9" s="105"/>
    </row>
    <row r="10" spans="1:11" x14ac:dyDescent="0.2">
      <c r="C10" s="159" t="s">
        <v>10</v>
      </c>
      <c r="D10" s="122" t="s">
        <v>2659</v>
      </c>
      <c r="E10" s="102" t="s">
        <v>355</v>
      </c>
    </row>
    <row r="11" spans="1:11" x14ac:dyDescent="0.2">
      <c r="C11" s="86">
        <v>2004</v>
      </c>
      <c r="D11" s="161">
        <v>0</v>
      </c>
      <c r="E11" s="107">
        <v>35480</v>
      </c>
    </row>
    <row r="12" spans="1:11" x14ac:dyDescent="0.2">
      <c r="C12" s="86">
        <v>2005</v>
      </c>
      <c r="D12" s="161">
        <v>0</v>
      </c>
      <c r="E12" s="108">
        <v>35237</v>
      </c>
    </row>
    <row r="13" spans="1:11" x14ac:dyDescent="0.2">
      <c r="C13" s="86">
        <v>2006</v>
      </c>
      <c r="D13" s="161">
        <v>0</v>
      </c>
      <c r="E13" s="108">
        <v>17777</v>
      </c>
    </row>
    <row r="14" spans="1:11" x14ac:dyDescent="0.2">
      <c r="C14" s="86">
        <v>2007</v>
      </c>
      <c r="D14" s="161">
        <v>0</v>
      </c>
      <c r="E14" s="108">
        <v>7594</v>
      </c>
    </row>
    <row r="15" spans="1:11" x14ac:dyDescent="0.2">
      <c r="C15" s="86">
        <v>2008</v>
      </c>
      <c r="D15" s="161">
        <v>685</v>
      </c>
      <c r="E15" s="108">
        <v>1311</v>
      </c>
    </row>
    <row r="16" spans="1:11" x14ac:dyDescent="0.2">
      <c r="C16" s="86">
        <v>2009</v>
      </c>
      <c r="D16" s="161">
        <v>756890</v>
      </c>
      <c r="E16" s="108">
        <v>521057</v>
      </c>
    </row>
    <row r="17" spans="2:5" x14ac:dyDescent="0.2">
      <c r="C17" s="86">
        <v>2010</v>
      </c>
      <c r="D17" s="161">
        <v>0</v>
      </c>
      <c r="E17" s="108">
        <v>15609</v>
      </c>
    </row>
    <row r="18" spans="2:5" x14ac:dyDescent="0.2">
      <c r="C18" s="86">
        <v>2011</v>
      </c>
      <c r="D18" s="161">
        <v>67756</v>
      </c>
      <c r="E18" s="108">
        <v>41470</v>
      </c>
    </row>
    <row r="19" spans="2:5" x14ac:dyDescent="0.2">
      <c r="C19" s="86">
        <v>2012</v>
      </c>
      <c r="D19" s="161">
        <v>0</v>
      </c>
      <c r="E19" s="108">
        <v>2500</v>
      </c>
    </row>
    <row r="20" spans="2:5" x14ac:dyDescent="0.2">
      <c r="C20" s="86">
        <v>2013</v>
      </c>
      <c r="D20" s="161">
        <v>24680</v>
      </c>
      <c r="E20" s="108">
        <v>35040</v>
      </c>
    </row>
    <row r="21" spans="2:5" x14ac:dyDescent="0.2">
      <c r="C21" s="86">
        <v>2014</v>
      </c>
      <c r="D21" s="161">
        <v>0</v>
      </c>
      <c r="E21" s="108">
        <v>0</v>
      </c>
    </row>
    <row r="22" spans="2:5" x14ac:dyDescent="0.2">
      <c r="C22" s="86">
        <v>2015</v>
      </c>
      <c r="D22" s="161">
        <v>1903</v>
      </c>
      <c r="E22" s="108">
        <v>0</v>
      </c>
    </row>
    <row r="23" spans="2:5" x14ac:dyDescent="0.2">
      <c r="C23" s="86">
        <v>2016</v>
      </c>
      <c r="D23" s="161">
        <v>0</v>
      </c>
      <c r="E23" s="108">
        <v>17210</v>
      </c>
    </row>
    <row r="24" spans="2:5" x14ac:dyDescent="0.2">
      <c r="C24" s="86">
        <v>2017</v>
      </c>
      <c r="D24" s="161">
        <v>109430</v>
      </c>
      <c r="E24" s="108">
        <v>45610</v>
      </c>
    </row>
    <row r="25" spans="2:5" x14ac:dyDescent="0.2">
      <c r="C25" s="86">
        <v>2018</v>
      </c>
      <c r="D25" s="161">
        <v>41345</v>
      </c>
      <c r="E25" s="108">
        <v>21914</v>
      </c>
    </row>
    <row r="26" spans="2:5" x14ac:dyDescent="0.2">
      <c r="C26" s="86">
        <v>2019</v>
      </c>
      <c r="D26" s="161">
        <v>0</v>
      </c>
      <c r="E26" s="108">
        <v>0</v>
      </c>
    </row>
    <row r="27" spans="2:5" x14ac:dyDescent="0.2">
      <c r="C27" s="86">
        <v>2020</v>
      </c>
      <c r="D27" s="161">
        <v>11036295</v>
      </c>
      <c r="E27" s="108">
        <v>3208174</v>
      </c>
    </row>
    <row r="28" spans="2:5" x14ac:dyDescent="0.2">
      <c r="C28" s="86">
        <v>2021</v>
      </c>
      <c r="D28" s="161">
        <v>3806597</v>
      </c>
      <c r="E28" s="108">
        <v>2171552</v>
      </c>
    </row>
    <row r="29" spans="2:5" x14ac:dyDescent="0.2">
      <c r="C29" s="86">
        <v>2022</v>
      </c>
      <c r="D29" s="161">
        <v>780053.18</v>
      </c>
      <c r="E29" s="108">
        <v>330745.2</v>
      </c>
    </row>
    <row r="30" spans="2:5" x14ac:dyDescent="0.2">
      <c r="C30" s="87">
        <v>2023</v>
      </c>
      <c r="D30" s="162">
        <v>368853.72</v>
      </c>
      <c r="E30" s="109">
        <v>239738.78</v>
      </c>
    </row>
    <row r="31" spans="2:5" ht="15" x14ac:dyDescent="0.25">
      <c r="C31" s="69"/>
      <c r="D31" s="70"/>
    </row>
    <row r="32" spans="2:5" x14ac:dyDescent="0.2">
      <c r="B32" s="6"/>
      <c r="C32" s="6" t="s">
        <v>291</v>
      </c>
    </row>
  </sheetData>
  <mergeCells count="1">
    <mergeCell ref="D8:E8"/>
  </mergeCells>
  <printOptions horizontalCentered="1"/>
  <pageMargins left="0" right="0" top="0.5" bottom="0.75" header="0.3" footer="0.3"/>
  <pageSetup orientation="portrait" r:id="rId1"/>
  <headerFooter>
    <oddFooter>&amp;C&amp;8©, Copyright, State Farm Mutual Automobile Insurance Company 2024
No reproduction of this copyrighted material allowed without express written consent from State Farm®</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dimension ref="A1:J37"/>
  <sheetViews>
    <sheetView zoomScaleNormal="100" workbookViewId="0">
      <selection activeCell="C14" sqref="C14"/>
    </sheetView>
  </sheetViews>
  <sheetFormatPr defaultRowHeight="12.75" x14ac:dyDescent="0.2"/>
  <cols>
    <col min="3" max="3" width="5.5703125" bestFit="1" customWidth="1"/>
    <col min="4" max="4" width="24.140625" bestFit="1" customWidth="1"/>
    <col min="5" max="5" width="16.85546875" bestFit="1" customWidth="1"/>
    <col min="6" max="8" width="9.140625" customWidth="1"/>
    <col min="9" max="9" width="13.7109375" bestFit="1" customWidth="1"/>
    <col min="10" max="10" width="7.140625" bestFit="1" customWidth="1"/>
  </cols>
  <sheetData>
    <row r="1" spans="1:10" x14ac:dyDescent="0.2">
      <c r="A1" s="16"/>
      <c r="B1" s="16"/>
      <c r="C1" s="16"/>
      <c r="D1" s="16"/>
      <c r="E1" s="16"/>
      <c r="F1" s="16"/>
      <c r="G1" s="16"/>
      <c r="H1" s="26" t="s">
        <v>30</v>
      </c>
    </row>
    <row r="2" spans="1:10" x14ac:dyDescent="0.2">
      <c r="A2" s="24"/>
      <c r="B2" s="16"/>
      <c r="C2" s="16"/>
      <c r="D2" s="16"/>
      <c r="E2" s="16"/>
      <c r="F2" s="16"/>
      <c r="G2" s="16"/>
      <c r="H2" s="26" t="s">
        <v>278</v>
      </c>
    </row>
    <row r="3" spans="1:10" x14ac:dyDescent="0.2">
      <c r="A3" s="15" t="s">
        <v>0</v>
      </c>
      <c r="B3" s="25"/>
      <c r="C3" s="25"/>
      <c r="D3" s="25"/>
      <c r="E3" s="25"/>
      <c r="F3" s="25"/>
      <c r="G3" s="25"/>
      <c r="H3" s="25"/>
    </row>
    <row r="4" spans="1:10" x14ac:dyDescent="0.2">
      <c r="A4" s="9" t="s">
        <v>2701</v>
      </c>
      <c r="B4" s="25"/>
      <c r="C4" s="25"/>
      <c r="D4" s="25"/>
      <c r="E4" s="25"/>
      <c r="F4" s="25"/>
      <c r="G4" s="25"/>
      <c r="H4" s="25"/>
    </row>
    <row r="5" spans="1:10" x14ac:dyDescent="0.2">
      <c r="A5" s="15" t="s">
        <v>269</v>
      </c>
      <c r="B5" s="25"/>
      <c r="C5" s="25"/>
      <c r="D5" s="25"/>
      <c r="E5" s="25"/>
      <c r="F5" s="25"/>
      <c r="G5" s="25"/>
      <c r="H5" s="25"/>
    </row>
    <row r="8" spans="1:10" x14ac:dyDescent="0.2">
      <c r="C8" s="123" t="s">
        <v>10</v>
      </c>
      <c r="D8" s="123" t="s">
        <v>270</v>
      </c>
      <c r="E8" s="123" t="s">
        <v>271</v>
      </c>
    </row>
    <row r="9" spans="1:10" x14ac:dyDescent="0.2">
      <c r="C9" s="71">
        <v>1991</v>
      </c>
      <c r="D9" s="71" t="s">
        <v>272</v>
      </c>
      <c r="E9" s="71" t="s">
        <v>273</v>
      </c>
    </row>
    <row r="10" spans="1:10" x14ac:dyDescent="0.2">
      <c r="C10" s="71">
        <v>2003</v>
      </c>
      <c r="D10" s="71" t="s">
        <v>274</v>
      </c>
      <c r="E10" s="71" t="s">
        <v>273</v>
      </c>
      <c r="I10" s="43"/>
      <c r="J10" s="7"/>
    </row>
    <row r="11" spans="1:10" x14ac:dyDescent="0.2">
      <c r="C11" s="71">
        <v>2017</v>
      </c>
      <c r="D11" s="71" t="s">
        <v>275</v>
      </c>
      <c r="E11" s="71" t="s">
        <v>273</v>
      </c>
      <c r="I11" s="43"/>
      <c r="J11" s="7"/>
    </row>
    <row r="12" spans="1:10" x14ac:dyDescent="0.2">
      <c r="C12" s="71">
        <v>2018</v>
      </c>
      <c r="D12" s="71" t="s">
        <v>276</v>
      </c>
      <c r="E12" s="71" t="s">
        <v>273</v>
      </c>
      <c r="I12" s="43"/>
      <c r="J12" s="7"/>
    </row>
    <row r="13" spans="1:10" x14ac:dyDescent="0.2">
      <c r="C13" s="71">
        <v>2018</v>
      </c>
      <c r="D13" s="71" t="s">
        <v>277</v>
      </c>
      <c r="E13" s="71" t="s">
        <v>273</v>
      </c>
      <c r="I13" s="43"/>
      <c r="J13" s="7"/>
    </row>
    <row r="14" spans="1:10" x14ac:dyDescent="0.2">
      <c r="C14" s="71">
        <v>2020</v>
      </c>
      <c r="D14" s="71" t="s">
        <v>297</v>
      </c>
      <c r="E14" s="5" t="s">
        <v>273</v>
      </c>
      <c r="I14" s="43"/>
      <c r="J14" s="7"/>
    </row>
    <row r="15" spans="1:10" x14ac:dyDescent="0.2">
      <c r="I15" s="43"/>
      <c r="J15" s="7"/>
    </row>
    <row r="16" spans="1:10" x14ac:dyDescent="0.2">
      <c r="I16" s="43"/>
      <c r="J16" s="7"/>
    </row>
    <row r="17" spans="9:10" x14ac:dyDescent="0.2">
      <c r="I17" s="43"/>
      <c r="J17" s="7"/>
    </row>
    <row r="18" spans="9:10" x14ac:dyDescent="0.2">
      <c r="I18" s="43"/>
      <c r="J18" s="7"/>
    </row>
    <row r="19" spans="9:10" x14ac:dyDescent="0.2">
      <c r="I19" s="43"/>
      <c r="J19" s="7"/>
    </row>
    <row r="20" spans="9:10" x14ac:dyDescent="0.2">
      <c r="I20" s="43"/>
      <c r="J20" s="7"/>
    </row>
    <row r="21" spans="9:10" x14ac:dyDescent="0.2">
      <c r="I21" s="43"/>
      <c r="J21" s="7"/>
    </row>
    <row r="22" spans="9:10" x14ac:dyDescent="0.2">
      <c r="I22" s="43"/>
      <c r="J22" s="7"/>
    </row>
    <row r="23" spans="9:10" x14ac:dyDescent="0.2">
      <c r="I23" s="43"/>
      <c r="J23" s="7"/>
    </row>
    <row r="24" spans="9:10" x14ac:dyDescent="0.2">
      <c r="I24" s="43"/>
      <c r="J24" s="7"/>
    </row>
    <row r="25" spans="9:10" x14ac:dyDescent="0.2">
      <c r="I25" s="43"/>
      <c r="J25" s="7"/>
    </row>
    <row r="26" spans="9:10" x14ac:dyDescent="0.2">
      <c r="I26" s="43"/>
      <c r="J26" s="7"/>
    </row>
    <row r="27" spans="9:10" x14ac:dyDescent="0.2">
      <c r="I27" s="43"/>
      <c r="J27" s="7"/>
    </row>
    <row r="28" spans="9:10" x14ac:dyDescent="0.2">
      <c r="I28" s="43"/>
      <c r="J28" s="7"/>
    </row>
    <row r="29" spans="9:10" x14ac:dyDescent="0.2">
      <c r="I29" s="43"/>
      <c r="J29" s="7"/>
    </row>
    <row r="30" spans="9:10" x14ac:dyDescent="0.2">
      <c r="I30" s="43"/>
      <c r="J30" s="7"/>
    </row>
    <row r="31" spans="9:10" x14ac:dyDescent="0.2">
      <c r="I31" s="43"/>
      <c r="J31" s="7"/>
    </row>
    <row r="32" spans="9:10" x14ac:dyDescent="0.2">
      <c r="I32" s="43"/>
      <c r="J32" s="7"/>
    </row>
    <row r="33" spans="9:10" x14ac:dyDescent="0.2">
      <c r="I33" s="43"/>
      <c r="J33" s="7"/>
    </row>
    <row r="34" spans="9:10" x14ac:dyDescent="0.2">
      <c r="I34" s="43"/>
      <c r="J34" s="7"/>
    </row>
    <row r="35" spans="9:10" x14ac:dyDescent="0.2">
      <c r="I35" s="43"/>
      <c r="J35" s="7"/>
    </row>
    <row r="36" spans="9:10" x14ac:dyDescent="0.2">
      <c r="I36" s="43"/>
      <c r="J36" s="7"/>
    </row>
    <row r="37" spans="9:10" x14ac:dyDescent="0.2">
      <c r="I37" s="7"/>
      <c r="J37" s="7"/>
    </row>
  </sheetData>
  <printOptions horizontalCentered="1"/>
  <pageMargins left="0" right="0" top="0.5" bottom="0.75" header="0.3" footer="0.3"/>
  <pageSetup orientation="portrait" r:id="rId1"/>
  <headerFooter>
    <oddFooter>&amp;C&amp;8©, Copyright, State Farm Mutual Automobile Insurance Company 2024
No reproduction of this copyrighted material allowed without express written consent from State Farm®</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dimension ref="A1:J59"/>
  <sheetViews>
    <sheetView zoomScaleNormal="100" workbookViewId="0">
      <selection activeCell="C14" sqref="C14"/>
    </sheetView>
  </sheetViews>
  <sheetFormatPr defaultRowHeight="12.75" x14ac:dyDescent="0.2"/>
  <cols>
    <col min="1" max="1" width="20.7109375" customWidth="1"/>
    <col min="2" max="2" width="10.7109375" customWidth="1"/>
    <col min="3" max="3" width="14.85546875" bestFit="1" customWidth="1"/>
    <col min="4" max="4" width="11.140625" bestFit="1" customWidth="1"/>
    <col min="5" max="6" width="12.7109375" customWidth="1"/>
  </cols>
  <sheetData>
    <row r="1" spans="1:6" x14ac:dyDescent="0.2">
      <c r="F1" s="12" t="s">
        <v>4</v>
      </c>
    </row>
    <row r="2" spans="1:6" x14ac:dyDescent="0.2">
      <c r="A2" s="3" t="s">
        <v>0</v>
      </c>
      <c r="B2" s="4"/>
      <c r="C2" s="4"/>
      <c r="D2" s="4"/>
      <c r="E2" s="4"/>
      <c r="F2" s="4"/>
    </row>
    <row r="3" spans="1:6" x14ac:dyDescent="0.2">
      <c r="A3" s="9" t="s">
        <v>2701</v>
      </c>
      <c r="B3" s="4"/>
      <c r="C3" s="4"/>
      <c r="D3" s="4"/>
      <c r="E3" s="4"/>
      <c r="F3" s="4"/>
    </row>
    <row r="4" spans="1:6" x14ac:dyDescent="0.2">
      <c r="A4" s="3" t="s">
        <v>5</v>
      </c>
      <c r="B4" s="4"/>
      <c r="C4" s="4"/>
      <c r="D4" s="4"/>
      <c r="E4" s="4"/>
      <c r="F4" s="4"/>
    </row>
    <row r="5" spans="1:6" x14ac:dyDescent="0.2">
      <c r="A5" s="3"/>
      <c r="B5" s="4"/>
      <c r="C5" s="4"/>
      <c r="D5" s="4"/>
      <c r="E5" s="4"/>
      <c r="F5" s="4"/>
    </row>
    <row r="6" spans="1:6" x14ac:dyDescent="0.2">
      <c r="A6" s="3"/>
      <c r="B6" s="4"/>
      <c r="C6" s="4"/>
      <c r="D6" s="4"/>
      <c r="E6" s="4"/>
      <c r="F6" s="4"/>
    </row>
    <row r="7" spans="1:6" x14ac:dyDescent="0.2">
      <c r="A7" s="3" t="s">
        <v>2670</v>
      </c>
      <c r="B7" s="4"/>
      <c r="C7" s="4"/>
      <c r="D7" s="4"/>
      <c r="E7" s="4"/>
      <c r="F7" s="4"/>
    </row>
    <row r="8" spans="1:6" x14ac:dyDescent="0.2">
      <c r="A8" s="3"/>
      <c r="B8" s="4"/>
      <c r="C8" s="4"/>
      <c r="D8" s="4"/>
      <c r="E8" s="4"/>
      <c r="F8" s="4"/>
    </row>
    <row r="9" spans="1:6" x14ac:dyDescent="0.2">
      <c r="A9" s="1" t="s">
        <v>35</v>
      </c>
    </row>
    <row r="10" spans="1:6" x14ac:dyDescent="0.2">
      <c r="A10" s="2"/>
      <c r="B10" s="5" t="s">
        <v>26</v>
      </c>
      <c r="C10" s="5" t="s">
        <v>46</v>
      </c>
      <c r="D10" s="2"/>
      <c r="E10" s="13" t="s">
        <v>44</v>
      </c>
      <c r="F10" s="13"/>
    </row>
    <row r="11" spans="1:6" x14ac:dyDescent="0.2">
      <c r="A11" s="8" t="s">
        <v>37</v>
      </c>
      <c r="B11" s="8" t="s">
        <v>45</v>
      </c>
      <c r="C11" s="8" t="s">
        <v>59</v>
      </c>
      <c r="D11" s="8" t="s">
        <v>38</v>
      </c>
      <c r="E11" s="8" t="s">
        <v>43</v>
      </c>
      <c r="F11" s="18" t="s">
        <v>39</v>
      </c>
    </row>
    <row r="12" spans="1:6" x14ac:dyDescent="0.2">
      <c r="A12" s="5" t="s">
        <v>187</v>
      </c>
      <c r="B12" s="5" t="s">
        <v>2713</v>
      </c>
      <c r="C12" s="5" t="s">
        <v>2712</v>
      </c>
      <c r="D12" s="57">
        <v>34272</v>
      </c>
      <c r="E12" s="20">
        <v>6000</v>
      </c>
      <c r="F12" s="19">
        <f>MIN(SQRT(D12/E12), 1)</f>
        <v>1</v>
      </c>
    </row>
    <row r="13" spans="1:6" x14ac:dyDescent="0.2">
      <c r="A13" s="5" t="s">
        <v>186</v>
      </c>
      <c r="B13" s="5" t="s">
        <v>2713</v>
      </c>
      <c r="C13" s="5" t="s">
        <v>2712</v>
      </c>
      <c r="D13" s="57">
        <v>57218</v>
      </c>
      <c r="E13" s="20">
        <v>6000</v>
      </c>
      <c r="F13" s="19">
        <f>MIN(SQRT(D13/E13), 1)</f>
        <v>1</v>
      </c>
    </row>
    <row r="14" spans="1:6" x14ac:dyDescent="0.2">
      <c r="B14" s="5" t="s">
        <v>2651</v>
      </c>
    </row>
    <row r="15" spans="1:6" x14ac:dyDescent="0.2">
      <c r="A15" s="1" t="s">
        <v>36</v>
      </c>
      <c r="B15" s="6"/>
      <c r="E15" s="8"/>
      <c r="F15" s="8"/>
    </row>
    <row r="16" spans="1:6" x14ac:dyDescent="0.2">
      <c r="B16" s="6" t="s">
        <v>42</v>
      </c>
      <c r="C16" s="2" t="s">
        <v>40</v>
      </c>
      <c r="E16" s="13" t="s">
        <v>44</v>
      </c>
      <c r="F16" s="13"/>
    </row>
    <row r="17" spans="1:10" x14ac:dyDescent="0.2">
      <c r="A17" s="8" t="s">
        <v>37</v>
      </c>
      <c r="B17" s="8" t="s">
        <v>41</v>
      </c>
      <c r="C17" s="8" t="s">
        <v>56</v>
      </c>
      <c r="D17" s="8" t="s">
        <v>38</v>
      </c>
      <c r="E17" s="8" t="s">
        <v>191</v>
      </c>
      <c r="F17" s="18" t="s">
        <v>39</v>
      </c>
    </row>
    <row r="18" spans="1:10" x14ac:dyDescent="0.2">
      <c r="A18" s="5" t="s">
        <v>187</v>
      </c>
      <c r="B18" s="5">
        <v>1</v>
      </c>
      <c r="C18" s="5">
        <v>20234</v>
      </c>
      <c r="D18" s="57">
        <v>5267</v>
      </c>
      <c r="E18" s="20">
        <v>3000</v>
      </c>
      <c r="F18" s="19">
        <f>MIN(SQRT(D18/E18), 1)</f>
        <v>1</v>
      </c>
    </row>
    <row r="19" spans="1:10" x14ac:dyDescent="0.2">
      <c r="A19" s="5" t="s">
        <v>201</v>
      </c>
      <c r="B19" s="5">
        <v>1</v>
      </c>
      <c r="C19" s="5">
        <v>20234</v>
      </c>
      <c r="D19" s="57">
        <v>6248</v>
      </c>
      <c r="E19" s="57">
        <v>3000</v>
      </c>
      <c r="F19" s="58">
        <f>MIN(SQRT(D19/E19), 1)</f>
        <v>1</v>
      </c>
    </row>
    <row r="20" spans="1:10" x14ac:dyDescent="0.2">
      <c r="B20" s="6"/>
      <c r="I20" s="112"/>
      <c r="J20" s="112"/>
    </row>
    <row r="21" spans="1:10" x14ac:dyDescent="0.2">
      <c r="A21" s="3" t="s">
        <v>2645</v>
      </c>
      <c r="B21" s="4"/>
      <c r="C21" s="4"/>
      <c r="D21" s="4"/>
      <c r="E21" s="4"/>
      <c r="F21" s="4"/>
    </row>
    <row r="22" spans="1:10" x14ac:dyDescent="0.2">
      <c r="A22" s="3"/>
      <c r="B22" s="4"/>
      <c r="C22" s="4"/>
      <c r="D22" s="4"/>
      <c r="E22" s="4"/>
      <c r="F22" s="4"/>
    </row>
    <row r="23" spans="1:10" x14ac:dyDescent="0.2">
      <c r="A23" s="1" t="s">
        <v>35</v>
      </c>
    </row>
    <row r="24" spans="1:10" x14ac:dyDescent="0.2">
      <c r="A24" s="2"/>
      <c r="B24" s="5" t="s">
        <v>26</v>
      </c>
      <c r="C24" s="5" t="s">
        <v>46</v>
      </c>
      <c r="D24" s="2"/>
      <c r="E24" s="13" t="s">
        <v>44</v>
      </c>
      <c r="F24" s="13"/>
    </row>
    <row r="25" spans="1:10" x14ac:dyDescent="0.2">
      <c r="A25" s="8" t="s">
        <v>37</v>
      </c>
      <c r="B25" s="8" t="s">
        <v>45</v>
      </c>
      <c r="C25" s="8" t="s">
        <v>59</v>
      </c>
      <c r="D25" s="8" t="s">
        <v>38</v>
      </c>
      <c r="E25" s="8" t="s">
        <v>43</v>
      </c>
      <c r="F25" s="18" t="s">
        <v>39</v>
      </c>
    </row>
    <row r="26" spans="1:10" x14ac:dyDescent="0.2">
      <c r="A26" s="5" t="s">
        <v>187</v>
      </c>
      <c r="B26" s="5" t="s">
        <v>2713</v>
      </c>
      <c r="C26" s="5" t="s">
        <v>2712</v>
      </c>
      <c r="D26" s="57">
        <v>24261</v>
      </c>
      <c r="E26" s="20">
        <v>6000</v>
      </c>
      <c r="F26" s="19">
        <f>MIN(SQRT(D26/E26), 1)</f>
        <v>1</v>
      </c>
    </row>
    <row r="27" spans="1:10" x14ac:dyDescent="0.2">
      <c r="A27" s="5" t="s">
        <v>186</v>
      </c>
      <c r="B27" s="5" t="s">
        <v>2713</v>
      </c>
      <c r="C27" s="5" t="s">
        <v>2712</v>
      </c>
      <c r="D27" s="57">
        <v>38937</v>
      </c>
      <c r="E27" s="20">
        <v>6000</v>
      </c>
      <c r="F27" s="19">
        <f>MIN(SQRT(D27/E27), 1)</f>
        <v>1</v>
      </c>
    </row>
    <row r="28" spans="1:10" x14ac:dyDescent="0.2">
      <c r="B28" s="6"/>
    </row>
    <row r="29" spans="1:10" x14ac:dyDescent="0.2">
      <c r="A29" s="1" t="s">
        <v>36</v>
      </c>
      <c r="B29" s="6"/>
      <c r="E29" s="8"/>
      <c r="F29" s="8"/>
    </row>
    <row r="30" spans="1:10" x14ac:dyDescent="0.2">
      <c r="B30" s="6" t="s">
        <v>42</v>
      </c>
      <c r="C30" s="2" t="s">
        <v>40</v>
      </c>
      <c r="E30" s="13" t="s">
        <v>44</v>
      </c>
      <c r="F30" s="13"/>
    </row>
    <row r="31" spans="1:10" x14ac:dyDescent="0.2">
      <c r="A31" s="8" t="s">
        <v>37</v>
      </c>
      <c r="B31" s="8" t="s">
        <v>41</v>
      </c>
      <c r="C31" s="8" t="s">
        <v>56</v>
      </c>
      <c r="D31" s="8" t="s">
        <v>38</v>
      </c>
      <c r="E31" s="8" t="s">
        <v>191</v>
      </c>
      <c r="F31" s="18" t="s">
        <v>39</v>
      </c>
    </row>
    <row r="32" spans="1:10" x14ac:dyDescent="0.2">
      <c r="A32" s="5" t="s">
        <v>187</v>
      </c>
      <c r="B32" s="5">
        <v>1</v>
      </c>
      <c r="C32" s="5">
        <v>20234</v>
      </c>
      <c r="D32" s="57">
        <v>3456</v>
      </c>
      <c r="E32" s="20">
        <v>3000</v>
      </c>
      <c r="F32" s="19">
        <f>MIN(SQRT(D32/E32), 1)</f>
        <v>1</v>
      </c>
    </row>
    <row r="33" spans="1:6" x14ac:dyDescent="0.2">
      <c r="A33" s="5" t="s">
        <v>201</v>
      </c>
      <c r="B33" s="5">
        <v>1</v>
      </c>
      <c r="C33" s="5">
        <v>20234</v>
      </c>
      <c r="D33" s="57">
        <v>4393</v>
      </c>
      <c r="E33" s="57">
        <v>3000</v>
      </c>
      <c r="F33" s="58">
        <f>MIN(SQRT(D33/E33), 1)</f>
        <v>1</v>
      </c>
    </row>
    <row r="34" spans="1:6" x14ac:dyDescent="0.2">
      <c r="B34" s="6"/>
    </row>
    <row r="35" spans="1:6" x14ac:dyDescent="0.2">
      <c r="B35" s="6"/>
    </row>
    <row r="36" spans="1:6" x14ac:dyDescent="0.2">
      <c r="A36" s="14" t="s">
        <v>189</v>
      </c>
      <c r="B36" s="6"/>
    </row>
    <row r="37" spans="1:6" x14ac:dyDescent="0.2">
      <c r="A37" s="6" t="s">
        <v>190</v>
      </c>
      <c r="B37" s="6"/>
    </row>
    <row r="38" spans="1:6" x14ac:dyDescent="0.2">
      <c r="A38" s="14" t="s">
        <v>188</v>
      </c>
      <c r="B38" s="6"/>
    </row>
    <row r="40" spans="1:6" x14ac:dyDescent="0.2">
      <c r="B40" s="6"/>
    </row>
    <row r="41" spans="1:6" x14ac:dyDescent="0.2">
      <c r="B41" s="6"/>
    </row>
    <row r="42" spans="1:6" x14ac:dyDescent="0.2">
      <c r="B42" s="6"/>
    </row>
    <row r="43" spans="1:6" x14ac:dyDescent="0.2">
      <c r="B43" s="6"/>
    </row>
    <row r="44" spans="1:6" x14ac:dyDescent="0.2">
      <c r="B44" s="6"/>
    </row>
    <row r="45" spans="1:6" x14ac:dyDescent="0.2">
      <c r="B45" s="6"/>
    </row>
    <row r="46" spans="1:6" x14ac:dyDescent="0.2">
      <c r="B46" s="6"/>
    </row>
    <row r="47" spans="1:6" x14ac:dyDescent="0.2">
      <c r="B47" s="6"/>
    </row>
    <row r="48" spans="1:6" x14ac:dyDescent="0.2">
      <c r="B48" s="6"/>
    </row>
    <row r="49" spans="2:2" x14ac:dyDescent="0.2">
      <c r="B49" s="6"/>
    </row>
    <row r="50" spans="2:2" x14ac:dyDescent="0.2">
      <c r="B50" s="6"/>
    </row>
    <row r="51" spans="2:2" x14ac:dyDescent="0.2">
      <c r="B51" s="6"/>
    </row>
    <row r="52" spans="2:2" x14ac:dyDescent="0.2">
      <c r="B52" s="6"/>
    </row>
    <row r="53" spans="2:2" x14ac:dyDescent="0.2">
      <c r="B53" s="6"/>
    </row>
    <row r="54" spans="2:2" x14ac:dyDescent="0.2">
      <c r="B54" s="6"/>
    </row>
    <row r="55" spans="2:2" x14ac:dyDescent="0.2">
      <c r="B55" s="6"/>
    </row>
    <row r="56" spans="2:2" x14ac:dyDescent="0.2">
      <c r="B56" s="6"/>
    </row>
    <row r="57" spans="2:2" x14ac:dyDescent="0.2">
      <c r="B57" s="6"/>
    </row>
    <row r="58" spans="2:2" x14ac:dyDescent="0.2">
      <c r="B58" s="6"/>
    </row>
    <row r="59" spans="2:2" x14ac:dyDescent="0.2">
      <c r="B59" s="6"/>
    </row>
  </sheetData>
  <phoneticPr fontId="61" type="noConversion"/>
  <printOptions horizontalCentered="1"/>
  <pageMargins left="0" right="0" top="0.5" bottom="0.75" header="0.3" footer="0.3"/>
  <pageSetup fitToHeight="0" orientation="portrait" r:id="rId1"/>
  <headerFooter>
    <oddFooter>&amp;C&amp;8©, Copyright, State Farm Mutual Automobile Insurance Company 2024
No reproduction of this copyrighted material allowed without express written consent from State Farm®</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dimension ref="A1:I31"/>
  <sheetViews>
    <sheetView zoomScaleNormal="100" workbookViewId="0">
      <selection activeCell="C14" sqref="C14"/>
    </sheetView>
  </sheetViews>
  <sheetFormatPr defaultColWidth="9.140625" defaultRowHeight="12.75" x14ac:dyDescent="0.2"/>
  <cols>
    <col min="1" max="1" width="8.85546875" customWidth="1"/>
    <col min="2" max="2" width="12.28515625" customWidth="1"/>
    <col min="3" max="3" width="14.7109375" customWidth="1"/>
    <col min="4" max="4" width="14.5703125" bestFit="1" customWidth="1"/>
    <col min="5" max="5" width="15.5703125" bestFit="1" customWidth="1"/>
    <col min="6" max="6" width="12.7109375" bestFit="1" customWidth="1"/>
    <col min="7" max="7" width="13" bestFit="1" customWidth="1"/>
    <col min="8" max="9" width="14.85546875" bestFit="1" customWidth="1"/>
    <col min="10" max="16384" width="9.140625" style="16"/>
  </cols>
  <sheetData>
    <row r="1" spans="1:9" x14ac:dyDescent="0.2">
      <c r="I1" s="12" t="s">
        <v>233</v>
      </c>
    </row>
    <row r="2" spans="1:9" x14ac:dyDescent="0.2">
      <c r="A2" s="3" t="s">
        <v>0</v>
      </c>
      <c r="B2" s="4"/>
      <c r="C2" s="4"/>
      <c r="D2" s="4"/>
      <c r="E2" s="4"/>
      <c r="F2" s="4"/>
      <c r="G2" s="4"/>
      <c r="H2" s="4"/>
      <c r="I2" s="4"/>
    </row>
    <row r="3" spans="1:9" x14ac:dyDescent="0.2">
      <c r="A3" s="3" t="s">
        <v>2701</v>
      </c>
      <c r="B3" s="4"/>
      <c r="C3" s="4"/>
      <c r="D3" s="4"/>
      <c r="E3" s="4"/>
      <c r="F3" s="4"/>
      <c r="G3" s="4"/>
      <c r="H3" s="4"/>
      <c r="I3" s="4"/>
    </row>
    <row r="4" spans="1:9" x14ac:dyDescent="0.2">
      <c r="A4" s="3" t="s">
        <v>234</v>
      </c>
      <c r="B4" s="4"/>
      <c r="C4" s="4"/>
      <c r="D4" s="4"/>
      <c r="E4" s="4"/>
      <c r="F4" s="4"/>
      <c r="G4" s="4"/>
      <c r="H4" s="4"/>
      <c r="I4" s="4"/>
    </row>
    <row r="6" spans="1:9" x14ac:dyDescent="0.2">
      <c r="A6" s="1"/>
    </row>
    <row r="8" spans="1:9" x14ac:dyDescent="0.2">
      <c r="A8" s="226" t="s">
        <v>14</v>
      </c>
      <c r="B8" s="226" t="s">
        <v>15</v>
      </c>
      <c r="C8" s="226" t="s">
        <v>16</v>
      </c>
      <c r="D8" s="226" t="s">
        <v>21</v>
      </c>
      <c r="E8" s="226" t="s">
        <v>22</v>
      </c>
      <c r="F8" s="226" t="s">
        <v>235</v>
      </c>
      <c r="G8" s="226" t="s">
        <v>236</v>
      </c>
      <c r="H8" s="226" t="s">
        <v>237</v>
      </c>
      <c r="I8" s="226" t="s">
        <v>238</v>
      </c>
    </row>
    <row r="9" spans="1:9" x14ac:dyDescent="0.2">
      <c r="A9" s="2"/>
      <c r="B9" s="2" t="s">
        <v>239</v>
      </c>
      <c r="C9" s="2" t="s">
        <v>240</v>
      </c>
      <c r="D9" s="2" t="s">
        <v>239</v>
      </c>
      <c r="E9" s="2" t="s">
        <v>240</v>
      </c>
      <c r="F9" s="2" t="s">
        <v>239</v>
      </c>
      <c r="G9" s="2" t="s">
        <v>239</v>
      </c>
      <c r="H9" s="2" t="s">
        <v>13</v>
      </c>
      <c r="I9" s="2" t="s">
        <v>241</v>
      </c>
    </row>
    <row r="10" spans="1:9" x14ac:dyDescent="0.2">
      <c r="A10" s="2"/>
      <c r="B10" s="2" t="s">
        <v>242</v>
      </c>
      <c r="C10" s="2" t="s">
        <v>243</v>
      </c>
      <c r="D10" s="2" t="s">
        <v>244</v>
      </c>
      <c r="E10" s="2" t="s">
        <v>244</v>
      </c>
      <c r="F10" s="2" t="s">
        <v>245</v>
      </c>
      <c r="G10" s="2" t="s">
        <v>246</v>
      </c>
      <c r="H10" s="2" t="s">
        <v>239</v>
      </c>
      <c r="I10" s="2" t="s">
        <v>234</v>
      </c>
    </row>
    <row r="11" spans="1:9" x14ac:dyDescent="0.2">
      <c r="A11" s="2"/>
      <c r="B11" s="2" t="s">
        <v>247</v>
      </c>
      <c r="C11" s="2" t="s">
        <v>248</v>
      </c>
      <c r="D11" s="2" t="s">
        <v>249</v>
      </c>
      <c r="E11" s="2" t="s">
        <v>249</v>
      </c>
      <c r="F11" s="2" t="s">
        <v>250</v>
      </c>
      <c r="G11" s="2" t="s">
        <v>251</v>
      </c>
      <c r="H11" s="2" t="s">
        <v>234</v>
      </c>
      <c r="I11" s="2" t="s">
        <v>252</v>
      </c>
    </row>
    <row r="12" spans="1:9" x14ac:dyDescent="0.2">
      <c r="A12" s="8" t="s">
        <v>10</v>
      </c>
      <c r="B12" s="8" t="s">
        <v>253</v>
      </c>
      <c r="C12" s="8" t="s">
        <v>251</v>
      </c>
      <c r="D12" s="8" t="s">
        <v>6</v>
      </c>
      <c r="E12" s="8" t="s">
        <v>6</v>
      </c>
      <c r="F12" s="8" t="s">
        <v>254</v>
      </c>
      <c r="G12" s="8" t="s">
        <v>255</v>
      </c>
      <c r="H12" s="8" t="s">
        <v>256</v>
      </c>
      <c r="I12" s="116" t="s">
        <v>257</v>
      </c>
    </row>
    <row r="13" spans="1:9" x14ac:dyDescent="0.2">
      <c r="A13" s="2">
        <v>2020</v>
      </c>
      <c r="B13" s="92">
        <v>4422390</v>
      </c>
      <c r="C13" s="92">
        <f>-1751615+5569</f>
        <v>-1746046</v>
      </c>
      <c r="D13" s="92">
        <v>2435240176</v>
      </c>
      <c r="E13" s="92">
        <v>2450054148</v>
      </c>
      <c r="F13" s="93">
        <f>D13/E13</f>
        <v>0.993953614448851</v>
      </c>
      <c r="G13" s="94">
        <f>F13*C13</f>
        <v>-1735488.7326939586</v>
      </c>
      <c r="H13" s="227">
        <f>B13+G13</f>
        <v>2686901.2673060414</v>
      </c>
      <c r="I13" s="228">
        <f t="shared" ref="I13:I15" si="0">H13/D13</f>
        <v>1.1033413844705072E-3</v>
      </c>
    </row>
    <row r="14" spans="1:9" x14ac:dyDescent="0.2">
      <c r="A14" s="2">
        <v>2021</v>
      </c>
      <c r="B14" s="92">
        <v>0</v>
      </c>
      <c r="C14" s="92">
        <f>-1582771+12115</f>
        <v>-1570656</v>
      </c>
      <c r="D14" s="92">
        <v>2923729002</v>
      </c>
      <c r="E14" s="92">
        <v>2938386899</v>
      </c>
      <c r="F14" s="93">
        <f>D14/E14</f>
        <v>0.99501158373494369</v>
      </c>
      <c r="G14" s="94">
        <f>F14*C14</f>
        <v>-1562820.9140627917</v>
      </c>
      <c r="H14" s="94">
        <f>B14+G14</f>
        <v>-1562820.9140627917</v>
      </c>
      <c r="I14" s="117">
        <f t="shared" si="0"/>
        <v>-5.3453001731478249E-4</v>
      </c>
    </row>
    <row r="15" spans="1:9" x14ac:dyDescent="0.2">
      <c r="A15" s="2">
        <v>2022</v>
      </c>
      <c r="B15" s="92">
        <v>0</v>
      </c>
      <c r="C15" s="92">
        <f>-1242689+7657</f>
        <v>-1235032</v>
      </c>
      <c r="D15" s="92">
        <v>3418461238</v>
      </c>
      <c r="E15" s="92">
        <v>3433377394</v>
      </c>
      <c r="F15" s="93">
        <f>D15/E15</f>
        <v>0.99565554429697511</v>
      </c>
      <c r="G15" s="94">
        <f>F15*C15</f>
        <v>-1229666.4581841817</v>
      </c>
      <c r="H15" s="94">
        <f>B15+G15</f>
        <v>-1229666.4581841817</v>
      </c>
      <c r="I15" s="117">
        <f t="shared" si="0"/>
        <v>-3.5971344197648666E-4</v>
      </c>
    </row>
    <row r="17" spans="1:9" x14ac:dyDescent="0.2">
      <c r="A17" t="s">
        <v>258</v>
      </c>
      <c r="B17" s="2" t="s">
        <v>259</v>
      </c>
      <c r="C17" t="s">
        <v>260</v>
      </c>
      <c r="D17" s="229"/>
      <c r="E17" s="229"/>
      <c r="F17" s="229"/>
      <c r="G17" s="230"/>
      <c r="H17" s="2"/>
    </row>
    <row r="18" spans="1:9" x14ac:dyDescent="0.2">
      <c r="B18" s="2" t="s">
        <v>261</v>
      </c>
      <c r="C18" t="s">
        <v>262</v>
      </c>
      <c r="D18" s="229"/>
      <c r="E18" s="229"/>
      <c r="F18" s="229"/>
      <c r="G18" s="230"/>
      <c r="H18" s="2"/>
    </row>
    <row r="19" spans="1:9" x14ac:dyDescent="0.2">
      <c r="B19" s="2" t="s">
        <v>263</v>
      </c>
      <c r="C19" t="s">
        <v>264</v>
      </c>
      <c r="D19" s="229"/>
      <c r="E19" s="229"/>
      <c r="F19" s="229"/>
      <c r="G19" s="230"/>
      <c r="H19" s="2"/>
    </row>
    <row r="20" spans="1:9" x14ac:dyDescent="0.2">
      <c r="B20" s="2" t="s">
        <v>265</v>
      </c>
      <c r="C20" t="s">
        <v>266</v>
      </c>
      <c r="D20" s="229"/>
      <c r="E20" s="229"/>
      <c r="F20" s="229"/>
      <c r="G20" s="230"/>
      <c r="H20" s="2"/>
    </row>
    <row r="21" spans="1:9" x14ac:dyDescent="0.2">
      <c r="H21" s="231"/>
    </row>
    <row r="22" spans="1:9" x14ac:dyDescent="0.2">
      <c r="A22" s="16" t="s">
        <v>2669</v>
      </c>
      <c r="B22" s="16"/>
      <c r="C22" s="16"/>
      <c r="D22" s="16"/>
      <c r="E22" s="16"/>
      <c r="F22" s="16"/>
      <c r="G22" s="39"/>
      <c r="H22" s="39"/>
      <c r="I22" s="39"/>
    </row>
    <row r="23" spans="1:9" x14ac:dyDescent="0.2">
      <c r="A23" s="16" t="s">
        <v>292</v>
      </c>
      <c r="B23" s="16"/>
      <c r="C23" s="16"/>
      <c r="D23" s="16"/>
      <c r="E23" s="16"/>
      <c r="F23" s="16"/>
      <c r="G23" s="39"/>
      <c r="H23" s="39"/>
      <c r="I23" s="39"/>
    </row>
    <row r="26" spans="1:9" x14ac:dyDescent="0.2">
      <c r="C26" s="112"/>
    </row>
    <row r="27" spans="1:9" x14ac:dyDescent="0.2">
      <c r="B27" s="112"/>
      <c r="C27" s="112"/>
      <c r="D27" s="112"/>
      <c r="E27" s="112"/>
    </row>
    <row r="28" spans="1:9" x14ac:dyDescent="0.2">
      <c r="C28" s="112"/>
    </row>
    <row r="30" spans="1:9" x14ac:dyDescent="0.2">
      <c r="B30" s="112"/>
      <c r="C30" s="112"/>
      <c r="D30" s="112"/>
      <c r="E30" s="112"/>
    </row>
    <row r="31" spans="1:9" x14ac:dyDescent="0.2">
      <c r="B31" s="232"/>
      <c r="C31" s="232"/>
      <c r="D31" s="232"/>
      <c r="E31" s="232"/>
    </row>
  </sheetData>
  <printOptions horizontalCentered="1"/>
  <pageMargins left="0" right="0" top="0.5" bottom="0.75" header="0.3" footer="0.3"/>
  <pageSetup orientation="landscape" r:id="rId1"/>
  <headerFooter>
    <oddFooter>&amp;C&amp;8©, Copyright, State Farm Mutual Automobile Insurance Company 2024
No reproduction of this copyrighted material allowed without express written consent from State Farm®</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dimension ref="A1:I8"/>
  <sheetViews>
    <sheetView zoomScaleNormal="100" workbookViewId="0">
      <selection activeCell="C14" sqref="C14"/>
    </sheetView>
  </sheetViews>
  <sheetFormatPr defaultColWidth="9.140625" defaultRowHeight="12.75" x14ac:dyDescent="0.2"/>
  <cols>
    <col min="1" max="16384" width="9.140625" style="16"/>
  </cols>
  <sheetData>
    <row r="1" spans="1:9" x14ac:dyDescent="0.2">
      <c r="I1" s="26" t="s">
        <v>24</v>
      </c>
    </row>
    <row r="2" spans="1:9" x14ac:dyDescent="0.2">
      <c r="A2" s="15" t="s">
        <v>0</v>
      </c>
      <c r="B2" s="25"/>
      <c r="C2" s="25"/>
      <c r="D2" s="25"/>
      <c r="E2" s="25"/>
      <c r="F2" s="25"/>
      <c r="G2" s="25"/>
      <c r="H2" s="25"/>
      <c r="I2" s="25"/>
    </row>
    <row r="3" spans="1:9" x14ac:dyDescent="0.2">
      <c r="A3" s="9" t="s">
        <v>2701</v>
      </c>
      <c r="B3" s="25"/>
      <c r="C3" s="25"/>
      <c r="D3" s="25"/>
      <c r="E3" s="25"/>
      <c r="F3" s="25"/>
      <c r="G3" s="25"/>
      <c r="H3" s="25"/>
      <c r="I3" s="25"/>
    </row>
    <row r="4" spans="1:9" x14ac:dyDescent="0.2">
      <c r="A4" s="15" t="s">
        <v>25</v>
      </c>
      <c r="B4" s="25"/>
      <c r="C4" s="25"/>
      <c r="D4" s="25"/>
      <c r="E4" s="25"/>
      <c r="F4" s="25"/>
      <c r="G4" s="25"/>
      <c r="H4" s="25"/>
      <c r="I4" s="25"/>
    </row>
    <row r="8" spans="1:9" x14ac:dyDescent="0.2">
      <c r="A8" s="56" t="s">
        <v>185</v>
      </c>
    </row>
  </sheetData>
  <printOptions horizontalCentered="1"/>
  <pageMargins left="0" right="0" top="0.5" bottom="0.75" header="0.3" footer="0.3"/>
  <pageSetup orientation="portrait" r:id="rId1"/>
  <headerFooter>
    <oddFooter>&amp;C&amp;8©, Copyright, State Farm Mutual Automobile Insurance Company 2024
No reproduction of this copyrighted material allowed without express written consent from State Farm®</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dimension ref="A1:F49"/>
  <sheetViews>
    <sheetView zoomScaleNormal="100" zoomScaleSheetLayoutView="100" workbookViewId="0">
      <selection activeCell="C14" sqref="C14"/>
    </sheetView>
  </sheetViews>
  <sheetFormatPr defaultColWidth="9.140625" defaultRowHeight="12.75" x14ac:dyDescent="0.2"/>
  <cols>
    <col min="1" max="1" width="9.140625" style="16" customWidth="1"/>
    <col min="2" max="2" width="50" style="16" customWidth="1"/>
    <col min="3" max="4" width="15" style="64" customWidth="1"/>
    <col min="5" max="5" width="15" style="124" customWidth="1"/>
    <col min="6" max="6" width="9.140625" style="16" customWidth="1"/>
    <col min="7" max="16384" width="9.140625" style="16"/>
  </cols>
  <sheetData>
    <row r="1" spans="1:6" x14ac:dyDescent="0.2">
      <c r="F1" s="26" t="s">
        <v>147</v>
      </c>
    </row>
    <row r="3" spans="1:6" x14ac:dyDescent="0.2">
      <c r="A3" s="15" t="s">
        <v>0</v>
      </c>
      <c r="B3" s="25"/>
      <c r="C3" s="25"/>
      <c r="D3" s="25"/>
      <c r="E3" s="125"/>
      <c r="F3" s="15"/>
    </row>
    <row r="4" spans="1:6" x14ac:dyDescent="0.2">
      <c r="A4" s="73" t="s">
        <v>2701</v>
      </c>
      <c r="B4" s="25"/>
      <c r="C4" s="25"/>
      <c r="D4" s="25"/>
      <c r="E4" s="125"/>
      <c r="F4" s="73"/>
    </row>
    <row r="5" spans="1:6" x14ac:dyDescent="0.2">
      <c r="A5" s="15" t="s">
        <v>148</v>
      </c>
      <c r="B5" s="25"/>
      <c r="C5" s="25"/>
      <c r="D5" s="25"/>
      <c r="E5" s="125"/>
      <c r="F5" s="15"/>
    </row>
    <row r="7" spans="1:6" x14ac:dyDescent="0.2">
      <c r="B7" s="126" t="s">
        <v>2659</v>
      </c>
    </row>
    <row r="8" spans="1:6" x14ac:dyDescent="0.2">
      <c r="B8" s="126"/>
    </row>
    <row r="9" spans="1:6" x14ac:dyDescent="0.2">
      <c r="C9" s="127" t="s">
        <v>193</v>
      </c>
      <c r="D9" s="127" t="s">
        <v>192</v>
      </c>
      <c r="E9" s="128" t="s">
        <v>194</v>
      </c>
    </row>
    <row r="10" spans="1:6" x14ac:dyDescent="0.2">
      <c r="B10" s="6"/>
      <c r="C10" s="129"/>
      <c r="D10" s="130"/>
      <c r="E10" s="131"/>
    </row>
    <row r="11" spans="1:6" x14ac:dyDescent="0.2">
      <c r="B11" s="132" t="s">
        <v>2661</v>
      </c>
      <c r="C11" s="133">
        <f>C12</f>
        <v>67678195</v>
      </c>
      <c r="D11" s="134">
        <f>D12</f>
        <v>113126473</v>
      </c>
      <c r="E11" s="135">
        <f>D11/C11-1</f>
        <v>0.67153501951403993</v>
      </c>
    </row>
    <row r="12" spans="1:6" x14ac:dyDescent="0.2">
      <c r="B12" s="137" t="s">
        <v>2662</v>
      </c>
      <c r="C12" s="138">
        <v>67678195</v>
      </c>
      <c r="D12" s="170">
        <v>113126473</v>
      </c>
      <c r="E12" s="136">
        <f>D12/C12-1</f>
        <v>0.67153501951403993</v>
      </c>
    </row>
    <row r="13" spans="1:6" x14ac:dyDescent="0.2">
      <c r="B13" s="139"/>
      <c r="C13" s="151"/>
      <c r="D13" s="151"/>
      <c r="E13" s="140"/>
    </row>
    <row r="14" spans="1:6" x14ac:dyDescent="0.2">
      <c r="B14" s="144" t="s">
        <v>2663</v>
      </c>
      <c r="C14" s="175">
        <v>6436722</v>
      </c>
      <c r="D14" s="175">
        <v>6436722</v>
      </c>
      <c r="E14" s="152">
        <f>D14/C14-1</f>
        <v>0</v>
      </c>
    </row>
    <row r="15" spans="1:6" x14ac:dyDescent="0.2">
      <c r="C15" s="147"/>
      <c r="D15" s="147"/>
      <c r="E15" s="131"/>
    </row>
    <row r="16" spans="1:6" x14ac:dyDescent="0.2">
      <c r="B16" s="144" t="s">
        <v>2673</v>
      </c>
      <c r="C16" s="172">
        <v>4617968</v>
      </c>
      <c r="D16" s="172">
        <v>112683</v>
      </c>
      <c r="E16" s="152">
        <f>D16/C16-1</f>
        <v>-0.97559900804856159</v>
      </c>
    </row>
    <row r="17" spans="2:5" x14ac:dyDescent="0.2">
      <c r="D17" s="173"/>
      <c r="E17" s="16"/>
    </row>
    <row r="18" spans="2:5" x14ac:dyDescent="0.2">
      <c r="B18" s="144" t="s">
        <v>2665</v>
      </c>
      <c r="C18" s="145">
        <f>C11+C14+C16</f>
        <v>78732885</v>
      </c>
      <c r="D18" s="145">
        <f>D11+D14+D16</f>
        <v>119675878</v>
      </c>
      <c r="E18" s="152">
        <f>D18/C18-1</f>
        <v>0.52002404078041842</v>
      </c>
    </row>
    <row r="19" spans="2:5" x14ac:dyDescent="0.2">
      <c r="B19" s="1"/>
      <c r="C19" s="147"/>
      <c r="D19" s="147"/>
      <c r="E19" s="174"/>
    </row>
    <row r="20" spans="2:5" x14ac:dyDescent="0.2">
      <c r="B20" s="126" t="s">
        <v>357</v>
      </c>
      <c r="C20" s="176"/>
      <c r="D20" s="176"/>
      <c r="E20" s="173"/>
    </row>
    <row r="21" spans="2:5" x14ac:dyDescent="0.2">
      <c r="C21" s="176"/>
      <c r="D21" s="176"/>
      <c r="E21" s="173"/>
    </row>
    <row r="22" spans="2:5" x14ac:dyDescent="0.2">
      <c r="C22" s="127" t="s">
        <v>193</v>
      </c>
      <c r="D22" s="127" t="s">
        <v>192</v>
      </c>
      <c r="E22" s="128" t="s">
        <v>194</v>
      </c>
    </row>
    <row r="23" spans="2:5" x14ac:dyDescent="0.2">
      <c r="C23" s="171"/>
      <c r="D23" s="147"/>
      <c r="E23" s="131"/>
    </row>
    <row r="24" spans="2:5" x14ac:dyDescent="0.2">
      <c r="B24" s="132" t="s">
        <v>2661</v>
      </c>
      <c r="C24" s="148">
        <f>C25</f>
        <v>68376285</v>
      </c>
      <c r="D24" s="134">
        <f>D25</f>
        <v>94314479</v>
      </c>
      <c r="E24" s="135">
        <f>D24/C24-1</f>
        <v>0.37934488543798484</v>
      </c>
    </row>
    <row r="25" spans="2:5" x14ac:dyDescent="0.2">
      <c r="B25" s="137" t="s">
        <v>2662</v>
      </c>
      <c r="C25" s="138">
        <v>68376285</v>
      </c>
      <c r="D25" s="138">
        <v>94314479</v>
      </c>
      <c r="E25" s="143">
        <f>D25/C25-1</f>
        <v>0.37934488543798484</v>
      </c>
    </row>
    <row r="26" spans="2:5" x14ac:dyDescent="0.2">
      <c r="E26" s="173"/>
    </row>
    <row r="27" spans="2:5" x14ac:dyDescent="0.2">
      <c r="B27" s="132" t="s">
        <v>2663</v>
      </c>
      <c r="C27" s="134">
        <f>SUM(C28:C30)</f>
        <v>74992749</v>
      </c>
      <c r="D27" s="134">
        <f>SUM(D28:D30)</f>
        <v>100671020</v>
      </c>
      <c r="E27" s="135">
        <f>D27/C27-1</f>
        <v>0.3424100508703849</v>
      </c>
    </row>
    <row r="28" spans="2:5" x14ac:dyDescent="0.2">
      <c r="B28" s="141" t="s">
        <v>2672</v>
      </c>
      <c r="C28" s="142">
        <v>1745000</v>
      </c>
      <c r="D28" s="169">
        <v>2075379</v>
      </c>
      <c r="E28" s="136">
        <f>D28/C28-1</f>
        <v>0.18932893982808019</v>
      </c>
    </row>
    <row r="29" spans="2:5" x14ac:dyDescent="0.2">
      <c r="B29" s="141" t="s">
        <v>2666</v>
      </c>
      <c r="C29" s="142">
        <v>66745252</v>
      </c>
      <c r="D29" s="169">
        <v>92093144</v>
      </c>
      <c r="E29" s="136">
        <f>D29/C29-1</f>
        <v>0.37977071387789496</v>
      </c>
    </row>
    <row r="30" spans="2:5" x14ac:dyDescent="0.2">
      <c r="B30" s="137" t="s">
        <v>2664</v>
      </c>
      <c r="C30" s="170">
        <v>6502497</v>
      </c>
      <c r="D30" s="170">
        <v>6502497</v>
      </c>
      <c r="E30" s="143">
        <f>D30/C30-1</f>
        <v>0</v>
      </c>
    </row>
    <row r="31" spans="2:5" x14ac:dyDescent="0.2">
      <c r="C31" s="149"/>
      <c r="D31" s="147"/>
      <c r="E31" s="131"/>
    </row>
    <row r="32" spans="2:5" x14ac:dyDescent="0.2">
      <c r="B32" s="144" t="s">
        <v>2673</v>
      </c>
      <c r="C32" s="172">
        <v>1217</v>
      </c>
      <c r="D32" s="172">
        <v>62</v>
      </c>
      <c r="E32" s="177">
        <f>D32/C32-1</f>
        <v>-0.94905505341002461</v>
      </c>
    </row>
    <row r="33" spans="2:5" x14ac:dyDescent="0.2">
      <c r="B33" s="6"/>
      <c r="C33" s="118"/>
      <c r="D33" s="118"/>
      <c r="E33" s="173"/>
    </row>
    <row r="34" spans="2:5" x14ac:dyDescent="0.2">
      <c r="B34" s="144" t="s">
        <v>2665</v>
      </c>
      <c r="C34" s="145">
        <f>C24+C27+C32</f>
        <v>143370251</v>
      </c>
      <c r="D34" s="146">
        <f>D24+D27+D32</f>
        <v>194985561</v>
      </c>
      <c r="E34" s="152">
        <f>D34/C34-1</f>
        <v>0.36001408688333814</v>
      </c>
    </row>
    <row r="35" spans="2:5" x14ac:dyDescent="0.2">
      <c r="B35" s="6"/>
      <c r="C35" s="149"/>
      <c r="D35" s="147"/>
      <c r="E35" s="131"/>
    </row>
    <row r="36" spans="2:5" x14ac:dyDescent="0.2">
      <c r="B36" s="6" t="s">
        <v>2674</v>
      </c>
      <c r="C36" s="150"/>
      <c r="D36" s="150"/>
    </row>
    <row r="37" spans="2:5" ht="13.15" customHeight="1" x14ac:dyDescent="0.2">
      <c r="B37" s="242" t="s">
        <v>2675</v>
      </c>
      <c r="C37" s="242"/>
      <c r="D37" s="242"/>
      <c r="E37" s="242"/>
    </row>
    <row r="38" spans="2:5" x14ac:dyDescent="0.2">
      <c r="B38" s="242"/>
      <c r="C38" s="242"/>
      <c r="D38" s="242"/>
      <c r="E38" s="242"/>
    </row>
    <row r="40" spans="2:5" ht="13.15" customHeight="1" x14ac:dyDescent="0.2">
      <c r="B40" s="243" t="s">
        <v>2702</v>
      </c>
      <c r="C40" s="243"/>
      <c r="D40" s="243"/>
      <c r="E40" s="243"/>
    </row>
    <row r="41" spans="2:5" x14ac:dyDescent="0.2">
      <c r="B41" s="243"/>
      <c r="C41" s="243"/>
      <c r="D41" s="243"/>
      <c r="E41" s="243"/>
    </row>
    <row r="42" spans="2:5" x14ac:dyDescent="0.2">
      <c r="B42" s="243"/>
      <c r="C42" s="243"/>
      <c r="D42" s="243"/>
      <c r="E42" s="243"/>
    </row>
    <row r="44" spans="2:5" ht="12.75" customHeight="1" x14ac:dyDescent="0.2"/>
    <row r="48" spans="2:5" x14ac:dyDescent="0.2">
      <c r="C48" s="176"/>
    </row>
    <row r="49" ht="12.75" customHeight="1" x14ac:dyDescent="0.2"/>
  </sheetData>
  <mergeCells count="2">
    <mergeCell ref="B37:E38"/>
    <mergeCell ref="B40:E42"/>
  </mergeCells>
  <printOptions horizontalCentered="1"/>
  <pageMargins left="0" right="0" top="0.5" bottom="0.75" header="0.3" footer="0.3"/>
  <pageSetup scale="90" orientation="portrait" r:id="rId1"/>
  <headerFooter>
    <oddFooter>&amp;C&amp;8©, Copyright, State Farm Mutual Automobile Insurance Company 2024
No reproduction of this copyrighted material allowed without express written consent from State Farm®</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B1:G19"/>
  <sheetViews>
    <sheetView zoomScaleNormal="100" zoomScaleSheetLayoutView="100" workbookViewId="0">
      <selection activeCell="C14" sqref="C14"/>
    </sheetView>
  </sheetViews>
  <sheetFormatPr defaultColWidth="9.140625" defaultRowHeight="12.75" x14ac:dyDescent="0.2"/>
  <cols>
    <col min="1" max="1" width="9.140625" style="62"/>
    <col min="2" max="2" width="28.5703125" style="62" customWidth="1"/>
    <col min="3" max="6" width="15.7109375" style="62" customWidth="1"/>
    <col min="7" max="16384" width="9.140625" style="62"/>
  </cols>
  <sheetData>
    <row r="1" spans="2:7" x14ac:dyDescent="0.2">
      <c r="G1" s="74" t="s">
        <v>204</v>
      </c>
    </row>
    <row r="2" spans="2:7" x14ac:dyDescent="0.2">
      <c r="B2" s="73" t="s">
        <v>0</v>
      </c>
      <c r="C2" s="72"/>
      <c r="D2" s="72"/>
      <c r="E2" s="72"/>
      <c r="F2" s="72"/>
    </row>
    <row r="3" spans="2:7" x14ac:dyDescent="0.2">
      <c r="B3" s="73" t="s">
        <v>2701</v>
      </c>
      <c r="C3" s="72"/>
      <c r="D3" s="72"/>
      <c r="E3" s="72"/>
      <c r="F3" s="72"/>
    </row>
    <row r="4" spans="2:7" x14ac:dyDescent="0.2">
      <c r="B4" s="73" t="s">
        <v>205</v>
      </c>
      <c r="C4" s="72"/>
      <c r="D4" s="72"/>
      <c r="E4" s="72"/>
      <c r="F4" s="72"/>
    </row>
    <row r="5" spans="2:7" x14ac:dyDescent="0.2">
      <c r="B5" s="73"/>
      <c r="C5" s="72"/>
      <c r="D5" s="72"/>
      <c r="E5" s="72"/>
      <c r="F5" s="72"/>
    </row>
    <row r="6" spans="2:7" x14ac:dyDescent="0.2">
      <c r="B6" s="73"/>
      <c r="C6" s="72"/>
      <c r="D6" s="72"/>
      <c r="E6" s="72"/>
      <c r="F6" s="72"/>
    </row>
    <row r="7" spans="2:7" x14ac:dyDescent="0.2">
      <c r="B7" s="73"/>
      <c r="C7" s="72"/>
      <c r="D7" s="72"/>
      <c r="E7" s="72"/>
      <c r="F7" s="72"/>
    </row>
    <row r="8" spans="2:7" x14ac:dyDescent="0.2">
      <c r="B8" s="75"/>
    </row>
    <row r="9" spans="2:7" x14ac:dyDescent="0.2">
      <c r="B9" s="178"/>
      <c r="C9" s="179"/>
      <c r="D9" s="180"/>
      <c r="E9" s="180"/>
      <c r="F9" s="181" t="s">
        <v>13</v>
      </c>
    </row>
    <row r="10" spans="2:7" x14ac:dyDescent="0.2">
      <c r="B10" s="182"/>
      <c r="C10" s="183"/>
      <c r="D10" s="111"/>
      <c r="E10" s="111" t="s">
        <v>192</v>
      </c>
      <c r="F10" s="184" t="s">
        <v>209</v>
      </c>
    </row>
    <row r="11" spans="2:7" x14ac:dyDescent="0.2">
      <c r="B11" s="185" t="s">
        <v>358</v>
      </c>
      <c r="C11" s="186" t="s">
        <v>193</v>
      </c>
      <c r="D11" s="187" t="s">
        <v>192</v>
      </c>
      <c r="E11" s="187" t="s">
        <v>194</v>
      </c>
      <c r="F11" s="188" t="s">
        <v>195</v>
      </c>
    </row>
    <row r="12" spans="2:7" x14ac:dyDescent="0.2">
      <c r="B12" s="189" t="s">
        <v>2659</v>
      </c>
      <c r="C12" s="190">
        <v>172.1</v>
      </c>
      <c r="D12" s="191">
        <v>287.68</v>
      </c>
      <c r="E12" s="192">
        <f t="shared" ref="E12:E13" si="0">D12/C12-1</f>
        <v>0.67158628704241718</v>
      </c>
      <c r="F12" s="193">
        <f>'Exhibit 14'!E18</f>
        <v>0.52002404078041842</v>
      </c>
      <c r="G12" s="76"/>
    </row>
    <row r="13" spans="2:7" x14ac:dyDescent="0.2">
      <c r="B13" s="194" t="s">
        <v>357</v>
      </c>
      <c r="C13" s="195">
        <v>371.76</v>
      </c>
      <c r="D13" s="196">
        <v>512.70000000000005</v>
      </c>
      <c r="E13" s="197">
        <f t="shared" si="0"/>
        <v>0.37911555842479028</v>
      </c>
      <c r="F13" s="198">
        <f>'Exhibit 14'!E34</f>
        <v>0.36001408688333814</v>
      </c>
      <c r="G13" s="76"/>
    </row>
    <row r="15" spans="2:7" ht="12.75" customHeight="1" x14ac:dyDescent="0.2">
      <c r="B15" s="244" t="s">
        <v>2667</v>
      </c>
      <c r="C15" s="244"/>
      <c r="D15" s="244"/>
      <c r="E15" s="244"/>
      <c r="F15" s="244"/>
    </row>
    <row r="16" spans="2:7" x14ac:dyDescent="0.2">
      <c r="B16" s="244"/>
      <c r="C16" s="244"/>
      <c r="D16" s="244"/>
      <c r="E16" s="244"/>
      <c r="F16" s="244"/>
    </row>
    <row r="17" spans="2:6" x14ac:dyDescent="0.2">
      <c r="B17" s="244"/>
      <c r="C17" s="244"/>
      <c r="D17" s="244"/>
      <c r="E17" s="244"/>
      <c r="F17" s="244"/>
    </row>
    <row r="18" spans="2:6" x14ac:dyDescent="0.2">
      <c r="B18" s="244"/>
      <c r="C18" s="244"/>
      <c r="D18" s="244"/>
      <c r="E18" s="244"/>
      <c r="F18" s="244"/>
    </row>
    <row r="19" spans="2:6" x14ac:dyDescent="0.2">
      <c r="B19" s="244"/>
      <c r="C19" s="244"/>
      <c r="D19" s="244"/>
      <c r="E19" s="244"/>
      <c r="F19" s="244"/>
    </row>
  </sheetData>
  <mergeCells count="1">
    <mergeCell ref="B15:F19"/>
  </mergeCells>
  <printOptions horizontalCentered="1"/>
  <pageMargins left="0" right="0" top="0.5" bottom="0.75" header="0.3" footer="0.3"/>
  <pageSetup scale="96" orientation="portrait" r:id="rId1"/>
  <headerFooter>
    <oddFooter>&amp;C&amp;8©, Copyright, State Farm Mutual Automobile Insurance Company 2024
No reproduction of this copyrighted material allowed without express written consent from State Farm®</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251EE0-471F-4FEF-867D-90E294FA2ED7}">
  <dimension ref="A1:I12"/>
  <sheetViews>
    <sheetView zoomScaleNormal="100" zoomScaleSheetLayoutView="100" workbookViewId="0">
      <selection activeCell="C14" sqref="C14"/>
    </sheetView>
  </sheetViews>
  <sheetFormatPr defaultRowHeight="12.75" x14ac:dyDescent="0.2"/>
  <cols>
    <col min="9" max="9" width="9.85546875" bestFit="1" customWidth="1"/>
  </cols>
  <sheetData>
    <row r="1" spans="1:9" x14ac:dyDescent="0.2">
      <c r="I1" s="12" t="s">
        <v>2682</v>
      </c>
    </row>
    <row r="2" spans="1:9" x14ac:dyDescent="0.2">
      <c r="A2" s="3" t="s">
        <v>0</v>
      </c>
      <c r="B2" s="4"/>
      <c r="C2" s="4"/>
      <c r="D2" s="4"/>
      <c r="E2" s="4"/>
      <c r="F2" s="4"/>
      <c r="G2" s="4"/>
      <c r="H2" s="4"/>
      <c r="I2" s="4"/>
    </row>
    <row r="3" spans="1:9" x14ac:dyDescent="0.2">
      <c r="A3" s="15" t="s">
        <v>2701</v>
      </c>
      <c r="B3" s="4"/>
      <c r="C3" s="4"/>
      <c r="D3" s="4"/>
      <c r="E3" s="4"/>
      <c r="F3" s="4"/>
      <c r="G3" s="4"/>
      <c r="H3" s="4"/>
      <c r="I3" s="4"/>
    </row>
    <row r="4" spans="1:9" x14ac:dyDescent="0.2">
      <c r="A4" s="3" t="s">
        <v>2683</v>
      </c>
      <c r="B4" s="4"/>
      <c r="C4" s="4"/>
      <c r="D4" s="4"/>
      <c r="E4" s="4"/>
      <c r="F4" s="4"/>
      <c r="G4" s="4"/>
      <c r="H4" s="4"/>
      <c r="I4" s="4"/>
    </row>
    <row r="8" spans="1:9" x14ac:dyDescent="0.2">
      <c r="A8" s="6" t="s">
        <v>2684</v>
      </c>
    </row>
    <row r="9" spans="1:9" x14ac:dyDescent="0.2">
      <c r="A9" s="6"/>
    </row>
    <row r="11" spans="1:9" x14ac:dyDescent="0.2">
      <c r="A11" s="6"/>
    </row>
    <row r="12" spans="1:9" x14ac:dyDescent="0.2">
      <c r="A12" s="6"/>
    </row>
  </sheetData>
  <printOptions horizontalCentered="1"/>
  <pageMargins left="0" right="0" top="0.5" bottom="0.75" header="0.3" footer="0.3"/>
  <pageSetup orientation="portrait" r:id="rId1"/>
  <headerFooter>
    <oddFooter>&amp;C&amp;8©, Copyright, State Farm Mutual Automobile Insurance Company 2024
No reproduction of this copyrighted material allowed without express written consent from State Farm®</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D783C3-18EE-4E37-BC84-44E4DECC53AB}">
  <dimension ref="A1:I39"/>
  <sheetViews>
    <sheetView topLeftCell="A7" zoomScaleNormal="100" workbookViewId="0">
      <selection activeCell="C14" sqref="C14"/>
    </sheetView>
  </sheetViews>
  <sheetFormatPr defaultColWidth="9.140625" defaultRowHeight="12.75" x14ac:dyDescent="0.2"/>
  <cols>
    <col min="1" max="1" width="11.28515625" style="62" customWidth="1"/>
    <col min="2" max="8" width="9.140625" style="62"/>
    <col min="9" max="9" width="15" style="62" customWidth="1"/>
    <col min="10" max="16384" width="9.140625" style="62"/>
  </cols>
  <sheetData>
    <row r="1" spans="1:9" x14ac:dyDescent="0.2">
      <c r="I1" s="74" t="s">
        <v>287</v>
      </c>
    </row>
    <row r="2" spans="1:9" x14ac:dyDescent="0.2">
      <c r="A2" s="73" t="s">
        <v>0</v>
      </c>
      <c r="B2" s="72"/>
      <c r="C2" s="72"/>
      <c r="D2" s="72"/>
      <c r="E2" s="72"/>
      <c r="F2" s="72"/>
      <c r="G2" s="72"/>
      <c r="H2" s="72"/>
      <c r="I2" s="72"/>
    </row>
    <row r="3" spans="1:9" x14ac:dyDescent="0.2">
      <c r="A3" s="73" t="s">
        <v>2701</v>
      </c>
      <c r="B3" s="72"/>
      <c r="C3" s="72"/>
      <c r="D3" s="72"/>
      <c r="E3" s="72"/>
      <c r="F3" s="72"/>
      <c r="G3" s="72"/>
      <c r="H3" s="72"/>
      <c r="I3" s="72"/>
    </row>
    <row r="4" spans="1:9" x14ac:dyDescent="0.2">
      <c r="A4" s="73" t="s">
        <v>286</v>
      </c>
      <c r="B4" s="72"/>
      <c r="C4" s="72"/>
      <c r="D4" s="72"/>
      <c r="E4" s="72"/>
      <c r="F4" s="72"/>
      <c r="G4" s="72"/>
      <c r="H4" s="72"/>
      <c r="I4" s="72"/>
    </row>
    <row r="7" spans="1:9" x14ac:dyDescent="0.2">
      <c r="A7" s="75" t="s">
        <v>341</v>
      </c>
    </row>
    <row r="8" spans="1:9" x14ac:dyDescent="0.2">
      <c r="A8" s="62" t="s">
        <v>2699</v>
      </c>
    </row>
    <row r="9" spans="1:9" x14ac:dyDescent="0.2">
      <c r="A9" s="62" t="s">
        <v>2700</v>
      </c>
    </row>
    <row r="10" spans="1:9" x14ac:dyDescent="0.2">
      <c r="A10" s="62" t="s">
        <v>2698</v>
      </c>
    </row>
    <row r="12" spans="1:9" x14ac:dyDescent="0.2">
      <c r="A12" s="62" t="s">
        <v>285</v>
      </c>
    </row>
    <row r="13" spans="1:9" x14ac:dyDescent="0.2">
      <c r="A13" s="62" t="s">
        <v>284</v>
      </c>
    </row>
    <row r="14" spans="1:9" x14ac:dyDescent="0.2">
      <c r="A14" s="62" t="s">
        <v>283</v>
      </c>
    </row>
    <row r="15" spans="1:9" x14ac:dyDescent="0.2">
      <c r="A15" s="62" t="s">
        <v>282</v>
      </c>
    </row>
    <row r="17" spans="1:1" x14ac:dyDescent="0.2">
      <c r="A17" s="75" t="s">
        <v>342</v>
      </c>
    </row>
    <row r="18" spans="1:1" x14ac:dyDescent="0.2">
      <c r="A18" s="62" t="s">
        <v>343</v>
      </c>
    </row>
    <row r="19" spans="1:1" x14ac:dyDescent="0.2">
      <c r="A19" s="62" t="s">
        <v>344</v>
      </c>
    </row>
    <row r="20" spans="1:1" x14ac:dyDescent="0.2">
      <c r="A20" s="62" t="s">
        <v>345</v>
      </c>
    </row>
    <row r="21" spans="1:1" x14ac:dyDescent="0.2">
      <c r="A21" s="62" t="s">
        <v>346</v>
      </c>
    </row>
    <row r="22" spans="1:1" x14ac:dyDescent="0.2">
      <c r="A22" s="62" t="s">
        <v>2697</v>
      </c>
    </row>
    <row r="23" spans="1:1" x14ac:dyDescent="0.2">
      <c r="A23" s="62" t="s">
        <v>352</v>
      </c>
    </row>
    <row r="24" spans="1:1" x14ac:dyDescent="0.2">
      <c r="A24" s="62" t="s">
        <v>347</v>
      </c>
    </row>
    <row r="25" spans="1:1" x14ac:dyDescent="0.2">
      <c r="A25" s="62" t="s">
        <v>348</v>
      </c>
    </row>
    <row r="26" spans="1:1" x14ac:dyDescent="0.2">
      <c r="A26" s="62" t="s">
        <v>349</v>
      </c>
    </row>
    <row r="28" spans="1:1" x14ac:dyDescent="0.2">
      <c r="A28" s="75" t="s">
        <v>2704</v>
      </c>
    </row>
    <row r="29" spans="1:1" x14ac:dyDescent="0.2">
      <c r="A29" s="62" t="s">
        <v>2705</v>
      </c>
    </row>
    <row r="30" spans="1:1" x14ac:dyDescent="0.2">
      <c r="A30" s="62" t="s">
        <v>2706</v>
      </c>
    </row>
    <row r="31" spans="1:1" x14ac:dyDescent="0.2">
      <c r="A31" s="62" t="s">
        <v>2708</v>
      </c>
    </row>
    <row r="32" spans="1:1" x14ac:dyDescent="0.2">
      <c r="A32" s="62" t="s">
        <v>2709</v>
      </c>
    </row>
    <row r="33" spans="1:1" x14ac:dyDescent="0.2">
      <c r="A33" s="62" t="s">
        <v>2707</v>
      </c>
    </row>
    <row r="34" spans="1:1" x14ac:dyDescent="0.2">
      <c r="A34" s="62" t="s">
        <v>2710</v>
      </c>
    </row>
    <row r="35" spans="1:1" x14ac:dyDescent="0.2">
      <c r="A35" s="62" t="s">
        <v>2711</v>
      </c>
    </row>
    <row r="37" spans="1:1" x14ac:dyDescent="0.2">
      <c r="A37" s="62" t="s">
        <v>2714</v>
      </c>
    </row>
    <row r="38" spans="1:1" x14ac:dyDescent="0.2">
      <c r="A38" s="62" t="s">
        <v>2715</v>
      </c>
    </row>
    <row r="39" spans="1:1" x14ac:dyDescent="0.2">
      <c r="A39" s="62" t="s">
        <v>2716</v>
      </c>
    </row>
  </sheetData>
  <printOptions horizontalCentered="1"/>
  <pageMargins left="0" right="0" top="0.5" bottom="0.75" header="0.3" footer="0.3"/>
  <pageSetup orientation="portrait" r:id="rId1"/>
  <headerFooter>
    <oddFooter>&amp;C&amp;8©, Copyright, State Farm Mutual Automobile Insurance Company 2024
No reproduction of this copyrighted material allowed without express written consent from State Farm®</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H8"/>
  <sheetViews>
    <sheetView zoomScaleNormal="100" workbookViewId="0">
      <selection activeCell="C14" sqref="C14"/>
    </sheetView>
  </sheetViews>
  <sheetFormatPr defaultColWidth="9.140625" defaultRowHeight="12.75" x14ac:dyDescent="0.2"/>
  <cols>
    <col min="1" max="7" width="10.7109375" style="16" customWidth="1"/>
    <col min="8" max="16384" width="9.140625" style="16"/>
  </cols>
  <sheetData>
    <row r="1" spans="1:8" x14ac:dyDescent="0.2">
      <c r="A1" s="26"/>
      <c r="B1" s="25"/>
      <c r="C1" s="25"/>
      <c r="D1" s="25"/>
      <c r="E1" s="25"/>
      <c r="F1" s="25"/>
      <c r="H1" s="26" t="s">
        <v>219</v>
      </c>
    </row>
    <row r="2" spans="1:8" x14ac:dyDescent="0.2">
      <c r="A2" s="15" t="s">
        <v>0</v>
      </c>
      <c r="B2" s="25"/>
      <c r="C2" s="25"/>
      <c r="D2" s="25"/>
      <c r="E2" s="25"/>
      <c r="F2" s="25"/>
      <c r="G2" s="25"/>
      <c r="H2" s="25"/>
    </row>
    <row r="3" spans="1:8" x14ac:dyDescent="0.2">
      <c r="A3" s="9" t="s">
        <v>2701</v>
      </c>
      <c r="B3" s="25"/>
      <c r="C3" s="25"/>
      <c r="D3" s="25"/>
      <c r="E3" s="25"/>
      <c r="F3" s="25"/>
      <c r="G3" s="25"/>
      <c r="H3" s="25"/>
    </row>
    <row r="4" spans="1:8" x14ac:dyDescent="0.2">
      <c r="A4" s="15" t="s">
        <v>220</v>
      </c>
      <c r="B4" s="25"/>
      <c r="C4" s="25"/>
      <c r="D4" s="25"/>
      <c r="E4" s="25"/>
      <c r="F4" s="25"/>
      <c r="G4" s="25"/>
      <c r="H4" s="25"/>
    </row>
    <row r="8" spans="1:8" x14ac:dyDescent="0.2">
      <c r="A8" s="16" t="s">
        <v>221</v>
      </c>
    </row>
  </sheetData>
  <printOptions horizontalCentered="1"/>
  <pageMargins left="0" right="0" top="0.5" bottom="0.75" header="0.3" footer="0.3"/>
  <pageSetup orientation="portrait" r:id="rId1"/>
  <headerFooter>
    <oddFooter>&amp;C&amp;8©, Copyright, State Farm Mutual Automobile Insurance Company 2024
No reproduction of this copyrighted material allowed without express written consent from State Farm®</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9"/>
  <dimension ref="B1:G30"/>
  <sheetViews>
    <sheetView zoomScaleNormal="100" workbookViewId="0">
      <selection activeCell="C14" sqref="C14"/>
    </sheetView>
  </sheetViews>
  <sheetFormatPr defaultColWidth="9.140625" defaultRowHeight="12.75" x14ac:dyDescent="0.2"/>
  <cols>
    <col min="1" max="1" width="9.140625" style="21"/>
    <col min="2" max="2" width="25.7109375" style="21" customWidth="1"/>
    <col min="3" max="6" width="12.85546875" style="21" customWidth="1"/>
    <col min="7" max="16384" width="9.140625" style="21"/>
  </cols>
  <sheetData>
    <row r="1" spans="2:7" x14ac:dyDescent="0.2">
      <c r="G1" s="77" t="s">
        <v>298</v>
      </c>
    </row>
    <row r="2" spans="2:7" x14ac:dyDescent="0.2">
      <c r="G2" s="77" t="s">
        <v>31</v>
      </c>
    </row>
    <row r="3" spans="2:7" x14ac:dyDescent="0.2">
      <c r="B3" s="22" t="s">
        <v>0</v>
      </c>
      <c r="C3" s="22"/>
      <c r="D3" s="22"/>
      <c r="E3" s="22"/>
      <c r="F3" s="22"/>
    </row>
    <row r="4" spans="2:7" x14ac:dyDescent="0.2">
      <c r="B4" s="9" t="s">
        <v>2701</v>
      </c>
      <c r="C4" s="22"/>
      <c r="D4" s="22"/>
      <c r="E4" s="22"/>
      <c r="F4" s="22"/>
    </row>
    <row r="5" spans="2:7" x14ac:dyDescent="0.2">
      <c r="B5" s="22" t="s">
        <v>58</v>
      </c>
      <c r="C5" s="22"/>
      <c r="D5" s="22"/>
      <c r="E5" s="22"/>
      <c r="F5" s="22"/>
    </row>
    <row r="6" spans="2:7" x14ac:dyDescent="0.2">
      <c r="B6" s="22"/>
      <c r="C6" s="22"/>
      <c r="D6" s="22"/>
      <c r="E6" s="22"/>
      <c r="F6" s="22"/>
    </row>
    <row r="7" spans="2:7" x14ac:dyDescent="0.2">
      <c r="B7" s="153"/>
      <c r="C7" s="155" t="s">
        <v>2659</v>
      </c>
      <c r="D7" s="155"/>
      <c r="E7" s="154" t="s">
        <v>357</v>
      </c>
      <c r="F7" s="154"/>
    </row>
    <row r="8" spans="2:7" x14ac:dyDescent="0.2">
      <c r="B8" s="156" t="s">
        <v>47</v>
      </c>
      <c r="C8" s="156" t="s">
        <v>48</v>
      </c>
      <c r="D8" s="156" t="s">
        <v>49</v>
      </c>
      <c r="E8" s="156" t="s">
        <v>48</v>
      </c>
      <c r="F8" s="156" t="s">
        <v>49</v>
      </c>
    </row>
    <row r="9" spans="2:7" x14ac:dyDescent="0.2">
      <c r="B9" s="63" t="s">
        <v>50</v>
      </c>
      <c r="C9" s="163">
        <v>15070</v>
      </c>
      <c r="D9" s="164">
        <f t="shared" ref="D9:D23" si="0">C9/SUM(C$9:C$23)</f>
        <v>3.2140968110699719E-2</v>
      </c>
      <c r="E9" s="163">
        <v>15</v>
      </c>
      <c r="F9" s="164">
        <f t="shared" ref="F9:F23" si="1">E9/SUM(E$9:E$23)</f>
        <v>9.917683229197659E-5</v>
      </c>
    </row>
    <row r="10" spans="2:7" x14ac:dyDescent="0.2">
      <c r="B10" s="63" t="s">
        <v>51</v>
      </c>
      <c r="C10" s="163">
        <v>6051</v>
      </c>
      <c r="D10" s="164">
        <f t="shared" si="0"/>
        <v>1.2905441143851627E-2</v>
      </c>
      <c r="E10" s="163">
        <v>9</v>
      </c>
      <c r="F10" s="164">
        <f t="shared" si="1"/>
        <v>5.9506099375185959E-5</v>
      </c>
    </row>
    <row r="11" spans="2:7" x14ac:dyDescent="0.2">
      <c r="B11" s="63" t="s">
        <v>52</v>
      </c>
      <c r="C11" s="163">
        <v>7957</v>
      </c>
      <c r="D11" s="164">
        <f t="shared" si="0"/>
        <v>1.6970516473579143E-2</v>
      </c>
      <c r="E11" s="163">
        <v>42</v>
      </c>
      <c r="F11" s="164">
        <f t="shared" si="1"/>
        <v>2.7769513041753447E-4</v>
      </c>
    </row>
    <row r="12" spans="2:7" x14ac:dyDescent="0.2">
      <c r="B12" s="63" t="s">
        <v>53</v>
      </c>
      <c r="C12" s="163">
        <v>10168</v>
      </c>
      <c r="D12" s="164">
        <f t="shared" si="0"/>
        <v>2.1686089167192751E-2</v>
      </c>
      <c r="E12" s="163">
        <v>114</v>
      </c>
      <c r="F12" s="164">
        <f t="shared" si="1"/>
        <v>7.5374392541902209E-4</v>
      </c>
    </row>
    <row r="13" spans="2:7" x14ac:dyDescent="0.2">
      <c r="B13" s="63" t="s">
        <v>196</v>
      </c>
      <c r="C13" s="163">
        <v>14909</v>
      </c>
      <c r="D13" s="164">
        <f t="shared" si="0"/>
        <v>3.1797590813697554E-2</v>
      </c>
      <c r="E13" s="163">
        <v>406</v>
      </c>
      <c r="F13" s="164">
        <f t="shared" si="1"/>
        <v>2.684386260702833E-3</v>
      </c>
    </row>
    <row r="14" spans="2:7" x14ac:dyDescent="0.2">
      <c r="B14" s="63" t="s">
        <v>206</v>
      </c>
      <c r="C14" s="163">
        <v>17546</v>
      </c>
      <c r="D14" s="164">
        <f t="shared" si="0"/>
        <v>3.7421727038509441E-2</v>
      </c>
      <c r="E14" s="163">
        <v>3233</v>
      </c>
      <c r="F14" s="164">
        <f t="shared" si="1"/>
        <v>2.137591325333069E-2</v>
      </c>
    </row>
    <row r="15" spans="2:7" x14ac:dyDescent="0.2">
      <c r="B15" s="63" t="s">
        <v>207</v>
      </c>
      <c r="C15" s="163">
        <v>20047</v>
      </c>
      <c r="D15" s="164">
        <f t="shared" si="0"/>
        <v>4.2755805422375406E-2</v>
      </c>
      <c r="E15" s="163">
        <v>36450</v>
      </c>
      <c r="F15" s="164">
        <f t="shared" si="1"/>
        <v>0.24099970246950311</v>
      </c>
    </row>
    <row r="16" spans="2:7" x14ac:dyDescent="0.2">
      <c r="B16" s="63" t="s">
        <v>208</v>
      </c>
      <c r="C16" s="163">
        <v>23305</v>
      </c>
      <c r="D16" s="164">
        <f t="shared" si="0"/>
        <v>4.9704396935624222E-2</v>
      </c>
      <c r="E16" s="163">
        <v>110976</v>
      </c>
      <c r="F16" s="164">
        <f t="shared" si="1"/>
        <v>0.73374987602895958</v>
      </c>
    </row>
    <row r="17" spans="2:6" x14ac:dyDescent="0.2">
      <c r="B17" s="63" t="s">
        <v>294</v>
      </c>
      <c r="C17" s="163">
        <v>27381</v>
      </c>
      <c r="D17" s="164">
        <f t="shared" si="0"/>
        <v>5.8397601051033116E-2</v>
      </c>
      <c r="E17" s="163">
        <v>0</v>
      </c>
      <c r="F17" s="164">
        <f t="shared" si="1"/>
        <v>0</v>
      </c>
    </row>
    <row r="18" spans="2:6" x14ac:dyDescent="0.2">
      <c r="B18" s="63" t="s">
        <v>295</v>
      </c>
      <c r="C18" s="163">
        <v>34616</v>
      </c>
      <c r="D18" s="164">
        <f t="shared" si="0"/>
        <v>7.3828251633708139E-2</v>
      </c>
      <c r="E18" s="163">
        <v>0</v>
      </c>
      <c r="F18" s="164">
        <f t="shared" si="1"/>
        <v>0</v>
      </c>
    </row>
    <row r="19" spans="2:6" x14ac:dyDescent="0.2">
      <c r="B19" s="63" t="s">
        <v>296</v>
      </c>
      <c r="C19" s="163">
        <v>47807</v>
      </c>
      <c r="D19" s="164">
        <f t="shared" si="0"/>
        <v>0.10196172942722108</v>
      </c>
      <c r="E19" s="163">
        <v>0</v>
      </c>
      <c r="F19" s="164">
        <f t="shared" si="1"/>
        <v>0</v>
      </c>
    </row>
    <row r="20" spans="2:6" x14ac:dyDescent="0.2">
      <c r="B20" s="63" t="s">
        <v>359</v>
      </c>
      <c r="C20" s="163">
        <v>61513</v>
      </c>
      <c r="D20" s="164">
        <f t="shared" si="0"/>
        <v>0.1311935880154925</v>
      </c>
      <c r="E20" s="163">
        <v>0</v>
      </c>
      <c r="F20" s="164">
        <f t="shared" si="1"/>
        <v>0</v>
      </c>
    </row>
    <row r="21" spans="2:6" x14ac:dyDescent="0.2">
      <c r="B21" s="63" t="s">
        <v>360</v>
      </c>
      <c r="C21" s="163">
        <v>61805</v>
      </c>
      <c r="D21" s="164">
        <f t="shared" si="0"/>
        <v>0.13181635926222934</v>
      </c>
      <c r="E21" s="163">
        <v>0</v>
      </c>
      <c r="F21" s="164">
        <f t="shared" si="1"/>
        <v>0</v>
      </c>
    </row>
    <row r="22" spans="2:6" x14ac:dyDescent="0.2">
      <c r="B22" s="63" t="s">
        <v>361</v>
      </c>
      <c r="C22" s="163">
        <v>120672</v>
      </c>
      <c r="D22" s="164">
        <f t="shared" si="0"/>
        <v>0.25736661604872973</v>
      </c>
      <c r="E22" s="163">
        <v>0</v>
      </c>
      <c r="F22" s="164">
        <f t="shared" si="1"/>
        <v>0</v>
      </c>
    </row>
    <row r="23" spans="2:6" x14ac:dyDescent="0.2">
      <c r="B23" s="97" t="s">
        <v>362</v>
      </c>
      <c r="C23" s="165">
        <v>25</v>
      </c>
      <c r="D23" s="166">
        <f t="shared" si="0"/>
        <v>5.3319456056237095E-5</v>
      </c>
      <c r="E23" s="165">
        <v>0</v>
      </c>
      <c r="F23" s="166">
        <f t="shared" si="1"/>
        <v>0</v>
      </c>
    </row>
    <row r="24" spans="2:6" x14ac:dyDescent="0.2">
      <c r="B24"/>
      <c r="C24"/>
      <c r="D24"/>
      <c r="E24"/>
      <c r="F24"/>
    </row>
    <row r="25" spans="2:6" x14ac:dyDescent="0.2">
      <c r="B25" s="95" t="s">
        <v>54</v>
      </c>
      <c r="C25" s="245">
        <v>0</v>
      </c>
      <c r="D25" s="245"/>
      <c r="E25" s="245">
        <v>0</v>
      </c>
      <c r="F25" s="245"/>
    </row>
    <row r="26" spans="2:6" x14ac:dyDescent="0.2">
      <c r="B26" s="96" t="s">
        <v>55</v>
      </c>
      <c r="C26" s="246">
        <v>0.70422535211267601</v>
      </c>
      <c r="D26" s="246"/>
      <c r="E26" s="246">
        <v>0.38735177865612647</v>
      </c>
      <c r="F26" s="246"/>
    </row>
    <row r="28" spans="2:6" x14ac:dyDescent="0.2">
      <c r="B28" s="239"/>
      <c r="C28" s="239"/>
      <c r="D28" s="239"/>
      <c r="E28" s="239"/>
      <c r="F28" s="239"/>
    </row>
    <row r="29" spans="2:6" x14ac:dyDescent="0.2">
      <c r="B29" s="239"/>
      <c r="C29" s="239"/>
      <c r="D29" s="239"/>
      <c r="E29" s="239"/>
      <c r="F29" s="239"/>
    </row>
    <row r="30" spans="2:6" x14ac:dyDescent="0.2">
      <c r="B30" s="239"/>
      <c r="C30" s="239"/>
      <c r="D30" s="239"/>
      <c r="E30" s="239"/>
      <c r="F30" s="239"/>
    </row>
  </sheetData>
  <mergeCells count="4">
    <mergeCell ref="E25:F25"/>
    <mergeCell ref="E26:F26"/>
    <mergeCell ref="C25:D25"/>
    <mergeCell ref="C26:D26"/>
  </mergeCells>
  <printOptions horizontalCentered="1"/>
  <pageMargins left="0" right="0" top="0.5" bottom="0.75" header="0.3" footer="0.3"/>
  <pageSetup scale="95" orientation="landscape" r:id="rId1"/>
  <headerFooter>
    <oddFooter>&amp;C&amp;8©, Copyright, State Farm Mutual Automobile Insurance Company 2024
No reproduction of this copyrighted material allowed without express written consent from State Farm®</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30"/>
  <dimension ref="A1:P2714"/>
  <sheetViews>
    <sheetView view="pageBreakPreview" topLeftCell="A2607" zoomScale="60" zoomScaleNormal="100" workbookViewId="0">
      <selection activeCell="C14" sqref="C14"/>
    </sheetView>
  </sheetViews>
  <sheetFormatPr defaultColWidth="9.140625" defaultRowHeight="12.75" x14ac:dyDescent="0.2"/>
  <cols>
    <col min="1" max="1" width="9.140625" style="6"/>
    <col min="2" max="2" width="14.28515625" style="5" customWidth="1"/>
    <col min="3" max="3" width="14.28515625" style="205" customWidth="1"/>
    <col min="4" max="4" width="14.28515625" style="206" customWidth="1"/>
    <col min="5" max="7" width="14.28515625" style="205" customWidth="1"/>
    <col min="8" max="8" width="14.28515625" style="206" customWidth="1"/>
    <col min="9" max="10" width="14.28515625" style="205" customWidth="1"/>
    <col min="11" max="11" width="9.140625" style="12"/>
    <col min="12" max="16384" width="9.140625" style="99"/>
  </cols>
  <sheetData>
    <row r="1" spans="2:16" x14ac:dyDescent="0.2">
      <c r="K1" s="12" t="s">
        <v>298</v>
      </c>
    </row>
    <row r="2" spans="2:16" x14ac:dyDescent="0.2">
      <c r="K2" s="12" t="s">
        <v>32</v>
      </c>
    </row>
    <row r="3" spans="2:16" x14ac:dyDescent="0.2">
      <c r="B3" s="3" t="s">
        <v>0</v>
      </c>
      <c r="C3" s="207"/>
      <c r="D3" s="208"/>
      <c r="E3" s="209"/>
      <c r="F3" s="209"/>
      <c r="G3" s="207"/>
      <c r="H3" s="208"/>
      <c r="I3" s="209"/>
      <c r="J3" s="209"/>
    </row>
    <row r="4" spans="2:16" x14ac:dyDescent="0.2">
      <c r="B4" s="3" t="s">
        <v>2701</v>
      </c>
      <c r="C4" s="207"/>
      <c r="D4" s="208"/>
      <c r="E4" s="209"/>
      <c r="F4" s="209"/>
      <c r="G4" s="207"/>
      <c r="H4" s="208"/>
      <c r="I4" s="209"/>
      <c r="J4" s="209"/>
    </row>
    <row r="5" spans="2:16" x14ac:dyDescent="0.2">
      <c r="B5" s="100" t="s">
        <v>293</v>
      </c>
      <c r="C5" s="207"/>
      <c r="D5" s="208"/>
      <c r="E5" s="209"/>
      <c r="F5" s="209"/>
      <c r="G5" s="207"/>
      <c r="H5" s="208"/>
      <c r="I5" s="209"/>
      <c r="J5" s="209"/>
    </row>
    <row r="6" spans="2:16" x14ac:dyDescent="0.2">
      <c r="B6" s="3"/>
      <c r="C6" s="98"/>
      <c r="D6" s="98"/>
      <c r="E6" s="98"/>
      <c r="F6" s="98"/>
      <c r="G6" s="98"/>
      <c r="H6" s="98"/>
      <c r="I6" s="98"/>
      <c r="J6" s="98"/>
    </row>
    <row r="7" spans="2:16" x14ac:dyDescent="0.2">
      <c r="B7" s="106"/>
      <c r="C7" s="167" t="s">
        <v>2659</v>
      </c>
      <c r="D7" s="210"/>
      <c r="E7" s="211"/>
      <c r="F7" s="212"/>
      <c r="G7" s="167" t="s">
        <v>357</v>
      </c>
      <c r="H7" s="210"/>
      <c r="I7" s="211"/>
      <c r="J7" s="212"/>
      <c r="L7" s="225"/>
      <c r="M7" s="225"/>
      <c r="N7" s="225"/>
      <c r="O7" s="225"/>
      <c r="P7" s="225"/>
    </row>
    <row r="8" spans="2:16" ht="25.5" x14ac:dyDescent="0.2">
      <c r="B8" s="168" t="s">
        <v>299</v>
      </c>
      <c r="C8" s="213" t="s">
        <v>2679</v>
      </c>
      <c r="D8" s="214" t="s">
        <v>2676</v>
      </c>
      <c r="E8" s="215" t="s">
        <v>2677</v>
      </c>
      <c r="F8" s="214" t="s">
        <v>2678</v>
      </c>
      <c r="G8" s="213" t="s">
        <v>2679</v>
      </c>
      <c r="H8" s="214" t="s">
        <v>2676</v>
      </c>
      <c r="I8" s="215" t="s">
        <v>2677</v>
      </c>
      <c r="J8" s="214" t="s">
        <v>2678</v>
      </c>
      <c r="L8" s="225"/>
      <c r="M8" s="225"/>
      <c r="N8" s="225"/>
      <c r="O8" s="225"/>
      <c r="P8" s="225"/>
    </row>
    <row r="9" spans="2:16" x14ac:dyDescent="0.2">
      <c r="B9" s="121" t="s">
        <v>363</v>
      </c>
      <c r="C9" s="216">
        <v>312</v>
      </c>
      <c r="D9" s="217">
        <v>87.634615384615387</v>
      </c>
      <c r="E9" s="218">
        <v>0.59271623672230644</v>
      </c>
      <c r="F9" s="217">
        <v>293</v>
      </c>
      <c r="G9" s="216">
        <v>0</v>
      </c>
      <c r="H9" s="217">
        <v>0</v>
      </c>
      <c r="I9" s="218">
        <v>0</v>
      </c>
      <c r="J9" s="217">
        <v>0</v>
      </c>
      <c r="L9" s="225"/>
      <c r="M9" s="225"/>
      <c r="N9" s="225"/>
      <c r="O9" s="225"/>
      <c r="P9" s="225"/>
    </row>
    <row r="10" spans="2:16" x14ac:dyDescent="0.2">
      <c r="B10" s="101" t="s">
        <v>364</v>
      </c>
      <c r="C10" s="219">
        <v>353</v>
      </c>
      <c r="D10" s="220">
        <v>84.487252124645892</v>
      </c>
      <c r="E10" s="221">
        <v>0.57239367419008147</v>
      </c>
      <c r="F10" s="220">
        <v>299</v>
      </c>
      <c r="G10" s="219">
        <v>1</v>
      </c>
      <c r="H10" s="220">
        <v>90</v>
      </c>
      <c r="I10" s="221">
        <v>0.37190082644628109</v>
      </c>
      <c r="J10" s="220">
        <v>90</v>
      </c>
      <c r="L10" s="225"/>
      <c r="M10" s="225"/>
      <c r="N10" s="225"/>
      <c r="O10" s="225"/>
      <c r="P10" s="225"/>
    </row>
    <row r="11" spans="2:16" x14ac:dyDescent="0.2">
      <c r="B11" s="101" t="s">
        <v>365</v>
      </c>
      <c r="C11" s="219">
        <v>432</v>
      </c>
      <c r="D11" s="220">
        <v>86.509259259259252</v>
      </c>
      <c r="E11" s="221">
        <v>0.58894351991931426</v>
      </c>
      <c r="F11" s="220">
        <v>233</v>
      </c>
      <c r="G11" s="219">
        <v>4</v>
      </c>
      <c r="H11" s="220">
        <v>81</v>
      </c>
      <c r="I11" s="221">
        <v>0.36363636363636354</v>
      </c>
      <c r="J11" s="220">
        <v>99</v>
      </c>
      <c r="L11" s="225"/>
      <c r="M11" s="225"/>
      <c r="N11" s="225"/>
      <c r="O11" s="225"/>
      <c r="P11" s="225"/>
    </row>
    <row r="12" spans="2:16" x14ac:dyDescent="0.2">
      <c r="B12" s="101" t="s">
        <v>366</v>
      </c>
      <c r="C12" s="219">
        <v>1268</v>
      </c>
      <c r="D12" s="220">
        <v>102.07255520504732</v>
      </c>
      <c r="E12" s="221">
        <v>0.58817541467848211</v>
      </c>
      <c r="F12" s="220">
        <v>1078</v>
      </c>
      <c r="G12" s="219">
        <v>102</v>
      </c>
      <c r="H12" s="220">
        <v>378.64705882352939</v>
      </c>
      <c r="I12" s="221">
        <v>0.36382305286559413</v>
      </c>
      <c r="J12" s="220">
        <v>1703</v>
      </c>
      <c r="L12" s="225"/>
      <c r="M12" s="225"/>
      <c r="N12" s="225"/>
      <c r="O12" s="225"/>
      <c r="P12" s="225"/>
    </row>
    <row r="13" spans="2:16" x14ac:dyDescent="0.2">
      <c r="B13" s="101" t="s">
        <v>367</v>
      </c>
      <c r="C13" s="219">
        <v>751</v>
      </c>
      <c r="D13" s="220">
        <v>97.69773635153129</v>
      </c>
      <c r="E13" s="221">
        <v>0.59355887777885652</v>
      </c>
      <c r="F13" s="220">
        <v>584</v>
      </c>
      <c r="G13" s="219">
        <v>135</v>
      </c>
      <c r="H13" s="220">
        <v>293.68888888888887</v>
      </c>
      <c r="I13" s="221">
        <v>0.36470674810508497</v>
      </c>
      <c r="J13" s="220">
        <v>1192</v>
      </c>
      <c r="L13" s="225"/>
      <c r="M13" s="225"/>
      <c r="N13" s="225"/>
      <c r="O13" s="225"/>
      <c r="P13" s="225"/>
    </row>
    <row r="14" spans="2:16" x14ac:dyDescent="0.2">
      <c r="B14" s="101" t="s">
        <v>368</v>
      </c>
      <c r="C14" s="219">
        <v>725</v>
      </c>
      <c r="D14" s="220">
        <v>88.430344827586211</v>
      </c>
      <c r="E14" s="221">
        <v>0.5812353245151991</v>
      </c>
      <c r="F14" s="220">
        <v>390</v>
      </c>
      <c r="G14" s="219">
        <v>88</v>
      </c>
      <c r="H14" s="220">
        <v>284.80681818181819</v>
      </c>
      <c r="I14" s="221">
        <v>0.36619862363203337</v>
      </c>
      <c r="J14" s="220">
        <v>620</v>
      </c>
      <c r="L14" s="225"/>
      <c r="M14" s="225"/>
      <c r="N14" s="225"/>
      <c r="O14" s="225"/>
      <c r="P14" s="225"/>
    </row>
    <row r="15" spans="2:16" x14ac:dyDescent="0.2">
      <c r="B15" s="101" t="s">
        <v>369</v>
      </c>
      <c r="C15" s="219">
        <v>417</v>
      </c>
      <c r="D15" s="220">
        <v>95.654676258992808</v>
      </c>
      <c r="E15" s="221">
        <v>0.59925183660592229</v>
      </c>
      <c r="F15" s="220">
        <v>456</v>
      </c>
      <c r="G15" s="219">
        <v>4</v>
      </c>
      <c r="H15" s="220">
        <v>161</v>
      </c>
      <c r="I15" s="221">
        <v>0.36240855374226233</v>
      </c>
      <c r="J15" s="220">
        <v>240</v>
      </c>
      <c r="L15" s="225"/>
      <c r="M15" s="225"/>
      <c r="N15" s="225"/>
      <c r="O15" s="225"/>
      <c r="P15" s="225"/>
    </row>
    <row r="16" spans="2:16" x14ac:dyDescent="0.2">
      <c r="B16" s="101" t="s">
        <v>370</v>
      </c>
      <c r="C16" s="219">
        <v>423</v>
      </c>
      <c r="D16" s="220">
        <v>109.02364066193853</v>
      </c>
      <c r="E16" s="221">
        <v>0.60519408939397912</v>
      </c>
      <c r="F16" s="220">
        <v>503</v>
      </c>
      <c r="G16" s="219">
        <v>90</v>
      </c>
      <c r="H16" s="220">
        <v>336.76666666666665</v>
      </c>
      <c r="I16" s="221">
        <v>0.36849848024316101</v>
      </c>
      <c r="J16" s="220">
        <v>953</v>
      </c>
      <c r="L16" s="225"/>
      <c r="M16" s="225"/>
      <c r="N16" s="225"/>
      <c r="O16" s="225"/>
      <c r="P16" s="225"/>
    </row>
    <row r="17" spans="2:16" x14ac:dyDescent="0.2">
      <c r="B17" s="101" t="s">
        <v>371</v>
      </c>
      <c r="C17" s="219">
        <v>135</v>
      </c>
      <c r="D17" s="220">
        <v>102.39259259259259</v>
      </c>
      <c r="E17" s="221">
        <v>0.61329251519588279</v>
      </c>
      <c r="F17" s="220">
        <v>343</v>
      </c>
      <c r="G17" s="219">
        <v>67</v>
      </c>
      <c r="H17" s="220">
        <v>427.59701492537312</v>
      </c>
      <c r="I17" s="221">
        <v>0.36590630428118942</v>
      </c>
      <c r="J17" s="220">
        <v>1902</v>
      </c>
      <c r="L17" s="225"/>
      <c r="M17" s="225"/>
      <c r="N17" s="225"/>
      <c r="O17" s="225"/>
      <c r="P17" s="225"/>
    </row>
    <row r="18" spans="2:16" x14ac:dyDescent="0.2">
      <c r="B18" s="101" t="s">
        <v>372</v>
      </c>
      <c r="C18" s="219">
        <v>594</v>
      </c>
      <c r="D18" s="220">
        <v>85.740740740740748</v>
      </c>
      <c r="E18" s="221">
        <v>0.58373830918760317</v>
      </c>
      <c r="F18" s="220">
        <v>280</v>
      </c>
      <c r="G18" s="219">
        <v>2</v>
      </c>
      <c r="H18" s="220">
        <v>174.5</v>
      </c>
      <c r="I18" s="221">
        <v>0.36316337148803335</v>
      </c>
      <c r="J18" s="220">
        <v>276</v>
      </c>
      <c r="L18" s="225"/>
      <c r="M18" s="225"/>
      <c r="N18" s="225"/>
      <c r="O18" s="225"/>
      <c r="P18" s="225"/>
    </row>
    <row r="19" spans="2:16" x14ac:dyDescent="0.2">
      <c r="B19" s="101" t="s">
        <v>373</v>
      </c>
      <c r="C19" s="219">
        <v>650</v>
      </c>
      <c r="D19" s="220">
        <v>102.27692307692308</v>
      </c>
      <c r="E19" s="221">
        <v>0.59171176303047557</v>
      </c>
      <c r="F19" s="220">
        <v>357</v>
      </c>
      <c r="G19" s="219">
        <v>176</v>
      </c>
      <c r="H19" s="220">
        <v>342.02840909090907</v>
      </c>
      <c r="I19" s="221">
        <v>0.36112060949638569</v>
      </c>
      <c r="J19" s="220">
        <v>2148</v>
      </c>
      <c r="L19" s="225"/>
      <c r="M19" s="225"/>
      <c r="N19" s="225"/>
      <c r="O19" s="225"/>
      <c r="P19" s="225"/>
    </row>
    <row r="20" spans="2:16" x14ac:dyDescent="0.2">
      <c r="B20" s="101" t="s">
        <v>374</v>
      </c>
      <c r="C20" s="219">
        <v>285</v>
      </c>
      <c r="D20" s="220">
        <v>121.7298245614035</v>
      </c>
      <c r="E20" s="221">
        <v>0.60699851281602668</v>
      </c>
      <c r="F20" s="220">
        <v>609</v>
      </c>
      <c r="G20" s="219">
        <v>139</v>
      </c>
      <c r="H20" s="220">
        <v>363.51079136690646</v>
      </c>
      <c r="I20" s="221">
        <v>0.36070301680444317</v>
      </c>
      <c r="J20" s="220">
        <v>3513</v>
      </c>
      <c r="L20" s="225"/>
      <c r="M20" s="225"/>
      <c r="N20" s="225"/>
      <c r="O20" s="225"/>
      <c r="P20" s="225"/>
    </row>
    <row r="21" spans="2:16" x14ac:dyDescent="0.2">
      <c r="B21" s="101" t="s">
        <v>375</v>
      </c>
      <c r="C21" s="219">
        <v>180</v>
      </c>
      <c r="D21" s="220">
        <v>130.75555555555556</v>
      </c>
      <c r="E21" s="221">
        <v>0.60120568100541538</v>
      </c>
      <c r="F21" s="220">
        <v>895</v>
      </c>
      <c r="G21" s="219">
        <v>55</v>
      </c>
      <c r="H21" s="220">
        <v>369.0181818181818</v>
      </c>
      <c r="I21" s="221">
        <v>0.36068312274528624</v>
      </c>
      <c r="J21" s="220">
        <v>1098</v>
      </c>
      <c r="L21" s="225"/>
      <c r="M21" s="225"/>
      <c r="N21" s="225"/>
      <c r="O21" s="225"/>
      <c r="P21" s="225"/>
    </row>
    <row r="22" spans="2:16" x14ac:dyDescent="0.2">
      <c r="B22" s="101" t="s">
        <v>376</v>
      </c>
      <c r="C22" s="219">
        <v>561</v>
      </c>
      <c r="D22" s="220">
        <v>110.68627450980392</v>
      </c>
      <c r="E22" s="221">
        <v>0.60552131684674504</v>
      </c>
      <c r="F22" s="220">
        <v>545</v>
      </c>
      <c r="G22" s="219">
        <v>259</v>
      </c>
      <c r="H22" s="220">
        <v>379.28571428571428</v>
      </c>
      <c r="I22" s="221">
        <v>0.36094178856053172</v>
      </c>
      <c r="J22" s="220">
        <v>1704</v>
      </c>
      <c r="L22" s="225"/>
      <c r="M22" s="225"/>
      <c r="N22" s="225"/>
      <c r="O22" s="225"/>
      <c r="P22" s="225"/>
    </row>
    <row r="23" spans="2:16" x14ac:dyDescent="0.2">
      <c r="B23" s="101" t="s">
        <v>377</v>
      </c>
      <c r="C23" s="219">
        <v>714</v>
      </c>
      <c r="D23" s="220">
        <v>104.23949579831933</v>
      </c>
      <c r="E23" s="221">
        <v>0.60010159324001799</v>
      </c>
      <c r="F23" s="220">
        <v>445</v>
      </c>
      <c r="G23" s="219">
        <v>117</v>
      </c>
      <c r="H23" s="220">
        <v>288.44444444444446</v>
      </c>
      <c r="I23" s="221">
        <v>0.35980979593577422</v>
      </c>
      <c r="J23" s="220">
        <v>778</v>
      </c>
      <c r="L23" s="225"/>
      <c r="M23" s="225"/>
      <c r="N23" s="225"/>
      <c r="O23" s="225"/>
      <c r="P23" s="225"/>
    </row>
    <row r="24" spans="2:16" x14ac:dyDescent="0.2">
      <c r="B24" s="101" t="s">
        <v>378</v>
      </c>
      <c r="C24" s="219">
        <v>477</v>
      </c>
      <c r="D24" s="220">
        <v>101.54926624737945</v>
      </c>
      <c r="E24" s="221">
        <v>0.5978425879071374</v>
      </c>
      <c r="F24" s="220">
        <v>1067</v>
      </c>
      <c r="G24" s="219">
        <v>127</v>
      </c>
      <c r="H24" s="220">
        <v>343.66141732283467</v>
      </c>
      <c r="I24" s="221">
        <v>0.36098589801910586</v>
      </c>
      <c r="J24" s="220">
        <v>922</v>
      </c>
      <c r="L24" s="225"/>
      <c r="M24" s="225"/>
      <c r="N24" s="225"/>
      <c r="O24" s="225"/>
      <c r="P24" s="225"/>
    </row>
    <row r="25" spans="2:16" x14ac:dyDescent="0.2">
      <c r="B25" s="101" t="s">
        <v>379</v>
      </c>
      <c r="C25" s="219">
        <v>612</v>
      </c>
      <c r="D25" s="220">
        <v>92.563725490196077</v>
      </c>
      <c r="E25" s="221">
        <v>0.5928728414442701</v>
      </c>
      <c r="F25" s="220">
        <v>332</v>
      </c>
      <c r="G25" s="219">
        <v>28</v>
      </c>
      <c r="H25" s="220">
        <v>389.03571428571428</v>
      </c>
      <c r="I25" s="221">
        <v>0.36375475856541772</v>
      </c>
      <c r="J25" s="220">
        <v>999</v>
      </c>
      <c r="L25" s="225"/>
      <c r="M25" s="225"/>
      <c r="N25" s="225"/>
      <c r="O25" s="225"/>
      <c r="P25" s="225"/>
    </row>
    <row r="26" spans="2:16" x14ac:dyDescent="0.2">
      <c r="B26" s="101" t="s">
        <v>380</v>
      </c>
      <c r="C26" s="219">
        <v>1235</v>
      </c>
      <c r="D26" s="220">
        <v>105.61295546558705</v>
      </c>
      <c r="E26" s="221">
        <v>0.59022476435265414</v>
      </c>
      <c r="F26" s="220">
        <v>554</v>
      </c>
      <c r="G26" s="219">
        <v>59</v>
      </c>
      <c r="H26" s="220">
        <v>274.30508474576271</v>
      </c>
      <c r="I26" s="221">
        <v>0.36512950094756791</v>
      </c>
      <c r="J26" s="220">
        <v>750</v>
      </c>
      <c r="L26" s="225"/>
      <c r="M26" s="225"/>
      <c r="N26" s="225"/>
      <c r="O26" s="225"/>
      <c r="P26" s="225"/>
    </row>
    <row r="27" spans="2:16" x14ac:dyDescent="0.2">
      <c r="B27" s="101" t="s">
        <v>381</v>
      </c>
      <c r="C27" s="219">
        <v>946</v>
      </c>
      <c r="D27" s="220">
        <v>92.282241014799155</v>
      </c>
      <c r="E27" s="221">
        <v>0.59228326797563002</v>
      </c>
      <c r="F27" s="220">
        <v>389</v>
      </c>
      <c r="G27" s="219">
        <v>164</v>
      </c>
      <c r="H27" s="220">
        <v>243.94512195121951</v>
      </c>
      <c r="I27" s="221">
        <v>0.36402762486237616</v>
      </c>
      <c r="J27" s="220">
        <v>595</v>
      </c>
      <c r="L27" s="225"/>
      <c r="M27" s="225"/>
      <c r="N27" s="225"/>
      <c r="O27" s="225"/>
      <c r="P27" s="225"/>
    </row>
    <row r="28" spans="2:16" x14ac:dyDescent="0.2">
      <c r="B28" s="101" t="s">
        <v>382</v>
      </c>
      <c r="C28" s="219">
        <v>58</v>
      </c>
      <c r="D28" s="220">
        <v>134.5344827586207</v>
      </c>
      <c r="E28" s="221">
        <v>0.60643506644905565</v>
      </c>
      <c r="F28" s="220">
        <v>414</v>
      </c>
      <c r="G28" s="219">
        <v>22</v>
      </c>
      <c r="H28" s="220">
        <v>546.36363636363637</v>
      </c>
      <c r="I28" s="221">
        <v>0.36618431073876612</v>
      </c>
      <c r="J28" s="220">
        <v>1278</v>
      </c>
      <c r="L28" s="225"/>
      <c r="M28" s="225"/>
      <c r="N28" s="225"/>
      <c r="O28" s="225"/>
      <c r="P28" s="225"/>
    </row>
    <row r="29" spans="2:16" x14ac:dyDescent="0.2">
      <c r="B29" s="101" t="s">
        <v>383</v>
      </c>
      <c r="C29" s="219">
        <v>454</v>
      </c>
      <c r="D29" s="220">
        <v>45.273127753303967</v>
      </c>
      <c r="E29" s="221">
        <v>0.33346853351071593</v>
      </c>
      <c r="F29" s="220">
        <v>190</v>
      </c>
      <c r="G29" s="219">
        <v>1</v>
      </c>
      <c r="H29" s="220">
        <v>137</v>
      </c>
      <c r="I29" s="221">
        <v>0.35584415584415585</v>
      </c>
      <c r="J29" s="220">
        <v>137</v>
      </c>
      <c r="L29" s="225"/>
      <c r="M29" s="225"/>
      <c r="N29" s="225"/>
      <c r="O29" s="225"/>
      <c r="P29" s="225"/>
    </row>
    <row r="30" spans="2:16" x14ac:dyDescent="0.2">
      <c r="B30" s="101" t="s">
        <v>384</v>
      </c>
      <c r="C30" s="219">
        <v>330</v>
      </c>
      <c r="D30" s="220">
        <v>88.233333333333334</v>
      </c>
      <c r="E30" s="221">
        <v>0.58818657455103729</v>
      </c>
      <c r="F30" s="220">
        <v>655</v>
      </c>
      <c r="G30" s="219">
        <v>0</v>
      </c>
      <c r="H30" s="220">
        <v>0</v>
      </c>
      <c r="I30" s="221">
        <v>0</v>
      </c>
      <c r="J30" s="220">
        <v>0</v>
      </c>
      <c r="L30" s="225"/>
      <c r="M30" s="225"/>
      <c r="N30" s="225"/>
      <c r="O30" s="225"/>
      <c r="P30" s="225"/>
    </row>
    <row r="31" spans="2:16" x14ac:dyDescent="0.2">
      <c r="B31" s="101" t="s">
        <v>385</v>
      </c>
      <c r="C31" s="219">
        <v>826</v>
      </c>
      <c r="D31" s="220">
        <v>145.76755447941889</v>
      </c>
      <c r="E31" s="221">
        <v>0.55975564967154967</v>
      </c>
      <c r="F31" s="220">
        <v>6819</v>
      </c>
      <c r="G31" s="219">
        <v>719</v>
      </c>
      <c r="H31" s="220">
        <v>591.36022253129352</v>
      </c>
      <c r="I31" s="221">
        <v>0.35558625719012027</v>
      </c>
      <c r="J31" s="220">
        <v>6425</v>
      </c>
      <c r="L31" s="225"/>
      <c r="M31" s="225"/>
      <c r="N31" s="225"/>
      <c r="O31" s="225"/>
      <c r="P31" s="225"/>
    </row>
    <row r="32" spans="2:16" x14ac:dyDescent="0.2">
      <c r="B32" s="101" t="s">
        <v>386</v>
      </c>
      <c r="C32" s="219">
        <v>1511</v>
      </c>
      <c r="D32" s="220">
        <v>116.1674387822634</v>
      </c>
      <c r="E32" s="221">
        <v>0.5700492662031249</v>
      </c>
      <c r="F32" s="220">
        <v>1288</v>
      </c>
      <c r="G32" s="219">
        <v>695</v>
      </c>
      <c r="H32" s="220">
        <v>404.37985611510794</v>
      </c>
      <c r="I32" s="221">
        <v>0.35939911737211672</v>
      </c>
      <c r="J32" s="220">
        <v>1460</v>
      </c>
      <c r="L32" s="225"/>
      <c r="M32" s="225"/>
      <c r="N32" s="225"/>
      <c r="O32" s="225"/>
      <c r="P32" s="225"/>
    </row>
    <row r="33" spans="2:16" x14ac:dyDescent="0.2">
      <c r="B33" s="101" t="s">
        <v>387</v>
      </c>
      <c r="C33" s="219">
        <v>1364</v>
      </c>
      <c r="D33" s="220">
        <v>107</v>
      </c>
      <c r="E33" s="221">
        <v>0.59401620695409396</v>
      </c>
      <c r="F33" s="220">
        <v>2170</v>
      </c>
      <c r="G33" s="219">
        <v>48</v>
      </c>
      <c r="H33" s="220">
        <v>384.5</v>
      </c>
      <c r="I33" s="221">
        <v>0.36160583083524367</v>
      </c>
      <c r="J33" s="220">
        <v>1022</v>
      </c>
      <c r="L33" s="225"/>
      <c r="M33" s="225"/>
      <c r="N33" s="225"/>
      <c r="O33" s="225"/>
      <c r="P33" s="225"/>
    </row>
    <row r="34" spans="2:16" x14ac:dyDescent="0.2">
      <c r="B34" s="101" t="s">
        <v>388</v>
      </c>
      <c r="C34" s="219">
        <v>1441</v>
      </c>
      <c r="D34" s="220">
        <v>111.7765440666204</v>
      </c>
      <c r="E34" s="221">
        <v>0.5923651208120333</v>
      </c>
      <c r="F34" s="220">
        <v>1610</v>
      </c>
      <c r="G34" s="219">
        <v>101</v>
      </c>
      <c r="H34" s="220">
        <v>368.97029702970298</v>
      </c>
      <c r="I34" s="221">
        <v>0.36206243259786053</v>
      </c>
      <c r="J34" s="220">
        <v>1268</v>
      </c>
      <c r="L34" s="225"/>
      <c r="M34" s="225"/>
      <c r="N34" s="225"/>
      <c r="O34" s="225"/>
      <c r="P34" s="225"/>
    </row>
    <row r="35" spans="2:16" x14ac:dyDescent="0.2">
      <c r="B35" s="101" t="s">
        <v>389</v>
      </c>
      <c r="C35" s="219">
        <v>981</v>
      </c>
      <c r="D35" s="220">
        <v>106.77471967380224</v>
      </c>
      <c r="E35" s="221">
        <v>0.600948933167337</v>
      </c>
      <c r="F35" s="220">
        <v>663</v>
      </c>
      <c r="G35" s="219">
        <v>68</v>
      </c>
      <c r="H35" s="220">
        <v>494.08823529411762</v>
      </c>
      <c r="I35" s="221">
        <v>0.3620396112152755</v>
      </c>
      <c r="J35" s="220">
        <v>3040</v>
      </c>
      <c r="L35" s="225"/>
      <c r="M35" s="225"/>
      <c r="N35" s="225"/>
      <c r="O35" s="225"/>
      <c r="P35" s="225"/>
    </row>
    <row r="36" spans="2:16" x14ac:dyDescent="0.2">
      <c r="B36" s="101" t="s">
        <v>390</v>
      </c>
      <c r="C36" s="219">
        <v>719</v>
      </c>
      <c r="D36" s="220">
        <v>95.844228094575797</v>
      </c>
      <c r="E36" s="221">
        <v>0.5834659802892268</v>
      </c>
      <c r="F36" s="220">
        <v>319</v>
      </c>
      <c r="G36" s="219">
        <v>23</v>
      </c>
      <c r="H36" s="220">
        <v>327.6521739130435</v>
      </c>
      <c r="I36" s="221">
        <v>0.35793673411228277</v>
      </c>
      <c r="J36" s="220">
        <v>783</v>
      </c>
      <c r="L36" s="225"/>
      <c r="M36" s="225"/>
      <c r="N36" s="225"/>
      <c r="O36" s="225"/>
      <c r="P36" s="225"/>
    </row>
    <row r="37" spans="2:16" x14ac:dyDescent="0.2">
      <c r="B37" s="101" t="s">
        <v>391</v>
      </c>
      <c r="C37" s="219">
        <v>516</v>
      </c>
      <c r="D37" s="220">
        <v>90.618217054263567</v>
      </c>
      <c r="E37" s="221">
        <v>0.56692006450126708</v>
      </c>
      <c r="F37" s="220">
        <v>438</v>
      </c>
      <c r="G37" s="219">
        <v>44</v>
      </c>
      <c r="H37" s="220">
        <v>260.02272727272725</v>
      </c>
      <c r="I37" s="221">
        <v>0.36220597081077655</v>
      </c>
      <c r="J37" s="220">
        <v>494</v>
      </c>
      <c r="L37" s="225"/>
      <c r="M37" s="225"/>
      <c r="N37" s="225"/>
      <c r="O37" s="225"/>
      <c r="P37" s="225"/>
    </row>
    <row r="38" spans="2:16" x14ac:dyDescent="0.2">
      <c r="B38" s="101" t="s">
        <v>392</v>
      </c>
      <c r="C38" s="219">
        <v>579</v>
      </c>
      <c r="D38" s="220">
        <v>90.36442141623489</v>
      </c>
      <c r="E38" s="221">
        <v>0.58907440975466963</v>
      </c>
      <c r="F38" s="220">
        <v>355</v>
      </c>
      <c r="G38" s="219">
        <v>34</v>
      </c>
      <c r="H38" s="220">
        <v>217.85294117647058</v>
      </c>
      <c r="I38" s="221">
        <v>0.36087697929354445</v>
      </c>
      <c r="J38" s="220">
        <v>529</v>
      </c>
      <c r="L38" s="225"/>
      <c r="M38" s="225"/>
      <c r="N38" s="225"/>
      <c r="O38" s="225"/>
      <c r="P38" s="225"/>
    </row>
    <row r="39" spans="2:16" x14ac:dyDescent="0.2">
      <c r="B39" s="101" t="s">
        <v>393</v>
      </c>
      <c r="C39" s="219">
        <v>456</v>
      </c>
      <c r="D39" s="220">
        <v>90.162280701754383</v>
      </c>
      <c r="E39" s="221">
        <v>0.58718347877004806</v>
      </c>
      <c r="F39" s="220">
        <v>448</v>
      </c>
      <c r="G39" s="219">
        <v>0</v>
      </c>
      <c r="H39" s="220">
        <v>0</v>
      </c>
      <c r="I39" s="221">
        <v>0</v>
      </c>
      <c r="J39" s="220">
        <v>0</v>
      </c>
      <c r="L39" s="225"/>
      <c r="M39" s="225"/>
      <c r="N39" s="225"/>
      <c r="O39" s="225"/>
      <c r="P39" s="225"/>
    </row>
    <row r="40" spans="2:16" x14ac:dyDescent="0.2">
      <c r="B40" s="101" t="s">
        <v>394</v>
      </c>
      <c r="C40" s="219">
        <v>1440</v>
      </c>
      <c r="D40" s="220">
        <v>104.92847222222223</v>
      </c>
      <c r="E40" s="221">
        <v>0.5924025123697354</v>
      </c>
      <c r="F40" s="220">
        <v>604</v>
      </c>
      <c r="G40" s="219">
        <v>127</v>
      </c>
      <c r="H40" s="220">
        <v>301.74803149606299</v>
      </c>
      <c r="I40" s="221">
        <v>0.36013871007151654</v>
      </c>
      <c r="J40" s="220">
        <v>658</v>
      </c>
      <c r="L40" s="225"/>
      <c r="M40" s="225"/>
      <c r="N40" s="225"/>
      <c r="O40" s="225"/>
      <c r="P40" s="225"/>
    </row>
    <row r="41" spans="2:16" x14ac:dyDescent="0.2">
      <c r="B41" s="101" t="s">
        <v>395</v>
      </c>
      <c r="C41" s="219">
        <v>768</v>
      </c>
      <c r="D41" s="220">
        <v>123.03125</v>
      </c>
      <c r="E41" s="221">
        <v>0.57212749467157531</v>
      </c>
      <c r="F41" s="220">
        <v>867</v>
      </c>
      <c r="G41" s="219">
        <v>137</v>
      </c>
      <c r="H41" s="220">
        <v>385.83211678832117</v>
      </c>
      <c r="I41" s="221">
        <v>0.35218437060677332</v>
      </c>
      <c r="J41" s="220">
        <v>1143</v>
      </c>
      <c r="L41" s="225"/>
      <c r="M41" s="225"/>
      <c r="N41" s="225"/>
      <c r="O41" s="225"/>
      <c r="P41" s="225"/>
    </row>
    <row r="42" spans="2:16" x14ac:dyDescent="0.2">
      <c r="B42" s="101" t="s">
        <v>396</v>
      </c>
      <c r="C42" s="219">
        <v>1396</v>
      </c>
      <c r="D42" s="220">
        <v>132.92550143266476</v>
      </c>
      <c r="E42" s="221">
        <v>0.6125720472986802</v>
      </c>
      <c r="F42" s="220">
        <v>1134</v>
      </c>
      <c r="G42" s="219">
        <v>72</v>
      </c>
      <c r="H42" s="220">
        <v>401.95833333333331</v>
      </c>
      <c r="I42" s="221">
        <v>0.3632928712200143</v>
      </c>
      <c r="J42" s="220">
        <v>2038</v>
      </c>
      <c r="L42" s="225"/>
      <c r="M42" s="225"/>
      <c r="N42" s="225"/>
      <c r="O42" s="225"/>
      <c r="P42" s="225"/>
    </row>
    <row r="43" spans="2:16" x14ac:dyDescent="0.2">
      <c r="B43" s="101" t="s">
        <v>397</v>
      </c>
      <c r="C43" s="219">
        <v>445</v>
      </c>
      <c r="D43" s="220">
        <v>84.732584269662922</v>
      </c>
      <c r="E43" s="221">
        <v>0.57966424793998272</v>
      </c>
      <c r="F43" s="220">
        <v>224</v>
      </c>
      <c r="G43" s="219">
        <v>6</v>
      </c>
      <c r="H43" s="220">
        <v>154.33333333333334</v>
      </c>
      <c r="I43" s="221">
        <v>0.34759759759759756</v>
      </c>
      <c r="J43" s="220">
        <v>427</v>
      </c>
      <c r="L43" s="225"/>
      <c r="M43" s="225"/>
      <c r="N43" s="225"/>
      <c r="O43" s="225"/>
      <c r="P43" s="225"/>
    </row>
    <row r="44" spans="2:16" x14ac:dyDescent="0.2">
      <c r="B44" s="101" t="s">
        <v>398</v>
      </c>
      <c r="C44" s="219">
        <v>717</v>
      </c>
      <c r="D44" s="220">
        <v>102.24407252440726</v>
      </c>
      <c r="E44" s="221">
        <v>0.59254439495954547</v>
      </c>
      <c r="F44" s="220">
        <v>549</v>
      </c>
      <c r="G44" s="219">
        <v>37</v>
      </c>
      <c r="H44" s="220">
        <v>389.7837837837838</v>
      </c>
      <c r="I44" s="221">
        <v>0.36277197836750097</v>
      </c>
      <c r="J44" s="220">
        <v>1097</v>
      </c>
      <c r="L44" s="225"/>
      <c r="M44" s="225"/>
      <c r="N44" s="225"/>
      <c r="O44" s="225"/>
      <c r="P44" s="225"/>
    </row>
    <row r="45" spans="2:16" x14ac:dyDescent="0.2">
      <c r="B45" s="101" t="s">
        <v>399</v>
      </c>
      <c r="C45" s="219">
        <v>588</v>
      </c>
      <c r="D45" s="220">
        <v>120.01700680272108</v>
      </c>
      <c r="E45" s="221">
        <v>0.60863490530237696</v>
      </c>
      <c r="F45" s="220">
        <v>534</v>
      </c>
      <c r="G45" s="219">
        <v>55</v>
      </c>
      <c r="H45" s="220">
        <v>416.58181818181816</v>
      </c>
      <c r="I45" s="221">
        <v>0.36173605519506147</v>
      </c>
      <c r="J45" s="220">
        <v>1140</v>
      </c>
      <c r="L45" s="225"/>
      <c r="M45" s="225"/>
      <c r="N45" s="225"/>
      <c r="O45" s="225"/>
      <c r="P45" s="225"/>
    </row>
    <row r="46" spans="2:16" x14ac:dyDescent="0.2">
      <c r="B46" s="101" t="s">
        <v>400</v>
      </c>
      <c r="C46" s="219">
        <v>106</v>
      </c>
      <c r="D46" s="220">
        <v>48.933962264150942</v>
      </c>
      <c r="E46" s="221">
        <v>0.36430678466076705</v>
      </c>
      <c r="F46" s="220">
        <v>182</v>
      </c>
      <c r="G46" s="219">
        <v>8</v>
      </c>
      <c r="H46" s="220">
        <v>143.375</v>
      </c>
      <c r="I46" s="221">
        <v>0.36692258477287276</v>
      </c>
      <c r="J46" s="220">
        <v>260</v>
      </c>
      <c r="L46" s="225"/>
      <c r="M46" s="225"/>
      <c r="N46" s="225"/>
      <c r="O46" s="225"/>
      <c r="P46" s="225"/>
    </row>
    <row r="47" spans="2:16" x14ac:dyDescent="0.2">
      <c r="B47" s="101" t="s">
        <v>401</v>
      </c>
      <c r="C47" s="219">
        <v>357</v>
      </c>
      <c r="D47" s="220">
        <v>89.095238095238102</v>
      </c>
      <c r="E47" s="221">
        <v>0.5240119277088584</v>
      </c>
      <c r="F47" s="220">
        <v>601</v>
      </c>
      <c r="G47" s="219">
        <v>17</v>
      </c>
      <c r="H47" s="220">
        <v>291.70588235294116</v>
      </c>
      <c r="I47" s="221">
        <v>0.36603188662533226</v>
      </c>
      <c r="J47" s="220">
        <v>655</v>
      </c>
      <c r="L47" s="225"/>
      <c r="M47" s="225"/>
      <c r="N47" s="225"/>
      <c r="O47" s="225"/>
      <c r="P47" s="225"/>
    </row>
    <row r="48" spans="2:16" x14ac:dyDescent="0.2">
      <c r="B48" s="101" t="s">
        <v>402</v>
      </c>
      <c r="C48" s="219">
        <v>811</v>
      </c>
      <c r="D48" s="220">
        <v>78.801479654747226</v>
      </c>
      <c r="E48" s="221">
        <v>0.50411365196059088</v>
      </c>
      <c r="F48" s="220">
        <v>288</v>
      </c>
      <c r="G48" s="219">
        <v>287</v>
      </c>
      <c r="H48" s="220">
        <v>292.17770034843204</v>
      </c>
      <c r="I48" s="221">
        <v>0.36118241962716646</v>
      </c>
      <c r="J48" s="220">
        <v>1277</v>
      </c>
      <c r="L48" s="225"/>
      <c r="M48" s="225"/>
      <c r="N48" s="225"/>
      <c r="O48" s="225"/>
      <c r="P48" s="225"/>
    </row>
    <row r="49" spans="2:16" x14ac:dyDescent="0.2">
      <c r="B49" s="101" t="s">
        <v>403</v>
      </c>
      <c r="C49" s="219">
        <v>386</v>
      </c>
      <c r="D49" s="220">
        <v>109.39378238341969</v>
      </c>
      <c r="E49" s="221">
        <v>0.62123552691589068</v>
      </c>
      <c r="F49" s="220">
        <v>502</v>
      </c>
      <c r="G49" s="219">
        <v>8</v>
      </c>
      <c r="H49" s="220">
        <v>214</v>
      </c>
      <c r="I49" s="221">
        <v>0.36325058349246775</v>
      </c>
      <c r="J49" s="220">
        <v>378</v>
      </c>
      <c r="L49" s="225"/>
      <c r="M49" s="225"/>
      <c r="N49" s="225"/>
      <c r="O49" s="225"/>
      <c r="P49" s="225"/>
    </row>
    <row r="50" spans="2:16" x14ac:dyDescent="0.2">
      <c r="B50" s="101" t="s">
        <v>404</v>
      </c>
      <c r="C50" s="219">
        <v>606</v>
      </c>
      <c r="D50" s="220">
        <v>93.311881188118818</v>
      </c>
      <c r="E50" s="221">
        <v>0.59574580163930979</v>
      </c>
      <c r="F50" s="220">
        <v>285</v>
      </c>
      <c r="G50" s="219">
        <v>8</v>
      </c>
      <c r="H50" s="220">
        <v>221.75</v>
      </c>
      <c r="I50" s="221">
        <v>0.36912193091968382</v>
      </c>
      <c r="J50" s="220">
        <v>349</v>
      </c>
      <c r="L50" s="225"/>
      <c r="M50" s="225"/>
      <c r="N50" s="225"/>
      <c r="O50" s="225"/>
      <c r="P50" s="225"/>
    </row>
    <row r="51" spans="2:16" x14ac:dyDescent="0.2">
      <c r="B51" s="101" t="s">
        <v>405</v>
      </c>
      <c r="C51" s="219">
        <v>784</v>
      </c>
      <c r="D51" s="220">
        <v>82.633928571428569</v>
      </c>
      <c r="E51" s="221">
        <v>0.49482528164979955</v>
      </c>
      <c r="F51" s="220">
        <v>501</v>
      </c>
      <c r="G51" s="219">
        <v>66</v>
      </c>
      <c r="H51" s="220">
        <v>297.60606060606062</v>
      </c>
      <c r="I51" s="221">
        <v>0.36263269639065809</v>
      </c>
      <c r="J51" s="220">
        <v>700</v>
      </c>
      <c r="L51" s="225"/>
      <c r="M51" s="225"/>
      <c r="N51" s="225"/>
      <c r="O51" s="225"/>
      <c r="P51" s="225"/>
    </row>
    <row r="52" spans="2:16" x14ac:dyDescent="0.2">
      <c r="B52" s="101" t="s">
        <v>406</v>
      </c>
      <c r="C52" s="219">
        <v>1723</v>
      </c>
      <c r="D52" s="220">
        <v>137.17121300058039</v>
      </c>
      <c r="E52" s="221">
        <v>0.60866855524079311</v>
      </c>
      <c r="F52" s="220">
        <v>6859</v>
      </c>
      <c r="G52" s="219">
        <v>316</v>
      </c>
      <c r="H52" s="220">
        <v>457.34177215189874</v>
      </c>
      <c r="I52" s="221">
        <v>0.36280108950783863</v>
      </c>
      <c r="J52" s="220">
        <v>1772</v>
      </c>
      <c r="L52" s="225"/>
      <c r="M52" s="225"/>
      <c r="N52" s="225"/>
      <c r="O52" s="225"/>
      <c r="P52" s="225"/>
    </row>
    <row r="53" spans="2:16" x14ac:dyDescent="0.2">
      <c r="B53" s="101" t="s">
        <v>407</v>
      </c>
      <c r="C53" s="219">
        <v>423</v>
      </c>
      <c r="D53" s="220">
        <v>106.25768321513003</v>
      </c>
      <c r="E53" s="221">
        <v>0.6183976995996312</v>
      </c>
      <c r="F53" s="220">
        <v>355</v>
      </c>
      <c r="G53" s="219">
        <v>4</v>
      </c>
      <c r="H53" s="220">
        <v>71</v>
      </c>
      <c r="I53" s="221">
        <v>0.35994930291508243</v>
      </c>
      <c r="J53" s="220">
        <v>75</v>
      </c>
      <c r="L53" s="225"/>
      <c r="M53" s="225"/>
      <c r="N53" s="225"/>
      <c r="O53" s="225"/>
      <c r="P53" s="225"/>
    </row>
    <row r="54" spans="2:16" x14ac:dyDescent="0.2">
      <c r="B54" s="101" t="s">
        <v>408</v>
      </c>
      <c r="C54" s="219">
        <v>806</v>
      </c>
      <c r="D54" s="220">
        <v>159.03970223325061</v>
      </c>
      <c r="E54" s="221">
        <v>0.60017791928083164</v>
      </c>
      <c r="F54" s="220">
        <v>5359</v>
      </c>
      <c r="G54" s="219">
        <v>170</v>
      </c>
      <c r="H54" s="220">
        <v>531.78823529411761</v>
      </c>
      <c r="I54" s="221">
        <v>0.36274195101595352</v>
      </c>
      <c r="J54" s="220">
        <v>4002</v>
      </c>
      <c r="L54" s="225"/>
      <c r="M54" s="225"/>
      <c r="N54" s="225"/>
      <c r="O54" s="225"/>
      <c r="P54" s="225"/>
    </row>
    <row r="55" spans="2:16" x14ac:dyDescent="0.2">
      <c r="B55" s="101" t="s">
        <v>409</v>
      </c>
      <c r="C55" s="219">
        <v>891</v>
      </c>
      <c r="D55" s="220">
        <v>143.99887766554434</v>
      </c>
      <c r="E55" s="221">
        <v>0.56361000680884721</v>
      </c>
      <c r="F55" s="220">
        <v>2404</v>
      </c>
      <c r="G55" s="219">
        <v>469</v>
      </c>
      <c r="H55" s="220">
        <v>530.44776119402979</v>
      </c>
      <c r="I55" s="221">
        <v>0.35917026154548037</v>
      </c>
      <c r="J55" s="220">
        <v>5025</v>
      </c>
      <c r="L55" s="225"/>
      <c r="M55" s="225"/>
      <c r="N55" s="225"/>
      <c r="O55" s="225"/>
      <c r="P55" s="225"/>
    </row>
    <row r="56" spans="2:16" x14ac:dyDescent="0.2">
      <c r="B56" s="102" t="s">
        <v>410</v>
      </c>
      <c r="C56" s="222">
        <v>0</v>
      </c>
      <c r="D56" s="223">
        <v>0</v>
      </c>
      <c r="E56" s="224">
        <v>0</v>
      </c>
      <c r="F56" s="223">
        <v>0</v>
      </c>
      <c r="G56" s="222">
        <v>0</v>
      </c>
      <c r="H56" s="223">
        <v>0</v>
      </c>
      <c r="I56" s="224">
        <v>0</v>
      </c>
      <c r="J56" s="223">
        <v>0</v>
      </c>
      <c r="L56" s="225"/>
      <c r="M56" s="225"/>
      <c r="N56" s="225"/>
      <c r="O56" s="225"/>
      <c r="P56" s="225"/>
    </row>
    <row r="58" spans="2:16" x14ac:dyDescent="0.2">
      <c r="K58" s="12" t="s">
        <v>298</v>
      </c>
    </row>
    <row r="59" spans="2:16" x14ac:dyDescent="0.2">
      <c r="K59" s="12" t="s">
        <v>33</v>
      </c>
    </row>
    <row r="60" spans="2:16" x14ac:dyDescent="0.2">
      <c r="B60" s="3" t="s">
        <v>0</v>
      </c>
      <c r="C60" s="207"/>
      <c r="D60" s="208"/>
      <c r="E60" s="209"/>
      <c r="F60" s="209"/>
      <c r="G60" s="207"/>
      <c r="H60" s="208"/>
      <c r="I60" s="209"/>
      <c r="J60" s="209"/>
    </row>
    <row r="61" spans="2:16" x14ac:dyDescent="0.2">
      <c r="B61" s="3" t="s">
        <v>2701</v>
      </c>
      <c r="C61" s="207"/>
      <c r="D61" s="208"/>
      <c r="E61" s="209"/>
      <c r="F61" s="209"/>
      <c r="G61" s="207"/>
      <c r="H61" s="208"/>
      <c r="I61" s="209"/>
      <c r="J61" s="209"/>
    </row>
    <row r="62" spans="2:16" x14ac:dyDescent="0.2">
      <c r="B62" s="100" t="s">
        <v>293</v>
      </c>
      <c r="C62" s="207"/>
      <c r="D62" s="208"/>
      <c r="E62" s="209"/>
      <c r="F62" s="209"/>
      <c r="G62" s="207"/>
      <c r="H62" s="208"/>
      <c r="I62" s="209"/>
      <c r="J62" s="209"/>
    </row>
    <row r="63" spans="2:16" x14ac:dyDescent="0.2">
      <c r="B63" s="3"/>
      <c r="C63" s="98"/>
      <c r="D63" s="98"/>
      <c r="E63" s="98"/>
      <c r="F63" s="98"/>
      <c r="G63" s="98"/>
      <c r="H63" s="98"/>
      <c r="I63" s="98"/>
      <c r="J63" s="98"/>
    </row>
    <row r="64" spans="2:16" x14ac:dyDescent="0.2">
      <c r="B64" s="106"/>
      <c r="C64" s="167" t="s">
        <v>2659</v>
      </c>
      <c r="D64" s="210"/>
      <c r="E64" s="211"/>
      <c r="F64" s="212"/>
      <c r="G64" s="167" t="s">
        <v>357</v>
      </c>
      <c r="H64" s="210"/>
      <c r="I64" s="211"/>
      <c r="J64" s="212"/>
    </row>
    <row r="65" spans="2:10" ht="25.5" x14ac:dyDescent="0.2">
      <c r="B65" s="168" t="s">
        <v>299</v>
      </c>
      <c r="C65" s="213" t="s">
        <v>2679</v>
      </c>
      <c r="D65" s="214" t="s">
        <v>2676</v>
      </c>
      <c r="E65" s="215" t="s">
        <v>2677</v>
      </c>
      <c r="F65" s="214" t="s">
        <v>2678</v>
      </c>
      <c r="G65" s="213" t="s">
        <v>2679</v>
      </c>
      <c r="H65" s="214" t="s">
        <v>2676</v>
      </c>
      <c r="I65" s="215" t="s">
        <v>2677</v>
      </c>
      <c r="J65" s="214" t="s">
        <v>2678</v>
      </c>
    </row>
    <row r="66" spans="2:10" x14ac:dyDescent="0.2">
      <c r="B66" s="121" t="s">
        <v>411</v>
      </c>
      <c r="C66" s="216">
        <v>0</v>
      </c>
      <c r="D66" s="217">
        <v>0</v>
      </c>
      <c r="E66" s="218">
        <v>0</v>
      </c>
      <c r="F66" s="217">
        <v>0</v>
      </c>
      <c r="G66" s="216">
        <v>0</v>
      </c>
      <c r="H66" s="217">
        <v>0</v>
      </c>
      <c r="I66" s="218">
        <v>0</v>
      </c>
      <c r="J66" s="217">
        <v>0</v>
      </c>
    </row>
    <row r="67" spans="2:10" x14ac:dyDescent="0.2">
      <c r="B67" s="101" t="s">
        <v>412</v>
      </c>
      <c r="C67" s="219">
        <v>0</v>
      </c>
      <c r="D67" s="220">
        <v>0</v>
      </c>
      <c r="E67" s="221">
        <v>0</v>
      </c>
      <c r="F67" s="220">
        <v>0</v>
      </c>
      <c r="G67" s="219">
        <v>0</v>
      </c>
      <c r="H67" s="220">
        <v>0</v>
      </c>
      <c r="I67" s="221">
        <v>0</v>
      </c>
      <c r="J67" s="220">
        <v>0</v>
      </c>
    </row>
    <row r="68" spans="2:10" x14ac:dyDescent="0.2">
      <c r="B68" s="101" t="s">
        <v>413</v>
      </c>
      <c r="C68" s="219">
        <v>119</v>
      </c>
      <c r="D68" s="220">
        <v>128.69747899159663</v>
      </c>
      <c r="E68" s="221">
        <v>0.58965079120625274</v>
      </c>
      <c r="F68" s="220">
        <v>649</v>
      </c>
      <c r="G68" s="219">
        <v>43</v>
      </c>
      <c r="H68" s="220">
        <v>274.93023255813955</v>
      </c>
      <c r="I68" s="221">
        <v>0.35250618719623095</v>
      </c>
      <c r="J68" s="220">
        <v>621</v>
      </c>
    </row>
    <row r="69" spans="2:10" x14ac:dyDescent="0.2">
      <c r="B69" s="101" t="s">
        <v>414</v>
      </c>
      <c r="C69" s="219">
        <v>434</v>
      </c>
      <c r="D69" s="220">
        <v>93.244239631336399</v>
      </c>
      <c r="E69" s="221">
        <v>0.59474156048381177</v>
      </c>
      <c r="F69" s="220">
        <v>501</v>
      </c>
      <c r="G69" s="219">
        <v>38</v>
      </c>
      <c r="H69" s="220">
        <v>242.23684210526315</v>
      </c>
      <c r="I69" s="221">
        <v>0.36251575299306871</v>
      </c>
      <c r="J69" s="220">
        <v>568</v>
      </c>
    </row>
    <row r="70" spans="2:10" x14ac:dyDescent="0.2">
      <c r="B70" s="101" t="s">
        <v>415</v>
      </c>
      <c r="C70" s="219">
        <v>30</v>
      </c>
      <c r="D70" s="220">
        <v>103.5</v>
      </c>
      <c r="E70" s="221">
        <v>0.59918950212273248</v>
      </c>
      <c r="F70" s="220">
        <v>533</v>
      </c>
      <c r="G70" s="219">
        <v>0</v>
      </c>
      <c r="H70" s="220">
        <v>0</v>
      </c>
      <c r="I70" s="221">
        <v>0</v>
      </c>
      <c r="J70" s="220">
        <v>0</v>
      </c>
    </row>
    <row r="71" spans="2:10" x14ac:dyDescent="0.2">
      <c r="B71" s="101" t="s">
        <v>416</v>
      </c>
      <c r="C71" s="219">
        <v>269</v>
      </c>
      <c r="D71" s="220">
        <v>93.133828996282531</v>
      </c>
      <c r="E71" s="221">
        <v>0.59179383001842489</v>
      </c>
      <c r="F71" s="220">
        <v>596</v>
      </c>
      <c r="G71" s="219">
        <v>1</v>
      </c>
      <c r="H71" s="220">
        <v>74</v>
      </c>
      <c r="I71" s="221">
        <v>0.35922330097087385</v>
      </c>
      <c r="J71" s="220">
        <v>74</v>
      </c>
    </row>
    <row r="72" spans="2:10" x14ac:dyDescent="0.2">
      <c r="B72" s="101" t="s">
        <v>417</v>
      </c>
      <c r="C72" s="219">
        <v>0</v>
      </c>
      <c r="D72" s="220">
        <v>0</v>
      </c>
      <c r="E72" s="221">
        <v>0</v>
      </c>
      <c r="F72" s="220">
        <v>0</v>
      </c>
      <c r="G72" s="219">
        <v>0</v>
      </c>
      <c r="H72" s="220">
        <v>0</v>
      </c>
      <c r="I72" s="221">
        <v>0</v>
      </c>
      <c r="J72" s="220">
        <v>0</v>
      </c>
    </row>
    <row r="73" spans="2:10" x14ac:dyDescent="0.2">
      <c r="B73" s="101" t="s">
        <v>418</v>
      </c>
      <c r="C73" s="219">
        <v>212</v>
      </c>
      <c r="D73" s="220">
        <v>92.297169811320757</v>
      </c>
      <c r="E73" s="221">
        <v>0.59680961385957421</v>
      </c>
      <c r="F73" s="220">
        <v>284</v>
      </c>
      <c r="G73" s="219">
        <v>7</v>
      </c>
      <c r="H73" s="220">
        <v>260.85714285714283</v>
      </c>
      <c r="I73" s="221">
        <v>0.36844229217110569</v>
      </c>
      <c r="J73" s="220">
        <v>482</v>
      </c>
    </row>
    <row r="74" spans="2:10" x14ac:dyDescent="0.2">
      <c r="B74" s="101" t="s">
        <v>419</v>
      </c>
      <c r="C74" s="219">
        <v>319</v>
      </c>
      <c r="D74" s="220">
        <v>93.943573667711604</v>
      </c>
      <c r="E74" s="221">
        <v>0.59153984327194498</v>
      </c>
      <c r="F74" s="220">
        <v>284</v>
      </c>
      <c r="G74" s="219">
        <v>0</v>
      </c>
      <c r="H74" s="220">
        <v>0</v>
      </c>
      <c r="I74" s="221">
        <v>0</v>
      </c>
      <c r="J74" s="220">
        <v>0</v>
      </c>
    </row>
    <row r="75" spans="2:10" x14ac:dyDescent="0.2">
      <c r="B75" s="101" t="s">
        <v>420</v>
      </c>
      <c r="C75" s="219">
        <v>384</v>
      </c>
      <c r="D75" s="220">
        <v>89.708333333333329</v>
      </c>
      <c r="E75" s="221">
        <v>0.59402321049818085</v>
      </c>
      <c r="F75" s="220">
        <v>223</v>
      </c>
      <c r="G75" s="219">
        <v>6</v>
      </c>
      <c r="H75" s="220">
        <v>198.66666666666666</v>
      </c>
      <c r="I75" s="221">
        <v>0.36812847436689311</v>
      </c>
      <c r="J75" s="220">
        <v>291</v>
      </c>
    </row>
    <row r="76" spans="2:10" x14ac:dyDescent="0.2">
      <c r="B76" s="101" t="s">
        <v>421</v>
      </c>
      <c r="C76" s="219">
        <v>542</v>
      </c>
      <c r="D76" s="220">
        <v>119.69188191881919</v>
      </c>
      <c r="E76" s="221">
        <v>0.57734169892760212</v>
      </c>
      <c r="F76" s="220">
        <v>1886</v>
      </c>
      <c r="G76" s="219">
        <v>158</v>
      </c>
      <c r="H76" s="220">
        <v>369.65822784810126</v>
      </c>
      <c r="I76" s="221">
        <v>0.36105908025939182</v>
      </c>
      <c r="J76" s="220">
        <v>849</v>
      </c>
    </row>
    <row r="77" spans="2:10" x14ac:dyDescent="0.2">
      <c r="B77" s="101" t="s">
        <v>422</v>
      </c>
      <c r="C77" s="219">
        <v>592</v>
      </c>
      <c r="D77" s="220">
        <v>76.020270270270274</v>
      </c>
      <c r="E77" s="221">
        <v>0.48796460944615516</v>
      </c>
      <c r="F77" s="220">
        <v>432</v>
      </c>
      <c r="G77" s="219">
        <v>32</v>
      </c>
      <c r="H77" s="220">
        <v>301.21875</v>
      </c>
      <c r="I77" s="221">
        <v>0.35953002610966056</v>
      </c>
      <c r="J77" s="220">
        <v>675</v>
      </c>
    </row>
    <row r="78" spans="2:10" x14ac:dyDescent="0.2">
      <c r="B78" s="101" t="s">
        <v>423</v>
      </c>
      <c r="C78" s="219">
        <v>1128</v>
      </c>
      <c r="D78" s="220">
        <v>109.08776595744681</v>
      </c>
      <c r="E78" s="221">
        <v>0.58427942621899964</v>
      </c>
      <c r="F78" s="220">
        <v>506</v>
      </c>
      <c r="G78" s="219">
        <v>169</v>
      </c>
      <c r="H78" s="220">
        <v>323.18934911242604</v>
      </c>
      <c r="I78" s="221">
        <v>0.35853354338978605</v>
      </c>
      <c r="J78" s="220">
        <v>992</v>
      </c>
    </row>
    <row r="79" spans="2:10" x14ac:dyDescent="0.2">
      <c r="B79" s="101" t="s">
        <v>424</v>
      </c>
      <c r="C79" s="219">
        <v>111</v>
      </c>
      <c r="D79" s="220">
        <v>190.77477477477478</v>
      </c>
      <c r="E79" s="221">
        <v>0.54975466652820693</v>
      </c>
      <c r="F79" s="220">
        <v>1704</v>
      </c>
      <c r="G79" s="219">
        <v>282</v>
      </c>
      <c r="H79" s="220">
        <v>664.28723404255322</v>
      </c>
      <c r="I79" s="221">
        <v>0.35252440284309361</v>
      </c>
      <c r="J79" s="220">
        <v>4478</v>
      </c>
    </row>
    <row r="80" spans="2:10" x14ac:dyDescent="0.2">
      <c r="B80" s="101" t="s">
        <v>425</v>
      </c>
      <c r="C80" s="219">
        <v>703</v>
      </c>
      <c r="D80" s="220">
        <v>132.67140825035563</v>
      </c>
      <c r="E80" s="221">
        <v>0.59776067269546052</v>
      </c>
      <c r="F80" s="220">
        <v>819</v>
      </c>
      <c r="G80" s="219">
        <v>150</v>
      </c>
      <c r="H80" s="220">
        <v>402.84666666666669</v>
      </c>
      <c r="I80" s="221">
        <v>0.36376825553535519</v>
      </c>
      <c r="J80" s="220">
        <v>1010</v>
      </c>
    </row>
    <row r="81" spans="2:10" x14ac:dyDescent="0.2">
      <c r="B81" s="101" t="s">
        <v>426</v>
      </c>
      <c r="C81" s="219">
        <v>817</v>
      </c>
      <c r="D81" s="220">
        <v>164.46144430844552</v>
      </c>
      <c r="E81" s="221">
        <v>0.58478552278820373</v>
      </c>
      <c r="F81" s="220">
        <v>3087</v>
      </c>
      <c r="G81" s="219">
        <v>598</v>
      </c>
      <c r="H81" s="220">
        <v>560.16889632107018</v>
      </c>
      <c r="I81" s="221">
        <v>0.36170171413146179</v>
      </c>
      <c r="J81" s="220">
        <v>12306</v>
      </c>
    </row>
    <row r="82" spans="2:10" x14ac:dyDescent="0.2">
      <c r="B82" s="101" t="s">
        <v>427</v>
      </c>
      <c r="C82" s="219">
        <v>0</v>
      </c>
      <c r="D82" s="220">
        <v>0</v>
      </c>
      <c r="E82" s="221">
        <v>0</v>
      </c>
      <c r="F82" s="220">
        <v>0</v>
      </c>
      <c r="G82" s="219">
        <v>0</v>
      </c>
      <c r="H82" s="220">
        <v>0</v>
      </c>
      <c r="I82" s="221">
        <v>0</v>
      </c>
      <c r="J82" s="220">
        <v>0</v>
      </c>
    </row>
    <row r="83" spans="2:10" x14ac:dyDescent="0.2">
      <c r="B83" s="101" t="s">
        <v>428</v>
      </c>
      <c r="C83" s="219">
        <v>3</v>
      </c>
      <c r="D83" s="220">
        <v>125.66666666666667</v>
      </c>
      <c r="E83" s="221">
        <v>0.62728785357737116</v>
      </c>
      <c r="F83" s="220">
        <v>189</v>
      </c>
      <c r="G83" s="219">
        <v>0</v>
      </c>
      <c r="H83" s="220">
        <v>0</v>
      </c>
      <c r="I83" s="221">
        <v>0</v>
      </c>
      <c r="J83" s="220">
        <v>0</v>
      </c>
    </row>
    <row r="84" spans="2:10" x14ac:dyDescent="0.2">
      <c r="B84" s="101" t="s">
        <v>429</v>
      </c>
      <c r="C84" s="219">
        <v>0</v>
      </c>
      <c r="D84" s="220">
        <v>0</v>
      </c>
      <c r="E84" s="221">
        <v>0</v>
      </c>
      <c r="F84" s="220">
        <v>0</v>
      </c>
      <c r="G84" s="219">
        <v>0</v>
      </c>
      <c r="H84" s="220">
        <v>0</v>
      </c>
      <c r="I84" s="221">
        <v>0</v>
      </c>
      <c r="J84" s="220">
        <v>0</v>
      </c>
    </row>
    <row r="85" spans="2:10" x14ac:dyDescent="0.2">
      <c r="B85" s="101" t="s">
        <v>430</v>
      </c>
      <c r="C85" s="219">
        <v>0</v>
      </c>
      <c r="D85" s="220">
        <v>0</v>
      </c>
      <c r="E85" s="221">
        <v>0</v>
      </c>
      <c r="F85" s="220">
        <v>0</v>
      </c>
      <c r="G85" s="219">
        <v>0</v>
      </c>
      <c r="H85" s="220">
        <v>0</v>
      </c>
      <c r="I85" s="221">
        <v>0</v>
      </c>
      <c r="J85" s="220">
        <v>0</v>
      </c>
    </row>
    <row r="86" spans="2:10" x14ac:dyDescent="0.2">
      <c r="B86" s="101" t="s">
        <v>431</v>
      </c>
      <c r="C86" s="219">
        <v>0</v>
      </c>
      <c r="D86" s="220">
        <v>0</v>
      </c>
      <c r="E86" s="221">
        <v>0</v>
      </c>
      <c r="F86" s="220">
        <v>0</v>
      </c>
      <c r="G86" s="219">
        <v>0</v>
      </c>
      <c r="H86" s="220">
        <v>0</v>
      </c>
      <c r="I86" s="221">
        <v>0</v>
      </c>
      <c r="J86" s="220">
        <v>0</v>
      </c>
    </row>
    <row r="87" spans="2:10" x14ac:dyDescent="0.2">
      <c r="B87" s="101" t="s">
        <v>432</v>
      </c>
      <c r="C87" s="219">
        <v>0</v>
      </c>
      <c r="D87" s="220">
        <v>0</v>
      </c>
      <c r="E87" s="221">
        <v>0</v>
      </c>
      <c r="F87" s="220">
        <v>0</v>
      </c>
      <c r="G87" s="219">
        <v>0</v>
      </c>
      <c r="H87" s="220">
        <v>0</v>
      </c>
      <c r="I87" s="221">
        <v>0</v>
      </c>
      <c r="J87" s="220">
        <v>0</v>
      </c>
    </row>
    <row r="88" spans="2:10" x14ac:dyDescent="0.2">
      <c r="B88" s="101" t="s">
        <v>433</v>
      </c>
      <c r="C88" s="219">
        <v>49</v>
      </c>
      <c r="D88" s="220">
        <v>281.61224489795916</v>
      </c>
      <c r="E88" s="221">
        <v>0.50623670115195529</v>
      </c>
      <c r="F88" s="220">
        <v>2206</v>
      </c>
      <c r="G88" s="219">
        <v>44</v>
      </c>
      <c r="H88" s="220">
        <v>633.81818181818187</v>
      </c>
      <c r="I88" s="221">
        <v>0.36572507671728705</v>
      </c>
      <c r="J88" s="220">
        <v>2955</v>
      </c>
    </row>
    <row r="89" spans="2:10" x14ac:dyDescent="0.2">
      <c r="B89" s="101" t="s">
        <v>434</v>
      </c>
      <c r="C89" s="219">
        <v>0</v>
      </c>
      <c r="D89" s="220">
        <v>0</v>
      </c>
      <c r="E89" s="221">
        <v>0</v>
      </c>
      <c r="F89" s="220">
        <v>0</v>
      </c>
      <c r="G89" s="219">
        <v>0</v>
      </c>
      <c r="H89" s="220">
        <v>0</v>
      </c>
      <c r="I89" s="221">
        <v>0</v>
      </c>
      <c r="J89" s="220">
        <v>0</v>
      </c>
    </row>
    <row r="90" spans="2:10" x14ac:dyDescent="0.2">
      <c r="B90" s="101" t="s">
        <v>435</v>
      </c>
      <c r="C90" s="219">
        <v>0</v>
      </c>
      <c r="D90" s="220">
        <v>0</v>
      </c>
      <c r="E90" s="221">
        <v>0</v>
      </c>
      <c r="F90" s="220">
        <v>0</v>
      </c>
      <c r="G90" s="219">
        <v>0</v>
      </c>
      <c r="H90" s="220">
        <v>0</v>
      </c>
      <c r="I90" s="221">
        <v>0</v>
      </c>
      <c r="J90" s="220">
        <v>0</v>
      </c>
    </row>
    <row r="91" spans="2:10" x14ac:dyDescent="0.2">
      <c r="B91" s="101" t="s">
        <v>436</v>
      </c>
      <c r="C91" s="219">
        <v>0</v>
      </c>
      <c r="D91" s="220">
        <v>0</v>
      </c>
      <c r="E91" s="221">
        <v>0</v>
      </c>
      <c r="F91" s="220">
        <v>0</v>
      </c>
      <c r="G91" s="219">
        <v>0</v>
      </c>
      <c r="H91" s="220">
        <v>0</v>
      </c>
      <c r="I91" s="221">
        <v>0</v>
      </c>
      <c r="J91" s="220">
        <v>0</v>
      </c>
    </row>
    <row r="92" spans="2:10" x14ac:dyDescent="0.2">
      <c r="B92" s="101" t="s">
        <v>437</v>
      </c>
      <c r="C92" s="219">
        <v>0</v>
      </c>
      <c r="D92" s="220">
        <v>0</v>
      </c>
      <c r="E92" s="221">
        <v>0</v>
      </c>
      <c r="F92" s="220">
        <v>0</v>
      </c>
      <c r="G92" s="219">
        <v>0</v>
      </c>
      <c r="H92" s="220">
        <v>0</v>
      </c>
      <c r="I92" s="221">
        <v>0</v>
      </c>
      <c r="J92" s="220">
        <v>0</v>
      </c>
    </row>
    <row r="93" spans="2:10" x14ac:dyDescent="0.2">
      <c r="B93" s="101" t="s">
        <v>438</v>
      </c>
      <c r="C93" s="219">
        <v>0</v>
      </c>
      <c r="D93" s="220">
        <v>0</v>
      </c>
      <c r="E93" s="221">
        <v>0</v>
      </c>
      <c r="F93" s="220">
        <v>0</v>
      </c>
      <c r="G93" s="219">
        <v>0</v>
      </c>
      <c r="H93" s="220">
        <v>0</v>
      </c>
      <c r="I93" s="221">
        <v>0</v>
      </c>
      <c r="J93" s="220">
        <v>0</v>
      </c>
    </row>
    <row r="94" spans="2:10" x14ac:dyDescent="0.2">
      <c r="B94" s="101" t="s">
        <v>439</v>
      </c>
      <c r="C94" s="219">
        <v>6</v>
      </c>
      <c r="D94" s="220">
        <v>81.833333333333329</v>
      </c>
      <c r="E94" s="221">
        <v>0.52345415778251603</v>
      </c>
      <c r="F94" s="220">
        <v>118</v>
      </c>
      <c r="G94" s="219">
        <v>0</v>
      </c>
      <c r="H94" s="220">
        <v>0</v>
      </c>
      <c r="I94" s="221">
        <v>0</v>
      </c>
      <c r="J94" s="220">
        <v>0</v>
      </c>
    </row>
    <row r="95" spans="2:10" x14ac:dyDescent="0.2">
      <c r="B95" s="101" t="s">
        <v>440</v>
      </c>
      <c r="C95" s="219">
        <v>0</v>
      </c>
      <c r="D95" s="220">
        <v>0</v>
      </c>
      <c r="E95" s="221">
        <v>0</v>
      </c>
      <c r="F95" s="220">
        <v>0</v>
      </c>
      <c r="G95" s="219">
        <v>0</v>
      </c>
      <c r="H95" s="220">
        <v>0</v>
      </c>
      <c r="I95" s="221">
        <v>0</v>
      </c>
      <c r="J95" s="220">
        <v>0</v>
      </c>
    </row>
    <row r="96" spans="2:10" x14ac:dyDescent="0.2">
      <c r="B96" s="101" t="s">
        <v>441</v>
      </c>
      <c r="C96" s="219">
        <v>406</v>
      </c>
      <c r="D96" s="220">
        <v>96.248768472906406</v>
      </c>
      <c r="E96" s="221">
        <v>0.50826580648517883</v>
      </c>
      <c r="F96" s="220">
        <v>956</v>
      </c>
      <c r="G96" s="219">
        <v>316</v>
      </c>
      <c r="H96" s="220">
        <v>422.28164556962025</v>
      </c>
      <c r="I96" s="221">
        <v>0.35912941911036467</v>
      </c>
      <c r="J96" s="220">
        <v>2279</v>
      </c>
    </row>
    <row r="97" spans="2:10" x14ac:dyDescent="0.2">
      <c r="B97" s="101" t="s">
        <v>442</v>
      </c>
      <c r="C97" s="219">
        <v>0</v>
      </c>
      <c r="D97" s="220">
        <v>0</v>
      </c>
      <c r="E97" s="221">
        <v>0</v>
      </c>
      <c r="F97" s="220">
        <v>0</v>
      </c>
      <c r="G97" s="219">
        <v>0</v>
      </c>
      <c r="H97" s="220">
        <v>0</v>
      </c>
      <c r="I97" s="221">
        <v>0</v>
      </c>
      <c r="J97" s="220">
        <v>0</v>
      </c>
    </row>
    <row r="98" spans="2:10" x14ac:dyDescent="0.2">
      <c r="B98" s="101" t="s">
        <v>443</v>
      </c>
      <c r="C98" s="219">
        <v>1112</v>
      </c>
      <c r="D98" s="220">
        <v>43.554856115107917</v>
      </c>
      <c r="E98" s="221">
        <v>0.31944517728999577</v>
      </c>
      <c r="F98" s="220">
        <v>828</v>
      </c>
      <c r="G98" s="219">
        <v>48</v>
      </c>
      <c r="H98" s="220">
        <v>173.8125</v>
      </c>
      <c r="I98" s="221">
        <v>0.35925591008913571</v>
      </c>
      <c r="J98" s="220">
        <v>486</v>
      </c>
    </row>
    <row r="99" spans="2:10" x14ac:dyDescent="0.2">
      <c r="B99" s="101" t="s">
        <v>444</v>
      </c>
      <c r="C99" s="219">
        <v>0</v>
      </c>
      <c r="D99" s="220">
        <v>0</v>
      </c>
      <c r="E99" s="221">
        <v>0</v>
      </c>
      <c r="F99" s="220">
        <v>0</v>
      </c>
      <c r="G99" s="219">
        <v>0</v>
      </c>
      <c r="H99" s="220">
        <v>0</v>
      </c>
      <c r="I99" s="221">
        <v>0</v>
      </c>
      <c r="J99" s="220">
        <v>0</v>
      </c>
    </row>
    <row r="100" spans="2:10" x14ac:dyDescent="0.2">
      <c r="B100" s="101" t="s">
        <v>445</v>
      </c>
      <c r="C100" s="219">
        <v>259</v>
      </c>
      <c r="D100" s="220">
        <v>277.23166023166021</v>
      </c>
      <c r="E100" s="221">
        <v>0.54549114943401955</v>
      </c>
      <c r="F100" s="220">
        <v>3268</v>
      </c>
      <c r="G100" s="219">
        <v>111</v>
      </c>
      <c r="H100" s="220">
        <v>890.7117117117117</v>
      </c>
      <c r="I100" s="221">
        <v>0.3648746895378403</v>
      </c>
      <c r="J100" s="220">
        <v>5741</v>
      </c>
    </row>
    <row r="101" spans="2:10" x14ac:dyDescent="0.2">
      <c r="B101" s="101" t="s">
        <v>446</v>
      </c>
      <c r="C101" s="219">
        <v>208</v>
      </c>
      <c r="D101" s="220">
        <v>158.6875</v>
      </c>
      <c r="E101" s="221">
        <v>0.56623550401427303</v>
      </c>
      <c r="F101" s="220">
        <v>894</v>
      </c>
      <c r="G101" s="219">
        <v>67</v>
      </c>
      <c r="H101" s="220">
        <v>552.11940298507466</v>
      </c>
      <c r="I101" s="221">
        <v>0.36085179440656301</v>
      </c>
      <c r="J101" s="220">
        <v>1537</v>
      </c>
    </row>
    <row r="102" spans="2:10" x14ac:dyDescent="0.2">
      <c r="B102" s="101" t="s">
        <v>447</v>
      </c>
      <c r="C102" s="219">
        <v>386</v>
      </c>
      <c r="D102" s="220">
        <v>168.62694300518135</v>
      </c>
      <c r="E102" s="221">
        <v>0.58980237225781318</v>
      </c>
      <c r="F102" s="220">
        <v>1035</v>
      </c>
      <c r="G102" s="219">
        <v>75</v>
      </c>
      <c r="H102" s="220">
        <v>763.4666666666667</v>
      </c>
      <c r="I102" s="221">
        <v>0.35802940017882712</v>
      </c>
      <c r="J102" s="220">
        <v>2761</v>
      </c>
    </row>
    <row r="103" spans="2:10" x14ac:dyDescent="0.2">
      <c r="B103" s="101" t="s">
        <v>448</v>
      </c>
      <c r="C103" s="219">
        <v>346</v>
      </c>
      <c r="D103" s="220">
        <v>90.74566473988439</v>
      </c>
      <c r="E103" s="221">
        <v>0.57810428634555899</v>
      </c>
      <c r="F103" s="220">
        <v>306</v>
      </c>
      <c r="G103" s="219">
        <v>53</v>
      </c>
      <c r="H103" s="220">
        <v>323.94339622641508</v>
      </c>
      <c r="I103" s="221">
        <v>0.37012525060900692</v>
      </c>
      <c r="J103" s="220">
        <v>590</v>
      </c>
    </row>
    <row r="104" spans="2:10" x14ac:dyDescent="0.2">
      <c r="B104" s="101" t="s">
        <v>449</v>
      </c>
      <c r="C104" s="219">
        <v>296</v>
      </c>
      <c r="D104" s="220">
        <v>91.060810810810807</v>
      </c>
      <c r="E104" s="221">
        <v>0.5920572859464921</v>
      </c>
      <c r="F104" s="220">
        <v>288</v>
      </c>
      <c r="G104" s="219">
        <v>5</v>
      </c>
      <c r="H104" s="220">
        <v>270.60000000000002</v>
      </c>
      <c r="I104" s="221">
        <v>0.3650836481381543</v>
      </c>
      <c r="J104" s="220">
        <v>556</v>
      </c>
    </row>
    <row r="105" spans="2:10" x14ac:dyDescent="0.2">
      <c r="B105" s="101" t="s">
        <v>450</v>
      </c>
      <c r="C105" s="219">
        <v>266</v>
      </c>
      <c r="D105" s="220">
        <v>88.763157894736835</v>
      </c>
      <c r="E105" s="221">
        <v>0.5927050908725775</v>
      </c>
      <c r="F105" s="220">
        <v>359</v>
      </c>
      <c r="G105" s="219">
        <v>0</v>
      </c>
      <c r="H105" s="220">
        <v>0</v>
      </c>
      <c r="I105" s="221">
        <v>0</v>
      </c>
      <c r="J105" s="220">
        <v>0</v>
      </c>
    </row>
    <row r="106" spans="2:10" x14ac:dyDescent="0.2">
      <c r="B106" s="101" t="s">
        <v>451</v>
      </c>
      <c r="C106" s="219">
        <v>0</v>
      </c>
      <c r="D106" s="220">
        <v>0</v>
      </c>
      <c r="E106" s="221">
        <v>0</v>
      </c>
      <c r="F106" s="220">
        <v>0</v>
      </c>
      <c r="G106" s="219">
        <v>0</v>
      </c>
      <c r="H106" s="220">
        <v>0</v>
      </c>
      <c r="I106" s="221">
        <v>0</v>
      </c>
      <c r="J106" s="220">
        <v>0</v>
      </c>
    </row>
    <row r="107" spans="2:10" x14ac:dyDescent="0.2">
      <c r="B107" s="101" t="s">
        <v>452</v>
      </c>
      <c r="C107" s="219">
        <v>0</v>
      </c>
      <c r="D107" s="220">
        <v>0</v>
      </c>
      <c r="E107" s="221">
        <v>0</v>
      </c>
      <c r="F107" s="220">
        <v>0</v>
      </c>
      <c r="G107" s="219">
        <v>0</v>
      </c>
      <c r="H107" s="220">
        <v>0</v>
      </c>
      <c r="I107" s="221">
        <v>0</v>
      </c>
      <c r="J107" s="220">
        <v>0</v>
      </c>
    </row>
    <row r="108" spans="2:10" x14ac:dyDescent="0.2">
      <c r="B108" s="101" t="s">
        <v>453</v>
      </c>
      <c r="C108" s="219">
        <v>433</v>
      </c>
      <c r="D108" s="220">
        <v>109.88221709006929</v>
      </c>
      <c r="E108" s="221">
        <v>0.58537155511811023</v>
      </c>
      <c r="F108" s="220">
        <v>386</v>
      </c>
      <c r="G108" s="219">
        <v>493</v>
      </c>
      <c r="H108" s="220">
        <v>297.3610547667343</v>
      </c>
      <c r="I108" s="221">
        <v>0.35940200589854787</v>
      </c>
      <c r="J108" s="220">
        <v>864</v>
      </c>
    </row>
    <row r="109" spans="2:10" x14ac:dyDescent="0.2">
      <c r="B109" s="101" t="s">
        <v>454</v>
      </c>
      <c r="C109" s="219">
        <v>392</v>
      </c>
      <c r="D109" s="220">
        <v>112.26275510204081</v>
      </c>
      <c r="E109" s="221">
        <v>0.58120369269780903</v>
      </c>
      <c r="F109" s="220">
        <v>661</v>
      </c>
      <c r="G109" s="219">
        <v>27</v>
      </c>
      <c r="H109" s="220">
        <v>476.11111111111109</v>
      </c>
      <c r="I109" s="221">
        <v>0.36744318993854508</v>
      </c>
      <c r="J109" s="220">
        <v>1121</v>
      </c>
    </row>
    <row r="110" spans="2:10" x14ac:dyDescent="0.2">
      <c r="B110" s="101" t="s">
        <v>455</v>
      </c>
      <c r="C110" s="219">
        <v>0</v>
      </c>
      <c r="D110" s="220">
        <v>0</v>
      </c>
      <c r="E110" s="221">
        <v>0</v>
      </c>
      <c r="F110" s="220">
        <v>0</v>
      </c>
      <c r="G110" s="219">
        <v>0</v>
      </c>
      <c r="H110" s="220">
        <v>0</v>
      </c>
      <c r="I110" s="221">
        <v>0</v>
      </c>
      <c r="J110" s="220">
        <v>0</v>
      </c>
    </row>
    <row r="111" spans="2:10" x14ac:dyDescent="0.2">
      <c r="B111" s="101" t="s">
        <v>456</v>
      </c>
      <c r="C111" s="219">
        <v>0</v>
      </c>
      <c r="D111" s="220">
        <v>0</v>
      </c>
      <c r="E111" s="221">
        <v>0</v>
      </c>
      <c r="F111" s="220">
        <v>0</v>
      </c>
      <c r="G111" s="219">
        <v>0</v>
      </c>
      <c r="H111" s="220">
        <v>0</v>
      </c>
      <c r="I111" s="221">
        <v>0</v>
      </c>
      <c r="J111" s="220">
        <v>0</v>
      </c>
    </row>
    <row r="112" spans="2:10" x14ac:dyDescent="0.2">
      <c r="B112" s="101" t="s">
        <v>457</v>
      </c>
      <c r="C112" s="219">
        <v>277</v>
      </c>
      <c r="D112" s="220">
        <v>58.859205776173283</v>
      </c>
      <c r="E112" s="221">
        <v>0.41169637897075906</v>
      </c>
      <c r="F112" s="220">
        <v>272</v>
      </c>
      <c r="G112" s="219">
        <v>37</v>
      </c>
      <c r="H112" s="220">
        <v>230.43243243243242</v>
      </c>
      <c r="I112" s="221">
        <v>0.36040072705753046</v>
      </c>
      <c r="J112" s="220">
        <v>508</v>
      </c>
    </row>
    <row r="113" spans="2:11" x14ac:dyDescent="0.2">
      <c r="B113" s="102" t="s">
        <v>458</v>
      </c>
      <c r="C113" s="222">
        <v>763</v>
      </c>
      <c r="D113" s="223">
        <v>55.686762778505894</v>
      </c>
      <c r="E113" s="224">
        <v>0.3944978830869792</v>
      </c>
      <c r="F113" s="223">
        <v>342</v>
      </c>
      <c r="G113" s="222">
        <v>112</v>
      </c>
      <c r="H113" s="223">
        <v>251.44642857142858</v>
      </c>
      <c r="I113" s="224">
        <v>0.35853692693546546</v>
      </c>
      <c r="J113" s="223">
        <v>643</v>
      </c>
    </row>
    <row r="115" spans="2:11" x14ac:dyDescent="0.2">
      <c r="K115" s="12" t="s">
        <v>298</v>
      </c>
    </row>
    <row r="116" spans="2:11" x14ac:dyDescent="0.2">
      <c r="K116" s="12" t="s">
        <v>34</v>
      </c>
    </row>
    <row r="117" spans="2:11" x14ac:dyDescent="0.2">
      <c r="B117" s="3" t="s">
        <v>0</v>
      </c>
      <c r="C117" s="207"/>
      <c r="D117" s="208"/>
      <c r="E117" s="209"/>
      <c r="F117" s="209"/>
      <c r="G117" s="207"/>
      <c r="H117" s="208"/>
      <c r="I117" s="209"/>
      <c r="J117" s="209"/>
    </row>
    <row r="118" spans="2:11" x14ac:dyDescent="0.2">
      <c r="B118" s="3" t="s">
        <v>2701</v>
      </c>
      <c r="C118" s="207"/>
      <c r="D118" s="208"/>
      <c r="E118" s="209"/>
      <c r="F118" s="209"/>
      <c r="G118" s="207"/>
      <c r="H118" s="208"/>
      <c r="I118" s="209"/>
      <c r="J118" s="209"/>
    </row>
    <row r="119" spans="2:11" x14ac:dyDescent="0.2">
      <c r="B119" s="100" t="s">
        <v>293</v>
      </c>
      <c r="C119" s="207"/>
      <c r="D119" s="208"/>
      <c r="E119" s="209"/>
      <c r="F119" s="209"/>
      <c r="G119" s="207"/>
      <c r="H119" s="208"/>
      <c r="I119" s="209"/>
      <c r="J119" s="209"/>
    </row>
    <row r="120" spans="2:11" x14ac:dyDescent="0.2">
      <c r="B120" s="3"/>
      <c r="C120" s="98"/>
      <c r="D120" s="98"/>
      <c r="E120" s="98"/>
      <c r="F120" s="98"/>
      <c r="G120" s="98"/>
      <c r="H120" s="98"/>
      <c r="I120" s="98"/>
      <c r="J120" s="98"/>
    </row>
    <row r="121" spans="2:11" x14ac:dyDescent="0.2">
      <c r="B121" s="106"/>
      <c r="C121" s="167" t="s">
        <v>2659</v>
      </c>
      <c r="D121" s="210"/>
      <c r="E121" s="211"/>
      <c r="F121" s="212"/>
      <c r="G121" s="167" t="s">
        <v>357</v>
      </c>
      <c r="H121" s="210"/>
      <c r="I121" s="211"/>
      <c r="J121" s="212"/>
    </row>
    <row r="122" spans="2:11" ht="25.5" x14ac:dyDescent="0.2">
      <c r="B122" s="168" t="s">
        <v>299</v>
      </c>
      <c r="C122" s="213" t="s">
        <v>2679</v>
      </c>
      <c r="D122" s="214" t="s">
        <v>2676</v>
      </c>
      <c r="E122" s="215" t="s">
        <v>2677</v>
      </c>
      <c r="F122" s="214" t="s">
        <v>2678</v>
      </c>
      <c r="G122" s="213" t="s">
        <v>2679</v>
      </c>
      <c r="H122" s="214" t="s">
        <v>2676</v>
      </c>
      <c r="I122" s="215" t="s">
        <v>2677</v>
      </c>
      <c r="J122" s="214" t="s">
        <v>2678</v>
      </c>
    </row>
    <row r="123" spans="2:11" x14ac:dyDescent="0.2">
      <c r="B123" s="121" t="s">
        <v>459</v>
      </c>
      <c r="C123" s="216">
        <v>479</v>
      </c>
      <c r="D123" s="217">
        <v>57.002087682672233</v>
      </c>
      <c r="E123" s="218">
        <v>0.41008080261932656</v>
      </c>
      <c r="F123" s="217">
        <v>173</v>
      </c>
      <c r="G123" s="216">
        <v>42</v>
      </c>
      <c r="H123" s="217">
        <v>222.02380952380952</v>
      </c>
      <c r="I123" s="218">
        <v>0.35073532177379918</v>
      </c>
      <c r="J123" s="217">
        <v>466</v>
      </c>
    </row>
    <row r="124" spans="2:11" x14ac:dyDescent="0.2">
      <c r="B124" s="101" t="s">
        <v>460</v>
      </c>
      <c r="C124" s="219">
        <v>438</v>
      </c>
      <c r="D124" s="220">
        <v>86.573059360730596</v>
      </c>
      <c r="E124" s="221">
        <v>0.52012235268298035</v>
      </c>
      <c r="F124" s="220">
        <v>528</v>
      </c>
      <c r="G124" s="219">
        <v>143</v>
      </c>
      <c r="H124" s="220">
        <v>314.94405594405595</v>
      </c>
      <c r="I124" s="221">
        <v>0.35398376156379441</v>
      </c>
      <c r="J124" s="220">
        <v>966</v>
      </c>
    </row>
    <row r="125" spans="2:11" x14ac:dyDescent="0.2">
      <c r="B125" s="101" t="s">
        <v>461</v>
      </c>
      <c r="C125" s="219">
        <v>534</v>
      </c>
      <c r="D125" s="220">
        <v>67.758426966292134</v>
      </c>
      <c r="E125" s="221">
        <v>0.46086535644686721</v>
      </c>
      <c r="F125" s="220">
        <v>349</v>
      </c>
      <c r="G125" s="219">
        <v>188</v>
      </c>
      <c r="H125" s="220">
        <v>252.16489361702128</v>
      </c>
      <c r="I125" s="221">
        <v>0.36388268435151705</v>
      </c>
      <c r="J125" s="220">
        <v>991</v>
      </c>
    </row>
    <row r="126" spans="2:11" x14ac:dyDescent="0.2">
      <c r="B126" s="101" t="s">
        <v>462</v>
      </c>
      <c r="C126" s="219">
        <v>115</v>
      </c>
      <c r="D126" s="220">
        <v>62.260869565217391</v>
      </c>
      <c r="E126" s="221">
        <v>0.43367655966081164</v>
      </c>
      <c r="F126" s="220">
        <v>187</v>
      </c>
      <c r="G126" s="219">
        <v>51</v>
      </c>
      <c r="H126" s="220">
        <v>293.21568627450978</v>
      </c>
      <c r="I126" s="221">
        <v>0.36485629239252426</v>
      </c>
      <c r="J126" s="220">
        <v>653</v>
      </c>
    </row>
    <row r="127" spans="2:11" x14ac:dyDescent="0.2">
      <c r="B127" s="101" t="s">
        <v>463</v>
      </c>
      <c r="C127" s="219">
        <v>224</v>
      </c>
      <c r="D127" s="220">
        <v>69.28125</v>
      </c>
      <c r="E127" s="221">
        <v>0.46296351540825165</v>
      </c>
      <c r="F127" s="220">
        <v>261</v>
      </c>
      <c r="G127" s="219">
        <v>66</v>
      </c>
      <c r="H127" s="220">
        <v>316.07575757575756</v>
      </c>
      <c r="I127" s="221">
        <v>0.36613019288484838</v>
      </c>
      <c r="J127" s="220">
        <v>826</v>
      </c>
    </row>
    <row r="128" spans="2:11" x14ac:dyDescent="0.2">
      <c r="B128" s="101" t="s">
        <v>464</v>
      </c>
      <c r="C128" s="219">
        <v>1096</v>
      </c>
      <c r="D128" s="220">
        <v>64.537408759124091</v>
      </c>
      <c r="E128" s="221">
        <v>0.44561273089232167</v>
      </c>
      <c r="F128" s="220">
        <v>398</v>
      </c>
      <c r="G128" s="219">
        <v>209</v>
      </c>
      <c r="H128" s="220">
        <v>291.69856459330146</v>
      </c>
      <c r="I128" s="221">
        <v>0.3601280665378912</v>
      </c>
      <c r="J128" s="220">
        <v>892</v>
      </c>
    </row>
    <row r="129" spans="2:10" x14ac:dyDescent="0.2">
      <c r="B129" s="101" t="s">
        <v>465</v>
      </c>
      <c r="C129" s="219">
        <v>0</v>
      </c>
      <c r="D129" s="220">
        <v>0</v>
      </c>
      <c r="E129" s="221">
        <v>0</v>
      </c>
      <c r="F129" s="220">
        <v>0</v>
      </c>
      <c r="G129" s="219">
        <v>0</v>
      </c>
      <c r="H129" s="220">
        <v>0</v>
      </c>
      <c r="I129" s="221">
        <v>0</v>
      </c>
      <c r="J129" s="220">
        <v>0</v>
      </c>
    </row>
    <row r="130" spans="2:10" x14ac:dyDescent="0.2">
      <c r="B130" s="101" t="s">
        <v>466</v>
      </c>
      <c r="C130" s="219">
        <v>462</v>
      </c>
      <c r="D130" s="220">
        <v>91.625541125541119</v>
      </c>
      <c r="E130" s="221">
        <v>0.51353253023741074</v>
      </c>
      <c r="F130" s="220">
        <v>545</v>
      </c>
      <c r="G130" s="219">
        <v>250</v>
      </c>
      <c r="H130" s="220">
        <v>443.10399999999998</v>
      </c>
      <c r="I130" s="221">
        <v>0.36154046997389044</v>
      </c>
      <c r="J130" s="220">
        <v>1605</v>
      </c>
    </row>
    <row r="131" spans="2:10" x14ac:dyDescent="0.2">
      <c r="B131" s="101" t="s">
        <v>467</v>
      </c>
      <c r="C131" s="219">
        <v>499</v>
      </c>
      <c r="D131" s="220">
        <v>38.983967935871746</v>
      </c>
      <c r="E131" s="221">
        <v>0.28938012287461135</v>
      </c>
      <c r="F131" s="220">
        <v>175</v>
      </c>
      <c r="G131" s="219">
        <v>84</v>
      </c>
      <c r="H131" s="220">
        <v>221.6547619047619</v>
      </c>
      <c r="I131" s="221">
        <v>0.36459944778428333</v>
      </c>
      <c r="J131" s="220">
        <v>443</v>
      </c>
    </row>
    <row r="132" spans="2:10" x14ac:dyDescent="0.2">
      <c r="B132" s="101" t="s">
        <v>468</v>
      </c>
      <c r="C132" s="219">
        <v>356</v>
      </c>
      <c r="D132" s="220">
        <v>65.132022471910119</v>
      </c>
      <c r="E132" s="221">
        <v>0.44922987503632661</v>
      </c>
      <c r="F132" s="220">
        <v>274</v>
      </c>
      <c r="G132" s="219">
        <v>84</v>
      </c>
      <c r="H132" s="220">
        <v>242.20238095238096</v>
      </c>
      <c r="I132" s="221">
        <v>0.35658575059153441</v>
      </c>
      <c r="J132" s="220">
        <v>673</v>
      </c>
    </row>
    <row r="133" spans="2:10" x14ac:dyDescent="0.2">
      <c r="B133" s="101" t="s">
        <v>469</v>
      </c>
      <c r="C133" s="219">
        <v>517</v>
      </c>
      <c r="D133" s="220">
        <v>44.152804642166345</v>
      </c>
      <c r="E133" s="221">
        <v>0.32437617234127214</v>
      </c>
      <c r="F133" s="220">
        <v>260</v>
      </c>
      <c r="G133" s="219">
        <v>7</v>
      </c>
      <c r="H133" s="220">
        <v>207.28571428571428</v>
      </c>
      <c r="I133" s="221">
        <v>0.35338528981977602</v>
      </c>
      <c r="J133" s="220">
        <v>390</v>
      </c>
    </row>
    <row r="134" spans="2:10" x14ac:dyDescent="0.2">
      <c r="B134" s="101" t="s">
        <v>470</v>
      </c>
      <c r="C134" s="219">
        <v>0</v>
      </c>
      <c r="D134" s="220">
        <v>0</v>
      </c>
      <c r="E134" s="221">
        <v>0</v>
      </c>
      <c r="F134" s="220">
        <v>0</v>
      </c>
      <c r="G134" s="219">
        <v>0</v>
      </c>
      <c r="H134" s="220">
        <v>0</v>
      </c>
      <c r="I134" s="221">
        <v>0</v>
      </c>
      <c r="J134" s="220">
        <v>0</v>
      </c>
    </row>
    <row r="135" spans="2:10" x14ac:dyDescent="0.2">
      <c r="B135" s="101" t="s">
        <v>471</v>
      </c>
      <c r="C135" s="219">
        <v>0</v>
      </c>
      <c r="D135" s="220">
        <v>0</v>
      </c>
      <c r="E135" s="221">
        <v>0</v>
      </c>
      <c r="F135" s="220">
        <v>0</v>
      </c>
      <c r="G135" s="219">
        <v>0</v>
      </c>
      <c r="H135" s="220">
        <v>0</v>
      </c>
      <c r="I135" s="221">
        <v>0</v>
      </c>
      <c r="J135" s="220">
        <v>0</v>
      </c>
    </row>
    <row r="136" spans="2:10" x14ac:dyDescent="0.2">
      <c r="B136" s="101" t="s">
        <v>472</v>
      </c>
      <c r="C136" s="219">
        <v>125</v>
      </c>
      <c r="D136" s="220">
        <v>261.83999999999997</v>
      </c>
      <c r="E136" s="221">
        <v>0.53298376459476615</v>
      </c>
      <c r="F136" s="220">
        <v>1219</v>
      </c>
      <c r="G136" s="219">
        <v>134</v>
      </c>
      <c r="H136" s="220">
        <v>772.20895522388059</v>
      </c>
      <c r="I136" s="221">
        <v>0.36514282689627175</v>
      </c>
      <c r="J136" s="220">
        <v>2745</v>
      </c>
    </row>
    <row r="137" spans="2:10" x14ac:dyDescent="0.2">
      <c r="B137" s="101" t="s">
        <v>473</v>
      </c>
      <c r="C137" s="219">
        <v>466</v>
      </c>
      <c r="D137" s="220">
        <v>120.39055793991416</v>
      </c>
      <c r="E137" s="221">
        <v>0.52156855453497464</v>
      </c>
      <c r="F137" s="220">
        <v>1097</v>
      </c>
      <c r="G137" s="219">
        <v>206</v>
      </c>
      <c r="H137" s="220">
        <v>507.98058252427182</v>
      </c>
      <c r="I137" s="221">
        <v>0.35926063252722495</v>
      </c>
      <c r="J137" s="220">
        <v>3370</v>
      </c>
    </row>
    <row r="138" spans="2:10" x14ac:dyDescent="0.2">
      <c r="B138" s="101" t="s">
        <v>474</v>
      </c>
      <c r="C138" s="219">
        <v>0</v>
      </c>
      <c r="D138" s="220">
        <v>0</v>
      </c>
      <c r="E138" s="221">
        <v>0</v>
      </c>
      <c r="F138" s="220">
        <v>0</v>
      </c>
      <c r="G138" s="219">
        <v>0</v>
      </c>
      <c r="H138" s="220">
        <v>0</v>
      </c>
      <c r="I138" s="221">
        <v>0</v>
      </c>
      <c r="J138" s="220">
        <v>0</v>
      </c>
    </row>
    <row r="139" spans="2:10" x14ac:dyDescent="0.2">
      <c r="B139" s="101" t="s">
        <v>475</v>
      </c>
      <c r="C139" s="219">
        <v>198</v>
      </c>
      <c r="D139" s="220">
        <v>42.646464646464644</v>
      </c>
      <c r="E139" s="221">
        <v>0.31407848242514413</v>
      </c>
      <c r="F139" s="220">
        <v>159</v>
      </c>
      <c r="G139" s="219">
        <v>1</v>
      </c>
      <c r="H139" s="220">
        <v>257</v>
      </c>
      <c r="I139" s="221">
        <v>0.37961595273264392</v>
      </c>
      <c r="J139" s="220">
        <v>257</v>
      </c>
    </row>
    <row r="140" spans="2:10" x14ac:dyDescent="0.2">
      <c r="B140" s="101" t="s">
        <v>476</v>
      </c>
      <c r="C140" s="219">
        <v>251</v>
      </c>
      <c r="D140" s="220">
        <v>244.40239043824701</v>
      </c>
      <c r="E140" s="221">
        <v>0.54580801295454351</v>
      </c>
      <c r="F140" s="220">
        <v>2727</v>
      </c>
      <c r="G140" s="219">
        <v>290</v>
      </c>
      <c r="H140" s="220">
        <v>762.20344827586212</v>
      </c>
      <c r="I140" s="221">
        <v>0.36298859333072775</v>
      </c>
      <c r="J140" s="220">
        <v>4492</v>
      </c>
    </row>
    <row r="141" spans="2:10" x14ac:dyDescent="0.2">
      <c r="B141" s="101" t="s">
        <v>477</v>
      </c>
      <c r="C141" s="219">
        <v>183</v>
      </c>
      <c r="D141" s="220">
        <v>127.64480874316939</v>
      </c>
      <c r="E141" s="221">
        <v>0.49039531417294735</v>
      </c>
      <c r="F141" s="220">
        <v>1009</v>
      </c>
      <c r="G141" s="219">
        <v>217</v>
      </c>
      <c r="H141" s="220">
        <v>345.22119815668202</v>
      </c>
      <c r="I141" s="221">
        <v>0.36075007584549668</v>
      </c>
      <c r="J141" s="220">
        <v>1189</v>
      </c>
    </row>
    <row r="142" spans="2:10" x14ac:dyDescent="0.2">
      <c r="B142" s="101" t="s">
        <v>478</v>
      </c>
      <c r="C142" s="219">
        <v>367</v>
      </c>
      <c r="D142" s="220">
        <v>105.13896457765668</v>
      </c>
      <c r="E142" s="221">
        <v>0.5126481373226337</v>
      </c>
      <c r="F142" s="220">
        <v>1182</v>
      </c>
      <c r="G142" s="219">
        <v>284</v>
      </c>
      <c r="H142" s="220">
        <v>324.31690140845069</v>
      </c>
      <c r="I142" s="221">
        <v>0.35712457834128175</v>
      </c>
      <c r="J142" s="220">
        <v>1631</v>
      </c>
    </row>
    <row r="143" spans="2:10" x14ac:dyDescent="0.2">
      <c r="B143" s="101" t="s">
        <v>479</v>
      </c>
      <c r="C143" s="219">
        <v>779</v>
      </c>
      <c r="D143" s="220">
        <v>91.412066752246474</v>
      </c>
      <c r="E143" s="221">
        <v>0.52419265791662673</v>
      </c>
      <c r="F143" s="220">
        <v>341</v>
      </c>
      <c r="G143" s="219">
        <v>571</v>
      </c>
      <c r="H143" s="220">
        <v>359.00525394045536</v>
      </c>
      <c r="I143" s="221">
        <v>0.35944149379194013</v>
      </c>
      <c r="J143" s="220">
        <v>2098</v>
      </c>
    </row>
    <row r="144" spans="2:10" x14ac:dyDescent="0.2">
      <c r="B144" s="101" t="s">
        <v>480</v>
      </c>
      <c r="C144" s="219">
        <v>642</v>
      </c>
      <c r="D144" s="220">
        <v>84.783489096573206</v>
      </c>
      <c r="E144" s="221">
        <v>0.51360175129034991</v>
      </c>
      <c r="F144" s="220">
        <v>431</v>
      </c>
      <c r="G144" s="219">
        <v>659</v>
      </c>
      <c r="H144" s="220">
        <v>367.92716236722305</v>
      </c>
      <c r="I144" s="221">
        <v>0.36322671108927262</v>
      </c>
      <c r="J144" s="220">
        <v>1220</v>
      </c>
    </row>
    <row r="145" spans="2:10" x14ac:dyDescent="0.2">
      <c r="B145" s="101" t="s">
        <v>481</v>
      </c>
      <c r="C145" s="219">
        <v>830</v>
      </c>
      <c r="D145" s="220">
        <v>45.703614457831328</v>
      </c>
      <c r="E145" s="221">
        <v>0.33449139390519189</v>
      </c>
      <c r="F145" s="220">
        <v>246</v>
      </c>
      <c r="G145" s="219">
        <v>79</v>
      </c>
      <c r="H145" s="220">
        <v>261.32911392405066</v>
      </c>
      <c r="I145" s="221">
        <v>0.36304007596672938</v>
      </c>
      <c r="J145" s="220">
        <v>543</v>
      </c>
    </row>
    <row r="146" spans="2:10" x14ac:dyDescent="0.2">
      <c r="B146" s="101" t="s">
        <v>482</v>
      </c>
      <c r="C146" s="219">
        <v>15</v>
      </c>
      <c r="D146" s="220">
        <v>171.13333333333333</v>
      </c>
      <c r="E146" s="221">
        <v>0.6280890628823097</v>
      </c>
      <c r="F146" s="220">
        <v>414</v>
      </c>
      <c r="G146" s="219">
        <v>0</v>
      </c>
      <c r="H146" s="220">
        <v>0</v>
      </c>
      <c r="I146" s="221">
        <v>0</v>
      </c>
      <c r="J146" s="220">
        <v>0</v>
      </c>
    </row>
    <row r="147" spans="2:10" x14ac:dyDescent="0.2">
      <c r="B147" s="101" t="s">
        <v>483</v>
      </c>
      <c r="C147" s="219">
        <v>708</v>
      </c>
      <c r="D147" s="220">
        <v>124.19350282485875</v>
      </c>
      <c r="E147" s="221">
        <v>0.58196824388274471</v>
      </c>
      <c r="F147" s="220">
        <v>1369</v>
      </c>
      <c r="G147" s="219">
        <v>87</v>
      </c>
      <c r="H147" s="220">
        <v>493.42528735632186</v>
      </c>
      <c r="I147" s="221">
        <v>0.36053044873140783</v>
      </c>
      <c r="J147" s="220">
        <v>1513</v>
      </c>
    </row>
    <row r="148" spans="2:10" x14ac:dyDescent="0.2">
      <c r="B148" s="101" t="s">
        <v>484</v>
      </c>
      <c r="C148" s="219">
        <v>1021</v>
      </c>
      <c r="D148" s="220">
        <v>122.2820763956905</v>
      </c>
      <c r="E148" s="221">
        <v>0.58671215624353845</v>
      </c>
      <c r="F148" s="220">
        <v>746</v>
      </c>
      <c r="G148" s="219">
        <v>652</v>
      </c>
      <c r="H148" s="220">
        <v>437.47239263803681</v>
      </c>
      <c r="I148" s="221">
        <v>0.35871200116706659</v>
      </c>
      <c r="J148" s="220">
        <v>2595</v>
      </c>
    </row>
    <row r="149" spans="2:10" x14ac:dyDescent="0.2">
      <c r="B149" s="101" t="s">
        <v>485</v>
      </c>
      <c r="C149" s="219">
        <v>372</v>
      </c>
      <c r="D149" s="220">
        <v>117.44086021505376</v>
      </c>
      <c r="E149" s="221">
        <v>0.59338539898132425</v>
      </c>
      <c r="F149" s="220">
        <v>341</v>
      </c>
      <c r="G149" s="219">
        <v>337</v>
      </c>
      <c r="H149" s="220">
        <v>310.13946587537095</v>
      </c>
      <c r="I149" s="221">
        <v>0.35686190154262176</v>
      </c>
      <c r="J149" s="220">
        <v>1752</v>
      </c>
    </row>
    <row r="150" spans="2:10" x14ac:dyDescent="0.2">
      <c r="B150" s="101" t="s">
        <v>486</v>
      </c>
      <c r="C150" s="219">
        <v>0</v>
      </c>
      <c r="D150" s="220">
        <v>0</v>
      </c>
      <c r="E150" s="221">
        <v>0</v>
      </c>
      <c r="F150" s="220">
        <v>0</v>
      </c>
      <c r="G150" s="219">
        <v>0</v>
      </c>
      <c r="H150" s="220">
        <v>0</v>
      </c>
      <c r="I150" s="221">
        <v>0</v>
      </c>
      <c r="J150" s="220">
        <v>0</v>
      </c>
    </row>
    <row r="151" spans="2:10" x14ac:dyDescent="0.2">
      <c r="B151" s="101" t="s">
        <v>487</v>
      </c>
      <c r="C151" s="219">
        <v>0</v>
      </c>
      <c r="D151" s="220">
        <v>0</v>
      </c>
      <c r="E151" s="221">
        <v>0</v>
      </c>
      <c r="F151" s="220">
        <v>0</v>
      </c>
      <c r="G151" s="219">
        <v>0</v>
      </c>
      <c r="H151" s="220">
        <v>0</v>
      </c>
      <c r="I151" s="221">
        <v>0</v>
      </c>
      <c r="J151" s="220">
        <v>0</v>
      </c>
    </row>
    <row r="152" spans="2:10" x14ac:dyDescent="0.2">
      <c r="B152" s="101" t="s">
        <v>488</v>
      </c>
      <c r="C152" s="219">
        <v>0</v>
      </c>
      <c r="D152" s="220">
        <v>0</v>
      </c>
      <c r="E152" s="221">
        <v>0</v>
      </c>
      <c r="F152" s="220">
        <v>0</v>
      </c>
      <c r="G152" s="219">
        <v>0</v>
      </c>
      <c r="H152" s="220">
        <v>0</v>
      </c>
      <c r="I152" s="221">
        <v>0</v>
      </c>
      <c r="J152" s="220">
        <v>0</v>
      </c>
    </row>
    <row r="153" spans="2:10" x14ac:dyDescent="0.2">
      <c r="B153" s="101" t="s">
        <v>489</v>
      </c>
      <c r="C153" s="219">
        <v>504</v>
      </c>
      <c r="D153" s="220">
        <v>92.373015873015873</v>
      </c>
      <c r="E153" s="221">
        <v>0.59503329456423093</v>
      </c>
      <c r="F153" s="220">
        <v>346</v>
      </c>
      <c r="G153" s="219">
        <v>110</v>
      </c>
      <c r="H153" s="220">
        <v>242.3</v>
      </c>
      <c r="I153" s="221">
        <v>0.36266532411691066</v>
      </c>
      <c r="J153" s="220">
        <v>505</v>
      </c>
    </row>
    <row r="154" spans="2:10" x14ac:dyDescent="0.2">
      <c r="B154" s="101" t="s">
        <v>490</v>
      </c>
      <c r="C154" s="219">
        <v>386</v>
      </c>
      <c r="D154" s="220">
        <v>92.989637305699489</v>
      </c>
      <c r="E154" s="221">
        <v>0.59039097323881107</v>
      </c>
      <c r="F154" s="220">
        <v>291</v>
      </c>
      <c r="G154" s="219">
        <v>131</v>
      </c>
      <c r="H154" s="220">
        <v>261.06870229007632</v>
      </c>
      <c r="I154" s="221">
        <v>0.3620388503678611</v>
      </c>
      <c r="J154" s="220">
        <v>778</v>
      </c>
    </row>
    <row r="155" spans="2:10" x14ac:dyDescent="0.2">
      <c r="B155" s="101" t="s">
        <v>491</v>
      </c>
      <c r="C155" s="219">
        <v>187</v>
      </c>
      <c r="D155" s="220">
        <v>90.304812834224606</v>
      </c>
      <c r="E155" s="221">
        <v>0.58477041346353631</v>
      </c>
      <c r="F155" s="220">
        <v>334</v>
      </c>
      <c r="G155" s="219">
        <v>4</v>
      </c>
      <c r="H155" s="220">
        <v>347.25</v>
      </c>
      <c r="I155" s="221">
        <v>0.35478927203065136</v>
      </c>
      <c r="J155" s="220">
        <v>416</v>
      </c>
    </row>
    <row r="156" spans="2:10" x14ac:dyDescent="0.2">
      <c r="B156" s="101" t="s">
        <v>492</v>
      </c>
      <c r="C156" s="219">
        <v>215</v>
      </c>
      <c r="D156" s="220">
        <v>86.981395348837211</v>
      </c>
      <c r="E156" s="221">
        <v>0.59633290816326534</v>
      </c>
      <c r="F156" s="220">
        <v>216</v>
      </c>
      <c r="G156" s="219">
        <v>9</v>
      </c>
      <c r="H156" s="220">
        <v>224.55555555555554</v>
      </c>
      <c r="I156" s="221">
        <v>0.36913242009132419</v>
      </c>
      <c r="J156" s="220">
        <v>513</v>
      </c>
    </row>
    <row r="157" spans="2:10" x14ac:dyDescent="0.2">
      <c r="B157" s="101" t="s">
        <v>493</v>
      </c>
      <c r="C157" s="219">
        <v>168</v>
      </c>
      <c r="D157" s="220">
        <v>110.06547619047619</v>
      </c>
      <c r="E157" s="221">
        <v>0.59065354884047783</v>
      </c>
      <c r="F157" s="220">
        <v>605</v>
      </c>
      <c r="G157" s="219">
        <v>103</v>
      </c>
      <c r="H157" s="220">
        <v>339.52427184466018</v>
      </c>
      <c r="I157" s="221">
        <v>0.36697238079247807</v>
      </c>
      <c r="J157" s="220">
        <v>914</v>
      </c>
    </row>
    <row r="158" spans="2:10" x14ac:dyDescent="0.2">
      <c r="B158" s="101" t="s">
        <v>494</v>
      </c>
      <c r="C158" s="219">
        <v>0</v>
      </c>
      <c r="D158" s="220">
        <v>0</v>
      </c>
      <c r="E158" s="221">
        <v>0</v>
      </c>
      <c r="F158" s="220">
        <v>0</v>
      </c>
      <c r="G158" s="219">
        <v>0</v>
      </c>
      <c r="H158" s="220">
        <v>0</v>
      </c>
      <c r="I158" s="221">
        <v>0</v>
      </c>
      <c r="J158" s="220">
        <v>0</v>
      </c>
    </row>
    <row r="159" spans="2:10" x14ac:dyDescent="0.2">
      <c r="B159" s="101" t="s">
        <v>495</v>
      </c>
      <c r="C159" s="219">
        <v>0</v>
      </c>
      <c r="D159" s="220">
        <v>0</v>
      </c>
      <c r="E159" s="221">
        <v>0</v>
      </c>
      <c r="F159" s="220">
        <v>0</v>
      </c>
      <c r="G159" s="219">
        <v>0</v>
      </c>
      <c r="H159" s="220">
        <v>0</v>
      </c>
      <c r="I159" s="221">
        <v>0</v>
      </c>
      <c r="J159" s="220">
        <v>0</v>
      </c>
    </row>
    <row r="160" spans="2:10" x14ac:dyDescent="0.2">
      <c r="B160" s="101" t="s">
        <v>496</v>
      </c>
      <c r="C160" s="219">
        <v>0</v>
      </c>
      <c r="D160" s="220">
        <v>0</v>
      </c>
      <c r="E160" s="221">
        <v>0</v>
      </c>
      <c r="F160" s="220">
        <v>0</v>
      </c>
      <c r="G160" s="219">
        <v>0</v>
      </c>
      <c r="H160" s="220">
        <v>0</v>
      </c>
      <c r="I160" s="221">
        <v>0</v>
      </c>
      <c r="J160" s="220">
        <v>0</v>
      </c>
    </row>
    <row r="161" spans="2:11" x14ac:dyDescent="0.2">
      <c r="B161" s="101" t="s">
        <v>497</v>
      </c>
      <c r="C161" s="219">
        <v>0</v>
      </c>
      <c r="D161" s="220">
        <v>0</v>
      </c>
      <c r="E161" s="221">
        <v>0</v>
      </c>
      <c r="F161" s="220">
        <v>0</v>
      </c>
      <c r="G161" s="219">
        <v>0</v>
      </c>
      <c r="H161" s="220">
        <v>0</v>
      </c>
      <c r="I161" s="221">
        <v>0</v>
      </c>
      <c r="J161" s="220">
        <v>0</v>
      </c>
    </row>
    <row r="162" spans="2:11" x14ac:dyDescent="0.2">
      <c r="B162" s="101" t="s">
        <v>498</v>
      </c>
      <c r="C162" s="219">
        <v>0</v>
      </c>
      <c r="D162" s="220">
        <v>0</v>
      </c>
      <c r="E162" s="221">
        <v>0</v>
      </c>
      <c r="F162" s="220">
        <v>0</v>
      </c>
      <c r="G162" s="219">
        <v>0</v>
      </c>
      <c r="H162" s="220">
        <v>0</v>
      </c>
      <c r="I162" s="221">
        <v>0</v>
      </c>
      <c r="J162" s="220">
        <v>0</v>
      </c>
    </row>
    <row r="163" spans="2:11" x14ac:dyDescent="0.2">
      <c r="B163" s="101" t="s">
        <v>499</v>
      </c>
      <c r="C163" s="219">
        <v>0</v>
      </c>
      <c r="D163" s="220">
        <v>0</v>
      </c>
      <c r="E163" s="221">
        <v>0</v>
      </c>
      <c r="F163" s="220">
        <v>0</v>
      </c>
      <c r="G163" s="219">
        <v>0</v>
      </c>
      <c r="H163" s="220">
        <v>0</v>
      </c>
      <c r="I163" s="221">
        <v>0</v>
      </c>
      <c r="J163" s="220">
        <v>0</v>
      </c>
    </row>
    <row r="164" spans="2:11" x14ac:dyDescent="0.2">
      <c r="B164" s="101" t="s">
        <v>500</v>
      </c>
      <c r="C164" s="219">
        <v>344</v>
      </c>
      <c r="D164" s="220">
        <v>115.95058139534883</v>
      </c>
      <c r="E164" s="221">
        <v>0.589077107117012</v>
      </c>
      <c r="F164" s="220">
        <v>488</v>
      </c>
      <c r="G164" s="219">
        <v>59</v>
      </c>
      <c r="H164" s="220">
        <v>436.67796610169489</v>
      </c>
      <c r="I164" s="221">
        <v>0.35948095437421523</v>
      </c>
      <c r="J164" s="220">
        <v>1780</v>
      </c>
    </row>
    <row r="165" spans="2:11" x14ac:dyDescent="0.2">
      <c r="B165" s="101" t="s">
        <v>501</v>
      </c>
      <c r="C165" s="219">
        <v>178</v>
      </c>
      <c r="D165" s="220">
        <v>170.65168539325842</v>
      </c>
      <c r="E165" s="221">
        <v>0.57267825496776137</v>
      </c>
      <c r="F165" s="220">
        <v>1923</v>
      </c>
      <c r="G165" s="219">
        <v>117</v>
      </c>
      <c r="H165" s="220">
        <v>627.34188034188037</v>
      </c>
      <c r="I165" s="221">
        <v>0.35723533076354008</v>
      </c>
      <c r="J165" s="220">
        <v>3415</v>
      </c>
    </row>
    <row r="166" spans="2:11" x14ac:dyDescent="0.2">
      <c r="B166" s="101" t="s">
        <v>502</v>
      </c>
      <c r="C166" s="219">
        <v>996</v>
      </c>
      <c r="D166" s="220">
        <v>130.33734939759037</v>
      </c>
      <c r="E166" s="221">
        <v>0.5774887230086212</v>
      </c>
      <c r="F166" s="220">
        <v>1228</v>
      </c>
      <c r="G166" s="219">
        <v>533</v>
      </c>
      <c r="H166" s="220">
        <v>455.81238273921201</v>
      </c>
      <c r="I166" s="221">
        <v>0.35969222706027093</v>
      </c>
      <c r="J166" s="220">
        <v>2214</v>
      </c>
    </row>
    <row r="167" spans="2:11" x14ac:dyDescent="0.2">
      <c r="B167" s="101" t="s">
        <v>503</v>
      </c>
      <c r="C167" s="219">
        <v>618</v>
      </c>
      <c r="D167" s="220">
        <v>107.06957928802589</v>
      </c>
      <c r="E167" s="221">
        <v>0.57411456435351482</v>
      </c>
      <c r="F167" s="220">
        <v>407</v>
      </c>
      <c r="G167" s="219">
        <v>266</v>
      </c>
      <c r="H167" s="220">
        <v>414.16541353383457</v>
      </c>
      <c r="I167" s="221">
        <v>0.35983916853661002</v>
      </c>
      <c r="J167" s="220">
        <v>1367</v>
      </c>
    </row>
    <row r="168" spans="2:11" x14ac:dyDescent="0.2">
      <c r="B168" s="101" t="s">
        <v>504</v>
      </c>
      <c r="C168" s="219">
        <v>828</v>
      </c>
      <c r="D168" s="220">
        <v>123.09903381642512</v>
      </c>
      <c r="E168" s="221">
        <v>0.57208767154042595</v>
      </c>
      <c r="F168" s="220">
        <v>1460</v>
      </c>
      <c r="G168" s="219">
        <v>284</v>
      </c>
      <c r="H168" s="220">
        <v>419.6901408450704</v>
      </c>
      <c r="I168" s="221">
        <v>0.35490287157132472</v>
      </c>
      <c r="J168" s="220">
        <v>1641</v>
      </c>
    </row>
    <row r="169" spans="2:11" x14ac:dyDescent="0.2">
      <c r="B169" s="101" t="s">
        <v>505</v>
      </c>
      <c r="C169" s="219">
        <v>1</v>
      </c>
      <c r="D169" s="220">
        <v>87</v>
      </c>
      <c r="E169" s="221">
        <v>0.66412213740458026</v>
      </c>
      <c r="F169" s="220">
        <v>87</v>
      </c>
      <c r="G169" s="219">
        <v>0</v>
      </c>
      <c r="H169" s="220">
        <v>0</v>
      </c>
      <c r="I169" s="221">
        <v>0</v>
      </c>
      <c r="J169" s="220">
        <v>0</v>
      </c>
    </row>
    <row r="170" spans="2:11" x14ac:dyDescent="0.2">
      <c r="B170" s="102" t="s">
        <v>506</v>
      </c>
      <c r="C170" s="222">
        <v>0</v>
      </c>
      <c r="D170" s="223">
        <v>0</v>
      </c>
      <c r="E170" s="224">
        <v>0</v>
      </c>
      <c r="F170" s="223">
        <v>0</v>
      </c>
      <c r="G170" s="222">
        <v>0</v>
      </c>
      <c r="H170" s="223">
        <v>0</v>
      </c>
      <c r="I170" s="224">
        <v>0</v>
      </c>
      <c r="J170" s="223">
        <v>0</v>
      </c>
    </row>
    <row r="172" spans="2:11" x14ac:dyDescent="0.2">
      <c r="K172" s="12" t="s">
        <v>298</v>
      </c>
    </row>
    <row r="173" spans="2:11" x14ac:dyDescent="0.2">
      <c r="K173" s="12" t="s">
        <v>134</v>
      </c>
    </row>
    <row r="174" spans="2:11" x14ac:dyDescent="0.2">
      <c r="B174" s="3" t="s">
        <v>0</v>
      </c>
      <c r="C174" s="207"/>
      <c r="D174" s="208"/>
      <c r="E174" s="209"/>
      <c r="F174" s="209"/>
      <c r="G174" s="207"/>
      <c r="H174" s="208"/>
      <c r="I174" s="209"/>
      <c r="J174" s="209"/>
    </row>
    <row r="175" spans="2:11" x14ac:dyDescent="0.2">
      <c r="B175" s="3" t="s">
        <v>2701</v>
      </c>
      <c r="C175" s="207"/>
      <c r="D175" s="208"/>
      <c r="E175" s="209"/>
      <c r="F175" s="209"/>
      <c r="G175" s="207"/>
      <c r="H175" s="208"/>
      <c r="I175" s="209"/>
      <c r="J175" s="209"/>
    </row>
    <row r="176" spans="2:11" x14ac:dyDescent="0.2">
      <c r="B176" s="100" t="s">
        <v>293</v>
      </c>
      <c r="C176" s="207"/>
      <c r="D176" s="208"/>
      <c r="E176" s="209"/>
      <c r="F176" s="209"/>
      <c r="G176" s="207"/>
      <c r="H176" s="208"/>
      <c r="I176" s="209"/>
      <c r="J176" s="209"/>
    </row>
    <row r="177" spans="2:10" x14ac:dyDescent="0.2">
      <c r="B177" s="3"/>
      <c r="C177" s="98"/>
      <c r="D177" s="98"/>
      <c r="E177" s="98"/>
      <c r="F177" s="98"/>
      <c r="G177" s="98"/>
      <c r="H177" s="98"/>
      <c r="I177" s="98"/>
      <c r="J177" s="98"/>
    </row>
    <row r="178" spans="2:10" x14ac:dyDescent="0.2">
      <c r="B178" s="106"/>
      <c r="C178" s="167" t="s">
        <v>2659</v>
      </c>
      <c r="D178" s="210"/>
      <c r="E178" s="211"/>
      <c r="F178" s="212"/>
      <c r="G178" s="167" t="s">
        <v>357</v>
      </c>
      <c r="H178" s="210"/>
      <c r="I178" s="211"/>
      <c r="J178" s="212"/>
    </row>
    <row r="179" spans="2:10" ht="25.5" x14ac:dyDescent="0.2">
      <c r="B179" s="168" t="s">
        <v>299</v>
      </c>
      <c r="C179" s="213" t="s">
        <v>2679</v>
      </c>
      <c r="D179" s="214" t="s">
        <v>2676</v>
      </c>
      <c r="E179" s="215" t="s">
        <v>2677</v>
      </c>
      <c r="F179" s="214" t="s">
        <v>2678</v>
      </c>
      <c r="G179" s="213" t="s">
        <v>2679</v>
      </c>
      <c r="H179" s="214" t="s">
        <v>2676</v>
      </c>
      <c r="I179" s="215" t="s">
        <v>2677</v>
      </c>
      <c r="J179" s="214" t="s">
        <v>2678</v>
      </c>
    </row>
    <row r="180" spans="2:10" x14ac:dyDescent="0.2">
      <c r="B180" s="121" t="s">
        <v>507</v>
      </c>
      <c r="C180" s="216">
        <v>0</v>
      </c>
      <c r="D180" s="217">
        <v>0</v>
      </c>
      <c r="E180" s="218">
        <v>0</v>
      </c>
      <c r="F180" s="217">
        <v>0</v>
      </c>
      <c r="G180" s="216">
        <v>0</v>
      </c>
      <c r="H180" s="217">
        <v>0</v>
      </c>
      <c r="I180" s="218">
        <v>0</v>
      </c>
      <c r="J180" s="217">
        <v>0</v>
      </c>
    </row>
    <row r="181" spans="2:10" x14ac:dyDescent="0.2">
      <c r="B181" s="101" t="s">
        <v>508</v>
      </c>
      <c r="C181" s="219">
        <v>599</v>
      </c>
      <c r="D181" s="220">
        <v>71.497495826377289</v>
      </c>
      <c r="E181" s="221">
        <v>0.4685769929320116</v>
      </c>
      <c r="F181" s="220">
        <v>563</v>
      </c>
      <c r="G181" s="219">
        <v>165</v>
      </c>
      <c r="H181" s="220">
        <v>252.47272727272727</v>
      </c>
      <c r="I181" s="221">
        <v>0.36198222152707182</v>
      </c>
      <c r="J181" s="220">
        <v>586</v>
      </c>
    </row>
    <row r="182" spans="2:10" x14ac:dyDescent="0.2">
      <c r="B182" s="101" t="s">
        <v>509</v>
      </c>
      <c r="C182" s="219">
        <v>196</v>
      </c>
      <c r="D182" s="220">
        <v>67.301020408163268</v>
      </c>
      <c r="E182" s="221">
        <v>0.46866339799616297</v>
      </c>
      <c r="F182" s="220">
        <v>259</v>
      </c>
      <c r="G182" s="219">
        <v>189</v>
      </c>
      <c r="H182" s="220">
        <v>249.25396825396825</v>
      </c>
      <c r="I182" s="221">
        <v>0.36261122571507753</v>
      </c>
      <c r="J182" s="220">
        <v>645</v>
      </c>
    </row>
    <row r="183" spans="2:10" x14ac:dyDescent="0.2">
      <c r="B183" s="101" t="s">
        <v>510</v>
      </c>
      <c r="C183" s="219">
        <v>671</v>
      </c>
      <c r="D183" s="220">
        <v>79.527570789865877</v>
      </c>
      <c r="E183" s="221">
        <v>0.50378573316717645</v>
      </c>
      <c r="F183" s="220">
        <v>305</v>
      </c>
      <c r="G183" s="219">
        <v>340</v>
      </c>
      <c r="H183" s="220">
        <v>260.07647058823528</v>
      </c>
      <c r="I183" s="221">
        <v>0.35818126582278476</v>
      </c>
      <c r="J183" s="220">
        <v>948</v>
      </c>
    </row>
    <row r="184" spans="2:10" x14ac:dyDescent="0.2">
      <c r="B184" s="101" t="s">
        <v>511</v>
      </c>
      <c r="C184" s="219">
        <v>334</v>
      </c>
      <c r="D184" s="220">
        <v>72.952095808383234</v>
      </c>
      <c r="E184" s="221">
        <v>0.48629877257758714</v>
      </c>
      <c r="F184" s="220">
        <v>393</v>
      </c>
      <c r="G184" s="219">
        <v>71</v>
      </c>
      <c r="H184" s="220">
        <v>245.85915492957747</v>
      </c>
      <c r="I184" s="221">
        <v>0.36111628291855435</v>
      </c>
      <c r="J184" s="220">
        <v>733</v>
      </c>
    </row>
    <row r="185" spans="2:10" x14ac:dyDescent="0.2">
      <c r="B185" s="101" t="s">
        <v>512</v>
      </c>
      <c r="C185" s="219">
        <v>530</v>
      </c>
      <c r="D185" s="220">
        <v>81.213207547169816</v>
      </c>
      <c r="E185" s="221">
        <v>0.51757392109471767</v>
      </c>
      <c r="F185" s="220">
        <v>323</v>
      </c>
      <c r="G185" s="219">
        <v>188</v>
      </c>
      <c r="H185" s="220">
        <v>273.07446808510639</v>
      </c>
      <c r="I185" s="221">
        <v>0.35758166747927844</v>
      </c>
      <c r="J185" s="220">
        <v>703</v>
      </c>
    </row>
    <row r="186" spans="2:10" x14ac:dyDescent="0.2">
      <c r="B186" s="101" t="s">
        <v>513</v>
      </c>
      <c r="C186" s="219">
        <v>0</v>
      </c>
      <c r="D186" s="220">
        <v>0</v>
      </c>
      <c r="E186" s="221">
        <v>0</v>
      </c>
      <c r="F186" s="220">
        <v>0</v>
      </c>
      <c r="G186" s="219">
        <v>0</v>
      </c>
      <c r="H186" s="220">
        <v>0</v>
      </c>
      <c r="I186" s="221">
        <v>0</v>
      </c>
      <c r="J186" s="220">
        <v>0</v>
      </c>
    </row>
    <row r="187" spans="2:10" x14ac:dyDescent="0.2">
      <c r="B187" s="101" t="s">
        <v>514</v>
      </c>
      <c r="C187" s="219">
        <v>0</v>
      </c>
      <c r="D187" s="220">
        <v>0</v>
      </c>
      <c r="E187" s="221">
        <v>0</v>
      </c>
      <c r="F187" s="220">
        <v>0</v>
      </c>
      <c r="G187" s="219">
        <v>0</v>
      </c>
      <c r="H187" s="220">
        <v>0</v>
      </c>
      <c r="I187" s="221">
        <v>0</v>
      </c>
      <c r="J187" s="220">
        <v>0</v>
      </c>
    </row>
    <row r="188" spans="2:10" x14ac:dyDescent="0.2">
      <c r="B188" s="101" t="s">
        <v>515</v>
      </c>
      <c r="C188" s="219">
        <v>0</v>
      </c>
      <c r="D188" s="220">
        <v>0</v>
      </c>
      <c r="E188" s="221">
        <v>0</v>
      </c>
      <c r="F188" s="220">
        <v>0</v>
      </c>
      <c r="G188" s="219">
        <v>0</v>
      </c>
      <c r="H188" s="220">
        <v>0</v>
      </c>
      <c r="I188" s="221">
        <v>0</v>
      </c>
      <c r="J188" s="220">
        <v>0</v>
      </c>
    </row>
    <row r="189" spans="2:10" x14ac:dyDescent="0.2">
      <c r="B189" s="101" t="s">
        <v>516</v>
      </c>
      <c r="C189" s="219">
        <v>393</v>
      </c>
      <c r="D189" s="220">
        <v>58.648854961832058</v>
      </c>
      <c r="E189" s="221">
        <v>0.41434914699696201</v>
      </c>
      <c r="F189" s="220">
        <v>273</v>
      </c>
      <c r="G189" s="219">
        <v>166</v>
      </c>
      <c r="H189" s="220">
        <v>274.14457831325302</v>
      </c>
      <c r="I189" s="221">
        <v>0.36292586448896258</v>
      </c>
      <c r="J189" s="220">
        <v>918</v>
      </c>
    </row>
    <row r="190" spans="2:10" x14ac:dyDescent="0.2">
      <c r="B190" s="101" t="s">
        <v>517</v>
      </c>
      <c r="C190" s="219">
        <v>417</v>
      </c>
      <c r="D190" s="220">
        <v>60.011990407673864</v>
      </c>
      <c r="E190" s="221">
        <v>0.42219185477612453</v>
      </c>
      <c r="F190" s="220">
        <v>434</v>
      </c>
      <c r="G190" s="219">
        <v>73</v>
      </c>
      <c r="H190" s="220">
        <v>315.75342465753425</v>
      </c>
      <c r="I190" s="221">
        <v>0.36455944454109801</v>
      </c>
      <c r="J190" s="220">
        <v>640</v>
      </c>
    </row>
    <row r="191" spans="2:10" x14ac:dyDescent="0.2">
      <c r="B191" s="101" t="s">
        <v>518</v>
      </c>
      <c r="C191" s="219">
        <v>194</v>
      </c>
      <c r="D191" s="220">
        <v>68.355670103092777</v>
      </c>
      <c r="E191" s="221">
        <v>0.42726423301221117</v>
      </c>
      <c r="F191" s="220">
        <v>349</v>
      </c>
      <c r="G191" s="219">
        <v>52</v>
      </c>
      <c r="H191" s="220">
        <v>277.36538461538464</v>
      </c>
      <c r="I191" s="221">
        <v>0.36292493897989475</v>
      </c>
      <c r="J191" s="220">
        <v>520</v>
      </c>
    </row>
    <row r="192" spans="2:10" x14ac:dyDescent="0.2">
      <c r="B192" s="101" t="s">
        <v>519</v>
      </c>
      <c r="C192" s="219">
        <v>451</v>
      </c>
      <c r="D192" s="220">
        <v>60.866962305986696</v>
      </c>
      <c r="E192" s="221">
        <v>0.4247539766045676</v>
      </c>
      <c r="F192" s="220">
        <v>189</v>
      </c>
      <c r="G192" s="219">
        <v>69</v>
      </c>
      <c r="H192" s="220">
        <v>250.08695652173913</v>
      </c>
      <c r="I192" s="221">
        <v>0.36343723673125528</v>
      </c>
      <c r="J192" s="220">
        <v>795</v>
      </c>
    </row>
    <row r="193" spans="2:10" x14ac:dyDescent="0.2">
      <c r="B193" s="101" t="s">
        <v>520</v>
      </c>
      <c r="C193" s="219">
        <v>399</v>
      </c>
      <c r="D193" s="220">
        <v>55.72681704260652</v>
      </c>
      <c r="E193" s="221">
        <v>0.39765715818653313</v>
      </c>
      <c r="F193" s="220">
        <v>230</v>
      </c>
      <c r="G193" s="219">
        <v>24</v>
      </c>
      <c r="H193" s="220">
        <v>251.79166666666666</v>
      </c>
      <c r="I193" s="221">
        <v>0.35878406459656831</v>
      </c>
      <c r="J193" s="220">
        <v>501</v>
      </c>
    </row>
    <row r="194" spans="2:10" x14ac:dyDescent="0.2">
      <c r="B194" s="101" t="s">
        <v>521</v>
      </c>
      <c r="C194" s="219">
        <v>285</v>
      </c>
      <c r="D194" s="220">
        <v>54.4</v>
      </c>
      <c r="E194" s="221">
        <v>0.39625824260082809</v>
      </c>
      <c r="F194" s="220">
        <v>206</v>
      </c>
      <c r="G194" s="219">
        <v>5</v>
      </c>
      <c r="H194" s="220">
        <v>178.2</v>
      </c>
      <c r="I194" s="221">
        <v>0.35740072202166062</v>
      </c>
      <c r="J194" s="220">
        <v>269</v>
      </c>
    </row>
    <row r="195" spans="2:10" x14ac:dyDescent="0.2">
      <c r="B195" s="101" t="s">
        <v>522</v>
      </c>
      <c r="C195" s="219">
        <v>0</v>
      </c>
      <c r="D195" s="220">
        <v>0</v>
      </c>
      <c r="E195" s="221">
        <v>0</v>
      </c>
      <c r="F195" s="220">
        <v>0</v>
      </c>
      <c r="G195" s="219">
        <v>0</v>
      </c>
      <c r="H195" s="220">
        <v>0</v>
      </c>
      <c r="I195" s="221">
        <v>0</v>
      </c>
      <c r="J195" s="220">
        <v>0</v>
      </c>
    </row>
    <row r="196" spans="2:10" x14ac:dyDescent="0.2">
      <c r="B196" s="101" t="s">
        <v>523</v>
      </c>
      <c r="C196" s="219">
        <v>0</v>
      </c>
      <c r="D196" s="220">
        <v>0</v>
      </c>
      <c r="E196" s="221">
        <v>0</v>
      </c>
      <c r="F196" s="220">
        <v>0</v>
      </c>
      <c r="G196" s="219">
        <v>0</v>
      </c>
      <c r="H196" s="220">
        <v>0</v>
      </c>
      <c r="I196" s="221">
        <v>0</v>
      </c>
      <c r="J196" s="220">
        <v>0</v>
      </c>
    </row>
    <row r="197" spans="2:10" x14ac:dyDescent="0.2">
      <c r="B197" s="101" t="s">
        <v>524</v>
      </c>
      <c r="C197" s="219">
        <v>0</v>
      </c>
      <c r="D197" s="220">
        <v>0</v>
      </c>
      <c r="E197" s="221">
        <v>0</v>
      </c>
      <c r="F197" s="220">
        <v>0</v>
      </c>
      <c r="G197" s="219">
        <v>0</v>
      </c>
      <c r="H197" s="220">
        <v>0</v>
      </c>
      <c r="I197" s="221">
        <v>0</v>
      </c>
      <c r="J197" s="220">
        <v>0</v>
      </c>
    </row>
    <row r="198" spans="2:10" x14ac:dyDescent="0.2">
      <c r="B198" s="101" t="s">
        <v>525</v>
      </c>
      <c r="C198" s="219">
        <v>460</v>
      </c>
      <c r="D198" s="220">
        <v>46.780434782608694</v>
      </c>
      <c r="E198" s="221">
        <v>0.33479059057813187</v>
      </c>
      <c r="F198" s="220">
        <v>310</v>
      </c>
      <c r="G198" s="219">
        <v>43</v>
      </c>
      <c r="H198" s="220">
        <v>267.90697674418607</v>
      </c>
      <c r="I198" s="221">
        <v>0.36548223350253806</v>
      </c>
      <c r="J198" s="220">
        <v>961</v>
      </c>
    </row>
    <row r="199" spans="2:10" x14ac:dyDescent="0.2">
      <c r="B199" s="101" t="s">
        <v>526</v>
      </c>
      <c r="C199" s="219">
        <v>540</v>
      </c>
      <c r="D199" s="220">
        <v>43.357407407407408</v>
      </c>
      <c r="E199" s="221">
        <v>0.315560347732327</v>
      </c>
      <c r="F199" s="220">
        <v>210</v>
      </c>
      <c r="G199" s="219">
        <v>222</v>
      </c>
      <c r="H199" s="220">
        <v>263.4954954954955</v>
      </c>
      <c r="I199" s="221">
        <v>0.36365670945882944</v>
      </c>
      <c r="J199" s="220">
        <v>698</v>
      </c>
    </row>
    <row r="200" spans="2:10" x14ac:dyDescent="0.2">
      <c r="B200" s="101" t="s">
        <v>527</v>
      </c>
      <c r="C200" s="219">
        <v>0</v>
      </c>
      <c r="D200" s="220">
        <v>0</v>
      </c>
      <c r="E200" s="221">
        <v>0</v>
      </c>
      <c r="F200" s="220">
        <v>0</v>
      </c>
      <c r="G200" s="219">
        <v>0</v>
      </c>
      <c r="H200" s="220">
        <v>0</v>
      </c>
      <c r="I200" s="221">
        <v>0</v>
      </c>
      <c r="J200" s="220">
        <v>0</v>
      </c>
    </row>
    <row r="201" spans="2:10" x14ac:dyDescent="0.2">
      <c r="B201" s="101" t="s">
        <v>528</v>
      </c>
      <c r="C201" s="219">
        <v>180</v>
      </c>
      <c r="D201" s="220">
        <v>48.711111111111109</v>
      </c>
      <c r="E201" s="221">
        <v>0.34612348018316763</v>
      </c>
      <c r="F201" s="220">
        <v>478</v>
      </c>
      <c r="G201" s="219">
        <v>50</v>
      </c>
      <c r="H201" s="220">
        <v>242.46</v>
      </c>
      <c r="I201" s="221">
        <v>0.36276856783769218</v>
      </c>
      <c r="J201" s="220">
        <v>444</v>
      </c>
    </row>
    <row r="202" spans="2:10" x14ac:dyDescent="0.2">
      <c r="B202" s="101" t="s">
        <v>529</v>
      </c>
      <c r="C202" s="219">
        <v>647</v>
      </c>
      <c r="D202" s="220">
        <v>49.438948995363212</v>
      </c>
      <c r="E202" s="221">
        <v>0.34811993252435114</v>
      </c>
      <c r="F202" s="220">
        <v>537</v>
      </c>
      <c r="G202" s="219">
        <v>303</v>
      </c>
      <c r="H202" s="220">
        <v>270.06930693069307</v>
      </c>
      <c r="I202" s="221">
        <v>0.36456667305233426</v>
      </c>
      <c r="J202" s="220">
        <v>828</v>
      </c>
    </row>
    <row r="203" spans="2:10" x14ac:dyDescent="0.2">
      <c r="B203" s="101" t="s">
        <v>530</v>
      </c>
      <c r="C203" s="219">
        <v>820</v>
      </c>
      <c r="D203" s="220">
        <v>47.431707317073169</v>
      </c>
      <c r="E203" s="221">
        <v>0.33664840348644987</v>
      </c>
      <c r="F203" s="220">
        <v>273</v>
      </c>
      <c r="G203" s="219">
        <v>331</v>
      </c>
      <c r="H203" s="220">
        <v>258.88821752265864</v>
      </c>
      <c r="I203" s="221">
        <v>0.365231178396072</v>
      </c>
      <c r="J203" s="220">
        <v>1157</v>
      </c>
    </row>
    <row r="204" spans="2:10" x14ac:dyDescent="0.2">
      <c r="B204" s="101" t="s">
        <v>531</v>
      </c>
      <c r="C204" s="219">
        <v>0</v>
      </c>
      <c r="D204" s="220">
        <v>0</v>
      </c>
      <c r="E204" s="221">
        <v>0</v>
      </c>
      <c r="F204" s="220">
        <v>0</v>
      </c>
      <c r="G204" s="219">
        <v>0</v>
      </c>
      <c r="H204" s="220">
        <v>0</v>
      </c>
      <c r="I204" s="221">
        <v>0</v>
      </c>
      <c r="J204" s="220">
        <v>0</v>
      </c>
    </row>
    <row r="205" spans="2:10" x14ac:dyDescent="0.2">
      <c r="B205" s="101" t="s">
        <v>532</v>
      </c>
      <c r="C205" s="219">
        <v>441</v>
      </c>
      <c r="D205" s="220">
        <v>62.86621315192744</v>
      </c>
      <c r="E205" s="221">
        <v>0.42298948781715828</v>
      </c>
      <c r="F205" s="220">
        <v>343</v>
      </c>
      <c r="G205" s="219">
        <v>227</v>
      </c>
      <c r="H205" s="220">
        <v>223.88986784140968</v>
      </c>
      <c r="I205" s="221">
        <v>0.36199233607316339</v>
      </c>
      <c r="J205" s="220">
        <v>713</v>
      </c>
    </row>
    <row r="206" spans="2:10" x14ac:dyDescent="0.2">
      <c r="B206" s="101" t="s">
        <v>533</v>
      </c>
      <c r="C206" s="219">
        <v>4</v>
      </c>
      <c r="D206" s="220">
        <v>62.5</v>
      </c>
      <c r="E206" s="221">
        <v>0.4578754578754578</v>
      </c>
      <c r="F206" s="220">
        <v>78</v>
      </c>
      <c r="G206" s="219">
        <v>0</v>
      </c>
      <c r="H206" s="220">
        <v>0</v>
      </c>
      <c r="I206" s="221">
        <v>0</v>
      </c>
      <c r="J206" s="220">
        <v>0</v>
      </c>
    </row>
    <row r="207" spans="2:10" x14ac:dyDescent="0.2">
      <c r="B207" s="101" t="s">
        <v>534</v>
      </c>
      <c r="C207" s="219">
        <v>599</v>
      </c>
      <c r="D207" s="220">
        <v>51.629382303839733</v>
      </c>
      <c r="E207" s="221">
        <v>0.36281939979821209</v>
      </c>
      <c r="F207" s="220">
        <v>416</v>
      </c>
      <c r="G207" s="219">
        <v>184</v>
      </c>
      <c r="H207" s="220">
        <v>218.42391304347825</v>
      </c>
      <c r="I207" s="221">
        <v>0.36317796533588775</v>
      </c>
      <c r="J207" s="220">
        <v>605</v>
      </c>
    </row>
    <row r="208" spans="2:10" x14ac:dyDescent="0.2">
      <c r="B208" s="101" t="s">
        <v>535</v>
      </c>
      <c r="C208" s="219">
        <v>1045</v>
      </c>
      <c r="D208" s="220">
        <v>53.616267942583733</v>
      </c>
      <c r="E208" s="221">
        <v>0.3913760224645324</v>
      </c>
      <c r="F208" s="220">
        <v>217</v>
      </c>
      <c r="G208" s="219">
        <v>162</v>
      </c>
      <c r="H208" s="220">
        <v>206.64814814814815</v>
      </c>
      <c r="I208" s="221">
        <v>0.36094968031310981</v>
      </c>
      <c r="J208" s="220">
        <v>466</v>
      </c>
    </row>
    <row r="209" spans="2:10" x14ac:dyDescent="0.2">
      <c r="B209" s="101" t="s">
        <v>536</v>
      </c>
      <c r="C209" s="219">
        <v>0</v>
      </c>
      <c r="D209" s="220">
        <v>0</v>
      </c>
      <c r="E209" s="221">
        <v>0</v>
      </c>
      <c r="F209" s="220">
        <v>0</v>
      </c>
      <c r="G209" s="219">
        <v>0</v>
      </c>
      <c r="H209" s="220">
        <v>0</v>
      </c>
      <c r="I209" s="221">
        <v>0</v>
      </c>
      <c r="J209" s="220">
        <v>0</v>
      </c>
    </row>
    <row r="210" spans="2:10" x14ac:dyDescent="0.2">
      <c r="B210" s="101" t="s">
        <v>537</v>
      </c>
      <c r="C210" s="219">
        <v>0</v>
      </c>
      <c r="D210" s="220">
        <v>0</v>
      </c>
      <c r="E210" s="221">
        <v>0</v>
      </c>
      <c r="F210" s="220">
        <v>0</v>
      </c>
      <c r="G210" s="219">
        <v>0</v>
      </c>
      <c r="H210" s="220">
        <v>0</v>
      </c>
      <c r="I210" s="221">
        <v>0</v>
      </c>
      <c r="J210" s="220">
        <v>0</v>
      </c>
    </row>
    <row r="211" spans="2:10" x14ac:dyDescent="0.2">
      <c r="B211" s="101" t="s">
        <v>538</v>
      </c>
      <c r="C211" s="219">
        <v>505</v>
      </c>
      <c r="D211" s="220">
        <v>50.859405940594058</v>
      </c>
      <c r="E211" s="221">
        <v>0.36935200897351095</v>
      </c>
      <c r="F211" s="220">
        <v>273</v>
      </c>
      <c r="G211" s="219">
        <v>74</v>
      </c>
      <c r="H211" s="220">
        <v>205.75675675675674</v>
      </c>
      <c r="I211" s="221">
        <v>0.36127654526041053</v>
      </c>
      <c r="J211" s="220">
        <v>460</v>
      </c>
    </row>
    <row r="212" spans="2:10" x14ac:dyDescent="0.2">
      <c r="B212" s="101" t="s">
        <v>539</v>
      </c>
      <c r="C212" s="219">
        <v>0</v>
      </c>
      <c r="D212" s="220">
        <v>0</v>
      </c>
      <c r="E212" s="221">
        <v>0</v>
      </c>
      <c r="F212" s="220">
        <v>0</v>
      </c>
      <c r="G212" s="219">
        <v>0</v>
      </c>
      <c r="H212" s="220">
        <v>0</v>
      </c>
      <c r="I212" s="221">
        <v>0</v>
      </c>
      <c r="J212" s="220">
        <v>0</v>
      </c>
    </row>
    <row r="213" spans="2:10" x14ac:dyDescent="0.2">
      <c r="B213" s="101" t="s">
        <v>540</v>
      </c>
      <c r="C213" s="219">
        <v>0</v>
      </c>
      <c r="D213" s="220">
        <v>0</v>
      </c>
      <c r="E213" s="221">
        <v>0</v>
      </c>
      <c r="F213" s="220">
        <v>0</v>
      </c>
      <c r="G213" s="219">
        <v>0</v>
      </c>
      <c r="H213" s="220">
        <v>0</v>
      </c>
      <c r="I213" s="221">
        <v>0</v>
      </c>
      <c r="J213" s="220">
        <v>0</v>
      </c>
    </row>
    <row r="214" spans="2:10" x14ac:dyDescent="0.2">
      <c r="B214" s="101" t="s">
        <v>541</v>
      </c>
      <c r="C214" s="219">
        <v>193</v>
      </c>
      <c r="D214" s="220">
        <v>54.538860103626945</v>
      </c>
      <c r="E214" s="221">
        <v>0.39339238330156601</v>
      </c>
      <c r="F214" s="220">
        <v>230</v>
      </c>
      <c r="G214" s="219">
        <v>66</v>
      </c>
      <c r="H214" s="220">
        <v>245.54545454545453</v>
      </c>
      <c r="I214" s="221">
        <v>0.36445004160388605</v>
      </c>
      <c r="J214" s="220">
        <v>602</v>
      </c>
    </row>
    <row r="215" spans="2:10" x14ac:dyDescent="0.2">
      <c r="B215" s="101" t="s">
        <v>542</v>
      </c>
      <c r="C215" s="219">
        <v>337</v>
      </c>
      <c r="D215" s="220">
        <v>59.118694362017806</v>
      </c>
      <c r="E215" s="221">
        <v>0.42475215861848414</v>
      </c>
      <c r="F215" s="220">
        <v>198</v>
      </c>
      <c r="G215" s="219">
        <v>255</v>
      </c>
      <c r="H215" s="220">
        <v>241.04705882352943</v>
      </c>
      <c r="I215" s="221">
        <v>0.36369284294234583</v>
      </c>
      <c r="J215" s="220">
        <v>670</v>
      </c>
    </row>
    <row r="216" spans="2:10" x14ac:dyDescent="0.2">
      <c r="B216" s="101" t="s">
        <v>543</v>
      </c>
      <c r="C216" s="219">
        <v>219</v>
      </c>
      <c r="D216" s="220">
        <v>56.968036529680369</v>
      </c>
      <c r="E216" s="221">
        <v>0.40499918844343452</v>
      </c>
      <c r="F216" s="220">
        <v>203</v>
      </c>
      <c r="G216" s="219">
        <v>27</v>
      </c>
      <c r="H216" s="220">
        <v>186.77777777777777</v>
      </c>
      <c r="I216" s="221">
        <v>0.36562024215181621</v>
      </c>
      <c r="J216" s="220">
        <v>321</v>
      </c>
    </row>
    <row r="217" spans="2:10" x14ac:dyDescent="0.2">
      <c r="B217" s="101" t="s">
        <v>544</v>
      </c>
      <c r="C217" s="219">
        <v>501</v>
      </c>
      <c r="D217" s="220">
        <v>63.443113772455092</v>
      </c>
      <c r="E217" s="221">
        <v>0.42591252612960284</v>
      </c>
      <c r="F217" s="220">
        <v>347</v>
      </c>
      <c r="G217" s="219">
        <v>212</v>
      </c>
      <c r="H217" s="220">
        <v>221.1933962264151</v>
      </c>
      <c r="I217" s="221">
        <v>0.36303040156072175</v>
      </c>
      <c r="J217" s="220">
        <v>631</v>
      </c>
    </row>
    <row r="218" spans="2:10" x14ac:dyDescent="0.2">
      <c r="B218" s="101" t="s">
        <v>545</v>
      </c>
      <c r="C218" s="219">
        <v>7</v>
      </c>
      <c r="D218" s="220">
        <v>38.285714285714285</v>
      </c>
      <c r="E218" s="221">
        <v>0.29193899782135069</v>
      </c>
      <c r="F218" s="220">
        <v>91</v>
      </c>
      <c r="G218" s="219">
        <v>27</v>
      </c>
      <c r="H218" s="220">
        <v>328.51851851851853</v>
      </c>
      <c r="I218" s="221">
        <v>0.34410521007099359</v>
      </c>
      <c r="J218" s="220">
        <v>1193</v>
      </c>
    </row>
    <row r="219" spans="2:10" x14ac:dyDescent="0.2">
      <c r="B219" s="101" t="s">
        <v>546</v>
      </c>
      <c r="C219" s="219">
        <v>981</v>
      </c>
      <c r="D219" s="220">
        <v>55.666666666666664</v>
      </c>
      <c r="E219" s="221">
        <v>0.39596702268821637</v>
      </c>
      <c r="F219" s="220">
        <v>238</v>
      </c>
      <c r="G219" s="219">
        <v>183</v>
      </c>
      <c r="H219" s="220">
        <v>229.31693989071039</v>
      </c>
      <c r="I219" s="221">
        <v>0.36190763658315728</v>
      </c>
      <c r="J219" s="220">
        <v>1132</v>
      </c>
    </row>
    <row r="220" spans="2:10" x14ac:dyDescent="0.2">
      <c r="B220" s="101" t="s">
        <v>547</v>
      </c>
      <c r="C220" s="219">
        <v>0</v>
      </c>
      <c r="D220" s="220">
        <v>0</v>
      </c>
      <c r="E220" s="221">
        <v>0</v>
      </c>
      <c r="F220" s="220">
        <v>0</v>
      </c>
      <c r="G220" s="219">
        <v>0</v>
      </c>
      <c r="H220" s="220">
        <v>0</v>
      </c>
      <c r="I220" s="221">
        <v>0</v>
      </c>
      <c r="J220" s="220">
        <v>0</v>
      </c>
    </row>
    <row r="221" spans="2:10" x14ac:dyDescent="0.2">
      <c r="B221" s="101" t="s">
        <v>548</v>
      </c>
      <c r="C221" s="219">
        <v>267</v>
      </c>
      <c r="D221" s="220">
        <v>62.734082397003746</v>
      </c>
      <c r="E221" s="221">
        <v>0.43416277864178321</v>
      </c>
      <c r="F221" s="220">
        <v>230</v>
      </c>
      <c r="G221" s="219">
        <v>143</v>
      </c>
      <c r="H221" s="220">
        <v>282.22377622377621</v>
      </c>
      <c r="I221" s="221">
        <v>0.36360851585235099</v>
      </c>
      <c r="J221" s="220">
        <v>942</v>
      </c>
    </row>
    <row r="222" spans="2:10" x14ac:dyDescent="0.2">
      <c r="B222" s="101" t="s">
        <v>549</v>
      </c>
      <c r="C222" s="219">
        <v>0</v>
      </c>
      <c r="D222" s="220">
        <v>0</v>
      </c>
      <c r="E222" s="221">
        <v>0</v>
      </c>
      <c r="F222" s="220">
        <v>0</v>
      </c>
      <c r="G222" s="219">
        <v>0</v>
      </c>
      <c r="H222" s="220">
        <v>0</v>
      </c>
      <c r="I222" s="221">
        <v>0</v>
      </c>
      <c r="J222" s="220">
        <v>0</v>
      </c>
    </row>
    <row r="223" spans="2:10" x14ac:dyDescent="0.2">
      <c r="B223" s="101" t="s">
        <v>550</v>
      </c>
      <c r="C223" s="219">
        <v>311</v>
      </c>
      <c r="D223" s="220">
        <v>66.839228295819936</v>
      </c>
      <c r="E223" s="221">
        <v>0.45599526170315441</v>
      </c>
      <c r="F223" s="220">
        <v>201</v>
      </c>
      <c r="G223" s="219">
        <v>10</v>
      </c>
      <c r="H223" s="220">
        <v>214.4</v>
      </c>
      <c r="I223" s="221">
        <v>0.36210099645330174</v>
      </c>
      <c r="J223" s="220">
        <v>393</v>
      </c>
    </row>
    <row r="224" spans="2:10" x14ac:dyDescent="0.2">
      <c r="B224" s="101" t="s">
        <v>551</v>
      </c>
      <c r="C224" s="219">
        <v>248</v>
      </c>
      <c r="D224" s="220">
        <v>72.068548387096769</v>
      </c>
      <c r="E224" s="221">
        <v>0.46052563772223665</v>
      </c>
      <c r="F224" s="220">
        <v>237</v>
      </c>
      <c r="G224" s="219">
        <v>0</v>
      </c>
      <c r="H224" s="220">
        <v>0</v>
      </c>
      <c r="I224" s="221">
        <v>0</v>
      </c>
      <c r="J224" s="220">
        <v>0</v>
      </c>
    </row>
    <row r="225" spans="2:11" x14ac:dyDescent="0.2">
      <c r="B225" s="101" t="s">
        <v>552</v>
      </c>
      <c r="C225" s="219">
        <v>0</v>
      </c>
      <c r="D225" s="220">
        <v>0</v>
      </c>
      <c r="E225" s="221">
        <v>0</v>
      </c>
      <c r="F225" s="220">
        <v>0</v>
      </c>
      <c r="G225" s="219">
        <v>0</v>
      </c>
      <c r="H225" s="220">
        <v>0</v>
      </c>
      <c r="I225" s="221">
        <v>0</v>
      </c>
      <c r="J225" s="220">
        <v>0</v>
      </c>
    </row>
    <row r="226" spans="2:11" x14ac:dyDescent="0.2">
      <c r="B226" s="101" t="s">
        <v>553</v>
      </c>
      <c r="C226" s="219">
        <v>242</v>
      </c>
      <c r="D226" s="220">
        <v>58.809917355371901</v>
      </c>
      <c r="E226" s="221">
        <v>0.41455244531181723</v>
      </c>
      <c r="F226" s="220">
        <v>178</v>
      </c>
      <c r="G226" s="219">
        <v>84</v>
      </c>
      <c r="H226" s="220">
        <v>230.64285714285714</v>
      </c>
      <c r="I226" s="221">
        <v>0.36075525100551165</v>
      </c>
      <c r="J226" s="220">
        <v>587</v>
      </c>
    </row>
    <row r="227" spans="2:11" x14ac:dyDescent="0.2">
      <c r="B227" s="102" t="s">
        <v>554</v>
      </c>
      <c r="C227" s="222">
        <v>155</v>
      </c>
      <c r="D227" s="223">
        <v>50.722580645161287</v>
      </c>
      <c r="E227" s="224">
        <v>0.36884822894675118</v>
      </c>
      <c r="F227" s="223">
        <v>139</v>
      </c>
      <c r="G227" s="222">
        <v>49</v>
      </c>
      <c r="H227" s="223">
        <v>214.18367346938774</v>
      </c>
      <c r="I227" s="224">
        <v>0.35844803442740525</v>
      </c>
      <c r="J227" s="223">
        <v>654</v>
      </c>
    </row>
    <row r="229" spans="2:11" x14ac:dyDescent="0.2">
      <c r="K229" s="12" t="s">
        <v>298</v>
      </c>
    </row>
    <row r="230" spans="2:11" x14ac:dyDescent="0.2">
      <c r="K230" s="12" t="s">
        <v>145</v>
      </c>
    </row>
    <row r="231" spans="2:11" x14ac:dyDescent="0.2">
      <c r="B231" s="3" t="s">
        <v>0</v>
      </c>
      <c r="C231" s="207"/>
      <c r="D231" s="208"/>
      <c r="E231" s="209"/>
      <c r="F231" s="209"/>
      <c r="G231" s="207"/>
      <c r="H231" s="208"/>
      <c r="I231" s="209"/>
      <c r="J231" s="209"/>
    </row>
    <row r="232" spans="2:11" x14ac:dyDescent="0.2">
      <c r="B232" s="3" t="s">
        <v>2701</v>
      </c>
      <c r="C232" s="207"/>
      <c r="D232" s="208"/>
      <c r="E232" s="209"/>
      <c r="F232" s="209"/>
      <c r="G232" s="207"/>
      <c r="H232" s="208"/>
      <c r="I232" s="209"/>
      <c r="J232" s="209"/>
    </row>
    <row r="233" spans="2:11" x14ac:dyDescent="0.2">
      <c r="B233" s="100" t="s">
        <v>293</v>
      </c>
      <c r="C233" s="207"/>
      <c r="D233" s="208"/>
      <c r="E233" s="209"/>
      <c r="F233" s="209"/>
      <c r="G233" s="207"/>
      <c r="H233" s="208"/>
      <c r="I233" s="209"/>
      <c r="J233" s="209"/>
    </row>
    <row r="234" spans="2:11" x14ac:dyDescent="0.2">
      <c r="B234" s="3"/>
      <c r="C234" s="98"/>
      <c r="D234" s="98"/>
      <c r="E234" s="98"/>
      <c r="F234" s="98"/>
      <c r="G234" s="98"/>
      <c r="H234" s="98"/>
      <c r="I234" s="98"/>
      <c r="J234" s="98"/>
    </row>
    <row r="235" spans="2:11" x14ac:dyDescent="0.2">
      <c r="B235" s="106"/>
      <c r="C235" s="167" t="s">
        <v>2659</v>
      </c>
      <c r="D235" s="210"/>
      <c r="E235" s="211"/>
      <c r="F235" s="212"/>
      <c r="G235" s="167" t="s">
        <v>357</v>
      </c>
      <c r="H235" s="210"/>
      <c r="I235" s="211"/>
      <c r="J235" s="212"/>
    </row>
    <row r="236" spans="2:11" ht="25.5" x14ac:dyDescent="0.2">
      <c r="B236" s="168" t="s">
        <v>299</v>
      </c>
      <c r="C236" s="213" t="s">
        <v>2679</v>
      </c>
      <c r="D236" s="214" t="s">
        <v>2676</v>
      </c>
      <c r="E236" s="215" t="s">
        <v>2677</v>
      </c>
      <c r="F236" s="214" t="s">
        <v>2678</v>
      </c>
      <c r="G236" s="213" t="s">
        <v>2679</v>
      </c>
      <c r="H236" s="214" t="s">
        <v>2676</v>
      </c>
      <c r="I236" s="215" t="s">
        <v>2677</v>
      </c>
      <c r="J236" s="214" t="s">
        <v>2678</v>
      </c>
    </row>
    <row r="237" spans="2:11" x14ac:dyDescent="0.2">
      <c r="B237" s="121" t="s">
        <v>555</v>
      </c>
      <c r="C237" s="216">
        <v>349</v>
      </c>
      <c r="D237" s="217">
        <v>75.988538681948427</v>
      </c>
      <c r="E237" s="218">
        <v>0.49379957546642839</v>
      </c>
      <c r="F237" s="217">
        <v>288</v>
      </c>
      <c r="G237" s="216">
        <v>109</v>
      </c>
      <c r="H237" s="217">
        <v>266.85321100917429</v>
      </c>
      <c r="I237" s="218">
        <v>0.35428313906042552</v>
      </c>
      <c r="J237" s="217">
        <v>606</v>
      </c>
    </row>
    <row r="238" spans="2:11" x14ac:dyDescent="0.2">
      <c r="B238" s="101" t="s">
        <v>556</v>
      </c>
      <c r="C238" s="219">
        <v>358</v>
      </c>
      <c r="D238" s="220">
        <v>83.164804469273747</v>
      </c>
      <c r="E238" s="221">
        <v>0.5019726193687617</v>
      </c>
      <c r="F238" s="220">
        <v>477</v>
      </c>
      <c r="G238" s="219">
        <v>61</v>
      </c>
      <c r="H238" s="220">
        <v>273.47540983606558</v>
      </c>
      <c r="I238" s="221">
        <v>0.35942516105401512</v>
      </c>
      <c r="J238" s="220">
        <v>619</v>
      </c>
    </row>
    <row r="239" spans="2:11" x14ac:dyDescent="0.2">
      <c r="B239" s="101" t="s">
        <v>557</v>
      </c>
      <c r="C239" s="219">
        <v>0</v>
      </c>
      <c r="D239" s="220">
        <v>0</v>
      </c>
      <c r="E239" s="221">
        <v>0</v>
      </c>
      <c r="F239" s="220">
        <v>0</v>
      </c>
      <c r="G239" s="219">
        <v>0</v>
      </c>
      <c r="H239" s="220">
        <v>0</v>
      </c>
      <c r="I239" s="221">
        <v>0</v>
      </c>
      <c r="J239" s="220">
        <v>0</v>
      </c>
    </row>
    <row r="240" spans="2:11" x14ac:dyDescent="0.2">
      <c r="B240" s="101" t="s">
        <v>558</v>
      </c>
      <c r="C240" s="219">
        <v>534</v>
      </c>
      <c r="D240" s="220">
        <v>52.250936329588015</v>
      </c>
      <c r="E240" s="221">
        <v>0.37938161150844363</v>
      </c>
      <c r="F240" s="220">
        <v>225</v>
      </c>
      <c r="G240" s="219">
        <v>193</v>
      </c>
      <c r="H240" s="220">
        <v>202.1917098445596</v>
      </c>
      <c r="I240" s="221">
        <v>0.35703633219576014</v>
      </c>
      <c r="J240" s="220">
        <v>598</v>
      </c>
    </row>
    <row r="241" spans="2:10" x14ac:dyDescent="0.2">
      <c r="B241" s="101" t="s">
        <v>559</v>
      </c>
      <c r="C241" s="219">
        <v>1104</v>
      </c>
      <c r="D241" s="220">
        <v>70.463768115942031</v>
      </c>
      <c r="E241" s="221">
        <v>0.46579525654306053</v>
      </c>
      <c r="F241" s="220">
        <v>620</v>
      </c>
      <c r="G241" s="219">
        <v>182</v>
      </c>
      <c r="H241" s="220">
        <v>281.40109890109892</v>
      </c>
      <c r="I241" s="221">
        <v>0.35966600185398456</v>
      </c>
      <c r="J241" s="220">
        <v>1034</v>
      </c>
    </row>
    <row r="242" spans="2:10" x14ac:dyDescent="0.2">
      <c r="B242" s="101" t="s">
        <v>560</v>
      </c>
      <c r="C242" s="219">
        <v>227</v>
      </c>
      <c r="D242" s="220">
        <v>83.083700440528631</v>
      </c>
      <c r="E242" s="221">
        <v>0.48273567278404883</v>
      </c>
      <c r="F242" s="220">
        <v>383</v>
      </c>
      <c r="G242" s="219">
        <v>409</v>
      </c>
      <c r="H242" s="220">
        <v>282.48655256723714</v>
      </c>
      <c r="I242" s="221">
        <v>0.35830092601206975</v>
      </c>
      <c r="J242" s="220">
        <v>763</v>
      </c>
    </row>
    <row r="243" spans="2:10" x14ac:dyDescent="0.2">
      <c r="B243" s="101" t="s">
        <v>561</v>
      </c>
      <c r="C243" s="219">
        <v>0</v>
      </c>
      <c r="D243" s="220">
        <v>0</v>
      </c>
      <c r="E243" s="221">
        <v>0</v>
      </c>
      <c r="F243" s="220">
        <v>0</v>
      </c>
      <c r="G243" s="219">
        <v>0</v>
      </c>
      <c r="H243" s="220">
        <v>0</v>
      </c>
      <c r="I243" s="221">
        <v>0</v>
      </c>
      <c r="J243" s="220">
        <v>0</v>
      </c>
    </row>
    <row r="244" spans="2:10" x14ac:dyDescent="0.2">
      <c r="B244" s="101" t="s">
        <v>562</v>
      </c>
      <c r="C244" s="219">
        <v>0</v>
      </c>
      <c r="D244" s="220">
        <v>0</v>
      </c>
      <c r="E244" s="221">
        <v>0</v>
      </c>
      <c r="F244" s="220">
        <v>0</v>
      </c>
      <c r="G244" s="219">
        <v>0</v>
      </c>
      <c r="H244" s="220">
        <v>0</v>
      </c>
      <c r="I244" s="221">
        <v>0</v>
      </c>
      <c r="J244" s="220">
        <v>0</v>
      </c>
    </row>
    <row r="245" spans="2:10" x14ac:dyDescent="0.2">
      <c r="B245" s="101" t="s">
        <v>563</v>
      </c>
      <c r="C245" s="219">
        <v>386</v>
      </c>
      <c r="D245" s="220">
        <v>72.821243523316056</v>
      </c>
      <c r="E245" s="221">
        <v>0.45739903016890682</v>
      </c>
      <c r="F245" s="220">
        <v>357</v>
      </c>
      <c r="G245" s="219">
        <v>1528</v>
      </c>
      <c r="H245" s="220">
        <v>212.88481675392671</v>
      </c>
      <c r="I245" s="221">
        <v>0.35103122598913949</v>
      </c>
      <c r="J245" s="220">
        <v>1615</v>
      </c>
    </row>
    <row r="246" spans="2:10" x14ac:dyDescent="0.2">
      <c r="B246" s="101" t="s">
        <v>564</v>
      </c>
      <c r="C246" s="219">
        <v>27</v>
      </c>
      <c r="D246" s="220">
        <v>91.740740740740748</v>
      </c>
      <c r="E246" s="221">
        <v>0.48162551040248891</v>
      </c>
      <c r="F246" s="220">
        <v>283</v>
      </c>
      <c r="G246" s="219">
        <v>5</v>
      </c>
      <c r="H246" s="220">
        <v>292.39999999999998</v>
      </c>
      <c r="I246" s="221">
        <v>0.35798237022526935</v>
      </c>
      <c r="J246" s="220">
        <v>708</v>
      </c>
    </row>
    <row r="247" spans="2:10" x14ac:dyDescent="0.2">
      <c r="B247" s="101" t="s">
        <v>565</v>
      </c>
      <c r="C247" s="219">
        <v>2</v>
      </c>
      <c r="D247" s="220">
        <v>97.5</v>
      </c>
      <c r="E247" s="221">
        <v>0.60185185185185186</v>
      </c>
      <c r="F247" s="220">
        <v>114</v>
      </c>
      <c r="G247" s="219">
        <v>0</v>
      </c>
      <c r="H247" s="220">
        <v>0</v>
      </c>
      <c r="I247" s="221">
        <v>0</v>
      </c>
      <c r="J247" s="220">
        <v>0</v>
      </c>
    </row>
    <row r="248" spans="2:10" x14ac:dyDescent="0.2">
      <c r="B248" s="101" t="s">
        <v>566</v>
      </c>
      <c r="C248" s="219">
        <v>443</v>
      </c>
      <c r="D248" s="220">
        <v>60.259593679458241</v>
      </c>
      <c r="E248" s="221">
        <v>0.42652627542460886</v>
      </c>
      <c r="F248" s="220">
        <v>742</v>
      </c>
      <c r="G248" s="219">
        <v>30</v>
      </c>
      <c r="H248" s="220">
        <v>242.1</v>
      </c>
      <c r="I248" s="221">
        <v>0.36302294197031038</v>
      </c>
      <c r="J248" s="220">
        <v>420</v>
      </c>
    </row>
    <row r="249" spans="2:10" x14ac:dyDescent="0.2">
      <c r="B249" s="101" t="s">
        <v>567</v>
      </c>
      <c r="C249" s="219">
        <v>478</v>
      </c>
      <c r="D249" s="220">
        <v>67.993723849372387</v>
      </c>
      <c r="E249" s="221">
        <v>0.46869231656668209</v>
      </c>
      <c r="F249" s="220">
        <v>213</v>
      </c>
      <c r="G249" s="219">
        <v>189</v>
      </c>
      <c r="H249" s="220">
        <v>263.22222222222223</v>
      </c>
      <c r="I249" s="221">
        <v>0.36557030113310707</v>
      </c>
      <c r="J249" s="220">
        <v>581</v>
      </c>
    </row>
    <row r="250" spans="2:10" x14ac:dyDescent="0.2">
      <c r="B250" s="101" t="s">
        <v>568</v>
      </c>
      <c r="C250" s="219">
        <v>184</v>
      </c>
      <c r="D250" s="220">
        <v>70.114130434782609</v>
      </c>
      <c r="E250" s="221">
        <v>0.45490126939351194</v>
      </c>
      <c r="F250" s="220">
        <v>305</v>
      </c>
      <c r="G250" s="219">
        <v>48</v>
      </c>
      <c r="H250" s="220">
        <v>344.45833333333331</v>
      </c>
      <c r="I250" s="221">
        <v>0.36460262856134773</v>
      </c>
      <c r="J250" s="220">
        <v>797</v>
      </c>
    </row>
    <row r="251" spans="2:10" x14ac:dyDescent="0.2">
      <c r="B251" s="101" t="s">
        <v>569</v>
      </c>
      <c r="C251" s="219">
        <v>0</v>
      </c>
      <c r="D251" s="220">
        <v>0</v>
      </c>
      <c r="E251" s="221">
        <v>0</v>
      </c>
      <c r="F251" s="220">
        <v>0</v>
      </c>
      <c r="G251" s="219">
        <v>0</v>
      </c>
      <c r="H251" s="220">
        <v>0</v>
      </c>
      <c r="I251" s="221">
        <v>0</v>
      </c>
      <c r="J251" s="220">
        <v>0</v>
      </c>
    </row>
    <row r="252" spans="2:10" x14ac:dyDescent="0.2">
      <c r="B252" s="101" t="s">
        <v>570</v>
      </c>
      <c r="C252" s="219">
        <v>0</v>
      </c>
      <c r="D252" s="220">
        <v>0</v>
      </c>
      <c r="E252" s="221">
        <v>0</v>
      </c>
      <c r="F252" s="220">
        <v>0</v>
      </c>
      <c r="G252" s="219">
        <v>0</v>
      </c>
      <c r="H252" s="220">
        <v>0</v>
      </c>
      <c r="I252" s="221">
        <v>0</v>
      </c>
      <c r="J252" s="220">
        <v>0</v>
      </c>
    </row>
    <row r="253" spans="2:10" x14ac:dyDescent="0.2">
      <c r="B253" s="101" t="s">
        <v>571</v>
      </c>
      <c r="C253" s="219">
        <v>0</v>
      </c>
      <c r="D253" s="220">
        <v>0</v>
      </c>
      <c r="E253" s="221">
        <v>0</v>
      </c>
      <c r="F253" s="220">
        <v>0</v>
      </c>
      <c r="G253" s="219">
        <v>0</v>
      </c>
      <c r="H253" s="220">
        <v>0</v>
      </c>
      <c r="I253" s="221">
        <v>0</v>
      </c>
      <c r="J253" s="220">
        <v>0</v>
      </c>
    </row>
    <row r="254" spans="2:10" x14ac:dyDescent="0.2">
      <c r="B254" s="101" t="s">
        <v>572</v>
      </c>
      <c r="C254" s="219">
        <v>144</v>
      </c>
      <c r="D254" s="220">
        <v>75</v>
      </c>
      <c r="E254" s="221">
        <v>0.47861732771992016</v>
      </c>
      <c r="F254" s="220">
        <v>917</v>
      </c>
      <c r="G254" s="219">
        <v>233</v>
      </c>
      <c r="H254" s="220">
        <v>250.32618025751074</v>
      </c>
      <c r="I254" s="221">
        <v>0.35928077318730334</v>
      </c>
      <c r="J254" s="220">
        <v>566</v>
      </c>
    </row>
    <row r="255" spans="2:10" x14ac:dyDescent="0.2">
      <c r="B255" s="101" t="s">
        <v>573</v>
      </c>
      <c r="C255" s="219">
        <v>0</v>
      </c>
      <c r="D255" s="220">
        <v>0</v>
      </c>
      <c r="E255" s="221">
        <v>0</v>
      </c>
      <c r="F255" s="220">
        <v>0</v>
      </c>
      <c r="G255" s="219">
        <v>0</v>
      </c>
      <c r="H255" s="220">
        <v>0</v>
      </c>
      <c r="I255" s="221">
        <v>0</v>
      </c>
      <c r="J255" s="220">
        <v>0</v>
      </c>
    </row>
    <row r="256" spans="2:10" x14ac:dyDescent="0.2">
      <c r="B256" s="101" t="s">
        <v>574</v>
      </c>
      <c r="C256" s="219">
        <v>868</v>
      </c>
      <c r="D256" s="220">
        <v>66.679723502304142</v>
      </c>
      <c r="E256" s="221">
        <v>0.45057023860495904</v>
      </c>
      <c r="F256" s="220">
        <v>617</v>
      </c>
      <c r="G256" s="219">
        <v>817</v>
      </c>
      <c r="H256" s="220">
        <v>244.51652386780907</v>
      </c>
      <c r="I256" s="221">
        <v>0.35615402855008571</v>
      </c>
      <c r="J256" s="220">
        <v>2269</v>
      </c>
    </row>
    <row r="257" spans="2:10" x14ac:dyDescent="0.2">
      <c r="B257" s="101" t="s">
        <v>575</v>
      </c>
      <c r="C257" s="219">
        <v>864</v>
      </c>
      <c r="D257" s="220">
        <v>75.339120370370367</v>
      </c>
      <c r="E257" s="221">
        <v>0.47635879309461604</v>
      </c>
      <c r="F257" s="220">
        <v>376</v>
      </c>
      <c r="G257" s="219">
        <v>450</v>
      </c>
      <c r="H257" s="220">
        <v>301.63333333333333</v>
      </c>
      <c r="I257" s="221">
        <v>0.3566867431886982</v>
      </c>
      <c r="J257" s="220">
        <v>1182</v>
      </c>
    </row>
    <row r="258" spans="2:10" x14ac:dyDescent="0.2">
      <c r="B258" s="101" t="s">
        <v>576</v>
      </c>
      <c r="C258" s="219">
        <v>595</v>
      </c>
      <c r="D258" s="220">
        <v>60.682352941176468</v>
      </c>
      <c r="E258" s="221">
        <v>0.42785197122847762</v>
      </c>
      <c r="F258" s="220">
        <v>183</v>
      </c>
      <c r="G258" s="219">
        <v>174</v>
      </c>
      <c r="H258" s="220">
        <v>221.55172413793105</v>
      </c>
      <c r="I258" s="221">
        <v>0.3570171701642928</v>
      </c>
      <c r="J258" s="220">
        <v>531</v>
      </c>
    </row>
    <row r="259" spans="2:10" x14ac:dyDescent="0.2">
      <c r="B259" s="101" t="s">
        <v>577</v>
      </c>
      <c r="C259" s="219">
        <v>810</v>
      </c>
      <c r="D259" s="220">
        <v>53.970370370370368</v>
      </c>
      <c r="E259" s="221">
        <v>0.38870759791935261</v>
      </c>
      <c r="F259" s="220">
        <v>389</v>
      </c>
      <c r="G259" s="219">
        <v>47</v>
      </c>
      <c r="H259" s="220">
        <v>214.65957446808511</v>
      </c>
      <c r="I259" s="221">
        <v>0.36317494600431965</v>
      </c>
      <c r="J259" s="220">
        <v>469</v>
      </c>
    </row>
    <row r="260" spans="2:10" x14ac:dyDescent="0.2">
      <c r="B260" s="101" t="s">
        <v>578</v>
      </c>
      <c r="C260" s="219">
        <v>361</v>
      </c>
      <c r="D260" s="220">
        <v>55.265927977839333</v>
      </c>
      <c r="E260" s="221">
        <v>0.39369721367116584</v>
      </c>
      <c r="F260" s="220">
        <v>356</v>
      </c>
      <c r="G260" s="219">
        <v>43</v>
      </c>
      <c r="H260" s="220">
        <v>216.93023255813952</v>
      </c>
      <c r="I260" s="221">
        <v>0.35083496314126683</v>
      </c>
      <c r="J260" s="220">
        <v>511</v>
      </c>
    </row>
    <row r="261" spans="2:10" x14ac:dyDescent="0.2">
      <c r="B261" s="101" t="s">
        <v>579</v>
      </c>
      <c r="C261" s="219">
        <v>467</v>
      </c>
      <c r="D261" s="220">
        <v>68.094218415417558</v>
      </c>
      <c r="E261" s="221">
        <v>0.45354708046895054</v>
      </c>
      <c r="F261" s="220">
        <v>279</v>
      </c>
      <c r="G261" s="219">
        <v>193</v>
      </c>
      <c r="H261" s="220">
        <v>226.20725388601036</v>
      </c>
      <c r="I261" s="221">
        <v>0.35820479159829333</v>
      </c>
      <c r="J261" s="220">
        <v>529</v>
      </c>
    </row>
    <row r="262" spans="2:10" x14ac:dyDescent="0.2">
      <c r="B262" s="101" t="s">
        <v>580</v>
      </c>
      <c r="C262" s="219">
        <v>333</v>
      </c>
      <c r="D262" s="220">
        <v>76.207207207207205</v>
      </c>
      <c r="E262" s="221">
        <v>0.47238510079857043</v>
      </c>
      <c r="F262" s="220">
        <v>275</v>
      </c>
      <c r="G262" s="219">
        <v>13</v>
      </c>
      <c r="H262" s="220">
        <v>211.07692307692307</v>
      </c>
      <c r="I262" s="221">
        <v>0.3546594287191418</v>
      </c>
      <c r="J262" s="220">
        <v>400</v>
      </c>
    </row>
    <row r="263" spans="2:10" x14ac:dyDescent="0.2">
      <c r="B263" s="101" t="s">
        <v>581</v>
      </c>
      <c r="C263" s="219">
        <v>279</v>
      </c>
      <c r="D263" s="220">
        <v>53.491039426523301</v>
      </c>
      <c r="E263" s="221">
        <v>0.39112089524857829</v>
      </c>
      <c r="F263" s="220">
        <v>140</v>
      </c>
      <c r="G263" s="219">
        <v>28</v>
      </c>
      <c r="H263" s="220">
        <v>183.53571428571428</v>
      </c>
      <c r="I263" s="221">
        <v>0.36446808510638307</v>
      </c>
      <c r="J263" s="220">
        <v>381</v>
      </c>
    </row>
    <row r="264" spans="2:10" x14ac:dyDescent="0.2">
      <c r="B264" s="101" t="s">
        <v>582</v>
      </c>
      <c r="C264" s="219">
        <v>425</v>
      </c>
      <c r="D264" s="220">
        <v>54.696470588235293</v>
      </c>
      <c r="E264" s="221">
        <v>0.39657437262227679</v>
      </c>
      <c r="F264" s="220">
        <v>419</v>
      </c>
      <c r="G264" s="219">
        <v>109</v>
      </c>
      <c r="H264" s="220">
        <v>242.61467889908258</v>
      </c>
      <c r="I264" s="221">
        <v>0.35991344112363222</v>
      </c>
      <c r="J264" s="220">
        <v>724</v>
      </c>
    </row>
    <row r="265" spans="2:10" x14ac:dyDescent="0.2">
      <c r="B265" s="101" t="s">
        <v>583</v>
      </c>
      <c r="C265" s="219">
        <v>466</v>
      </c>
      <c r="D265" s="220">
        <v>70.268240343347642</v>
      </c>
      <c r="E265" s="221">
        <v>0.46381676794288862</v>
      </c>
      <c r="F265" s="220">
        <v>381</v>
      </c>
      <c r="G265" s="219">
        <v>192</v>
      </c>
      <c r="H265" s="220">
        <v>245.73958333333334</v>
      </c>
      <c r="I265" s="221">
        <v>0.3563541336233591</v>
      </c>
      <c r="J265" s="220">
        <v>757</v>
      </c>
    </row>
    <row r="266" spans="2:10" x14ac:dyDescent="0.2">
      <c r="B266" s="101" t="s">
        <v>584</v>
      </c>
      <c r="C266" s="219">
        <v>466</v>
      </c>
      <c r="D266" s="220">
        <v>70.165236051502148</v>
      </c>
      <c r="E266" s="221">
        <v>0.46939332165723968</v>
      </c>
      <c r="F266" s="220">
        <v>303</v>
      </c>
      <c r="G266" s="219">
        <v>216</v>
      </c>
      <c r="H266" s="220">
        <v>261.11574074074076</v>
      </c>
      <c r="I266" s="221">
        <v>0.35581533259311593</v>
      </c>
      <c r="J266" s="220">
        <v>810</v>
      </c>
    </row>
    <row r="267" spans="2:10" x14ac:dyDescent="0.2">
      <c r="B267" s="101" t="s">
        <v>585</v>
      </c>
      <c r="C267" s="219">
        <v>0</v>
      </c>
      <c r="D267" s="220">
        <v>0</v>
      </c>
      <c r="E267" s="221">
        <v>0</v>
      </c>
      <c r="F267" s="220">
        <v>0</v>
      </c>
      <c r="G267" s="219">
        <v>0</v>
      </c>
      <c r="H267" s="220">
        <v>0</v>
      </c>
      <c r="I267" s="221">
        <v>0</v>
      </c>
      <c r="J267" s="220">
        <v>0</v>
      </c>
    </row>
    <row r="268" spans="2:10" x14ac:dyDescent="0.2">
      <c r="B268" s="101" t="s">
        <v>586</v>
      </c>
      <c r="C268" s="219">
        <v>0</v>
      </c>
      <c r="D268" s="220">
        <v>0</v>
      </c>
      <c r="E268" s="221">
        <v>0</v>
      </c>
      <c r="F268" s="220">
        <v>0</v>
      </c>
      <c r="G268" s="219">
        <v>0</v>
      </c>
      <c r="H268" s="220">
        <v>0</v>
      </c>
      <c r="I268" s="221">
        <v>0</v>
      </c>
      <c r="J268" s="220">
        <v>0</v>
      </c>
    </row>
    <row r="269" spans="2:10" x14ac:dyDescent="0.2">
      <c r="B269" s="101" t="s">
        <v>587</v>
      </c>
      <c r="C269" s="219">
        <v>0</v>
      </c>
      <c r="D269" s="220">
        <v>0</v>
      </c>
      <c r="E269" s="221">
        <v>0</v>
      </c>
      <c r="F269" s="220">
        <v>0</v>
      </c>
      <c r="G269" s="219">
        <v>0</v>
      </c>
      <c r="H269" s="220">
        <v>0</v>
      </c>
      <c r="I269" s="221">
        <v>0</v>
      </c>
      <c r="J269" s="220">
        <v>0</v>
      </c>
    </row>
    <row r="270" spans="2:10" x14ac:dyDescent="0.2">
      <c r="B270" s="101" t="s">
        <v>588</v>
      </c>
      <c r="C270" s="219">
        <v>445</v>
      </c>
      <c r="D270" s="220">
        <v>79.573033707865164</v>
      </c>
      <c r="E270" s="221">
        <v>0.45619685648028852</v>
      </c>
      <c r="F270" s="220">
        <v>413</v>
      </c>
      <c r="G270" s="219">
        <v>12</v>
      </c>
      <c r="H270" s="220">
        <v>293.66666666666669</v>
      </c>
      <c r="I270" s="221">
        <v>0.35831215048296894</v>
      </c>
      <c r="J270" s="220">
        <v>447</v>
      </c>
    </row>
    <row r="271" spans="2:10" x14ac:dyDescent="0.2">
      <c r="B271" s="101" t="s">
        <v>589</v>
      </c>
      <c r="C271" s="219">
        <v>0</v>
      </c>
      <c r="D271" s="220">
        <v>0</v>
      </c>
      <c r="E271" s="221">
        <v>0</v>
      </c>
      <c r="F271" s="220">
        <v>0</v>
      </c>
      <c r="G271" s="219">
        <v>0</v>
      </c>
      <c r="H271" s="220">
        <v>0</v>
      </c>
      <c r="I271" s="221">
        <v>0</v>
      </c>
      <c r="J271" s="220">
        <v>0</v>
      </c>
    </row>
    <row r="272" spans="2:10" x14ac:dyDescent="0.2">
      <c r="B272" s="101" t="s">
        <v>590</v>
      </c>
      <c r="C272" s="219">
        <v>338</v>
      </c>
      <c r="D272" s="220">
        <v>70.955621301775153</v>
      </c>
      <c r="E272" s="221">
        <v>0.4291568248514781</v>
      </c>
      <c r="F272" s="220">
        <v>431</v>
      </c>
      <c r="G272" s="219">
        <v>132</v>
      </c>
      <c r="H272" s="220">
        <v>272.83333333333331</v>
      </c>
      <c r="I272" s="221">
        <v>0.36439246000829684</v>
      </c>
      <c r="J272" s="220">
        <v>823</v>
      </c>
    </row>
    <row r="273" spans="2:11" x14ac:dyDescent="0.2">
      <c r="B273" s="101" t="s">
        <v>591</v>
      </c>
      <c r="C273" s="219">
        <v>411</v>
      </c>
      <c r="D273" s="220">
        <v>66.65693430656934</v>
      </c>
      <c r="E273" s="221">
        <v>0.42786193971575814</v>
      </c>
      <c r="F273" s="220">
        <v>285</v>
      </c>
      <c r="G273" s="219">
        <v>284</v>
      </c>
      <c r="H273" s="220">
        <v>262.19366197183098</v>
      </c>
      <c r="I273" s="221">
        <v>0.36047170222344849</v>
      </c>
      <c r="J273" s="220">
        <v>1773</v>
      </c>
    </row>
    <row r="274" spans="2:11" x14ac:dyDescent="0.2">
      <c r="B274" s="101" t="s">
        <v>592</v>
      </c>
      <c r="C274" s="219">
        <v>13</v>
      </c>
      <c r="D274" s="220">
        <v>296.07692307692309</v>
      </c>
      <c r="E274" s="221">
        <v>0.52980041293874747</v>
      </c>
      <c r="F274" s="220">
        <v>2160</v>
      </c>
      <c r="G274" s="219">
        <v>0</v>
      </c>
      <c r="H274" s="220">
        <v>0</v>
      </c>
      <c r="I274" s="221">
        <v>0</v>
      </c>
      <c r="J274" s="220">
        <v>0</v>
      </c>
    </row>
    <row r="275" spans="2:11" x14ac:dyDescent="0.2">
      <c r="B275" s="101" t="s">
        <v>593</v>
      </c>
      <c r="C275" s="219">
        <v>0</v>
      </c>
      <c r="D275" s="220">
        <v>0</v>
      </c>
      <c r="E275" s="221">
        <v>0</v>
      </c>
      <c r="F275" s="220">
        <v>0</v>
      </c>
      <c r="G275" s="219">
        <v>0</v>
      </c>
      <c r="H275" s="220">
        <v>0</v>
      </c>
      <c r="I275" s="221">
        <v>0</v>
      </c>
      <c r="J275" s="220">
        <v>0</v>
      </c>
    </row>
    <row r="276" spans="2:11" x14ac:dyDescent="0.2">
      <c r="B276" s="101" t="s">
        <v>594</v>
      </c>
      <c r="C276" s="219">
        <v>332</v>
      </c>
      <c r="D276" s="220">
        <v>63.102409638554214</v>
      </c>
      <c r="E276" s="221">
        <v>0.42561404221603727</v>
      </c>
      <c r="F276" s="220">
        <v>265</v>
      </c>
      <c r="G276" s="219">
        <v>141</v>
      </c>
      <c r="H276" s="220">
        <v>284.20567375886526</v>
      </c>
      <c r="I276" s="221">
        <v>0.36278947654312055</v>
      </c>
      <c r="J276" s="220">
        <v>1226</v>
      </c>
    </row>
    <row r="277" spans="2:11" x14ac:dyDescent="0.2">
      <c r="B277" s="101" t="s">
        <v>595</v>
      </c>
      <c r="C277" s="219">
        <v>122</v>
      </c>
      <c r="D277" s="220">
        <v>135.24590163934425</v>
      </c>
      <c r="E277" s="221">
        <v>0.50800492610837433</v>
      </c>
      <c r="F277" s="220">
        <v>1393</v>
      </c>
      <c r="G277" s="219">
        <v>23</v>
      </c>
      <c r="H277" s="220">
        <v>470.26086956521738</v>
      </c>
      <c r="I277" s="221">
        <v>0.36638325259984428</v>
      </c>
      <c r="J277" s="220">
        <v>902</v>
      </c>
    </row>
    <row r="278" spans="2:11" x14ac:dyDescent="0.2">
      <c r="B278" s="101" t="s">
        <v>596</v>
      </c>
      <c r="C278" s="219">
        <v>735</v>
      </c>
      <c r="D278" s="220">
        <v>66.955102040816328</v>
      </c>
      <c r="E278" s="221">
        <v>0.43660947176038478</v>
      </c>
      <c r="F278" s="220">
        <v>280</v>
      </c>
      <c r="G278" s="219">
        <v>247</v>
      </c>
      <c r="H278" s="220">
        <v>292.83400809716602</v>
      </c>
      <c r="I278" s="221">
        <v>0.35939658342194436</v>
      </c>
      <c r="J278" s="220">
        <v>1129</v>
      </c>
    </row>
    <row r="279" spans="2:11" x14ac:dyDescent="0.2">
      <c r="B279" s="101" t="s">
        <v>597</v>
      </c>
      <c r="C279" s="219">
        <v>0</v>
      </c>
      <c r="D279" s="220">
        <v>0</v>
      </c>
      <c r="E279" s="221">
        <v>0</v>
      </c>
      <c r="F279" s="220">
        <v>0</v>
      </c>
      <c r="G279" s="219">
        <v>0</v>
      </c>
      <c r="H279" s="220">
        <v>0</v>
      </c>
      <c r="I279" s="221">
        <v>0</v>
      </c>
      <c r="J279" s="220">
        <v>0</v>
      </c>
    </row>
    <row r="280" spans="2:11" x14ac:dyDescent="0.2">
      <c r="B280" s="101" t="s">
        <v>598</v>
      </c>
      <c r="C280" s="219">
        <v>219</v>
      </c>
      <c r="D280" s="220">
        <v>82.730593607305934</v>
      </c>
      <c r="E280" s="221">
        <v>0.49990342962779022</v>
      </c>
      <c r="F280" s="220">
        <v>386</v>
      </c>
      <c r="G280" s="219">
        <v>74</v>
      </c>
      <c r="H280" s="220">
        <v>333.37837837837839</v>
      </c>
      <c r="I280" s="221">
        <v>0.36277811273032068</v>
      </c>
      <c r="J280" s="220">
        <v>754</v>
      </c>
    </row>
    <row r="281" spans="2:11" x14ac:dyDescent="0.2">
      <c r="B281" s="101" t="s">
        <v>599</v>
      </c>
      <c r="C281" s="219">
        <v>0</v>
      </c>
      <c r="D281" s="220">
        <v>0</v>
      </c>
      <c r="E281" s="221">
        <v>0</v>
      </c>
      <c r="F281" s="220">
        <v>0</v>
      </c>
      <c r="G281" s="219">
        <v>0</v>
      </c>
      <c r="H281" s="220">
        <v>0</v>
      </c>
      <c r="I281" s="221">
        <v>0</v>
      </c>
      <c r="J281" s="220">
        <v>0</v>
      </c>
    </row>
    <row r="282" spans="2:11" x14ac:dyDescent="0.2">
      <c r="B282" s="101" t="s">
        <v>600</v>
      </c>
      <c r="C282" s="219">
        <v>0</v>
      </c>
      <c r="D282" s="220">
        <v>0</v>
      </c>
      <c r="E282" s="221">
        <v>0</v>
      </c>
      <c r="F282" s="220">
        <v>0</v>
      </c>
      <c r="G282" s="219">
        <v>0</v>
      </c>
      <c r="H282" s="220">
        <v>0</v>
      </c>
      <c r="I282" s="221">
        <v>0</v>
      </c>
      <c r="J282" s="220">
        <v>0</v>
      </c>
    </row>
    <row r="283" spans="2:11" x14ac:dyDescent="0.2">
      <c r="B283" s="101" t="s">
        <v>601</v>
      </c>
      <c r="C283" s="219">
        <v>229</v>
      </c>
      <c r="D283" s="220">
        <v>77.266375545851531</v>
      </c>
      <c r="E283" s="221">
        <v>0.46155050083472449</v>
      </c>
      <c r="F283" s="220">
        <v>279</v>
      </c>
      <c r="G283" s="219">
        <v>71</v>
      </c>
      <c r="H283" s="220">
        <v>370.94366197183098</v>
      </c>
      <c r="I283" s="221">
        <v>0.36380086747520513</v>
      </c>
      <c r="J283" s="220">
        <v>1180</v>
      </c>
    </row>
    <row r="284" spans="2:11" x14ac:dyDescent="0.2">
      <c r="B284" s="102" t="s">
        <v>602</v>
      </c>
      <c r="C284" s="222">
        <v>0</v>
      </c>
      <c r="D284" s="223">
        <v>0</v>
      </c>
      <c r="E284" s="224">
        <v>0</v>
      </c>
      <c r="F284" s="223">
        <v>0</v>
      </c>
      <c r="G284" s="222">
        <v>0</v>
      </c>
      <c r="H284" s="223">
        <v>0</v>
      </c>
      <c r="I284" s="224">
        <v>0</v>
      </c>
      <c r="J284" s="223">
        <v>0</v>
      </c>
    </row>
    <row r="286" spans="2:11" x14ac:dyDescent="0.2">
      <c r="K286" s="12" t="s">
        <v>298</v>
      </c>
    </row>
    <row r="287" spans="2:11" x14ac:dyDescent="0.2">
      <c r="K287" s="12" t="s">
        <v>163</v>
      </c>
    </row>
    <row r="288" spans="2:11" x14ac:dyDescent="0.2">
      <c r="B288" s="3" t="s">
        <v>0</v>
      </c>
      <c r="C288" s="207"/>
      <c r="D288" s="208"/>
      <c r="E288" s="209"/>
      <c r="F288" s="209"/>
      <c r="G288" s="207"/>
      <c r="H288" s="208"/>
      <c r="I288" s="209"/>
      <c r="J288" s="209"/>
    </row>
    <row r="289" spans="2:10" x14ac:dyDescent="0.2">
      <c r="B289" s="3" t="s">
        <v>2701</v>
      </c>
      <c r="C289" s="207"/>
      <c r="D289" s="208"/>
      <c r="E289" s="209"/>
      <c r="F289" s="209"/>
      <c r="G289" s="207"/>
      <c r="H289" s="208"/>
      <c r="I289" s="209"/>
      <c r="J289" s="209"/>
    </row>
    <row r="290" spans="2:10" x14ac:dyDescent="0.2">
      <c r="B290" s="100" t="s">
        <v>293</v>
      </c>
      <c r="C290" s="207"/>
      <c r="D290" s="208"/>
      <c r="E290" s="209"/>
      <c r="F290" s="209"/>
      <c r="G290" s="207"/>
      <c r="H290" s="208"/>
      <c r="I290" s="209"/>
      <c r="J290" s="209"/>
    </row>
    <row r="291" spans="2:10" x14ac:dyDescent="0.2">
      <c r="B291" s="3"/>
      <c r="C291" s="98"/>
      <c r="D291" s="98"/>
      <c r="E291" s="98"/>
      <c r="F291" s="98"/>
      <c r="G291" s="98"/>
      <c r="H291" s="98"/>
      <c r="I291" s="98"/>
      <c r="J291" s="98"/>
    </row>
    <row r="292" spans="2:10" x14ac:dyDescent="0.2">
      <c r="B292" s="106"/>
      <c r="C292" s="167" t="s">
        <v>2659</v>
      </c>
      <c r="D292" s="210"/>
      <c r="E292" s="211"/>
      <c r="F292" s="212"/>
      <c r="G292" s="167" t="s">
        <v>357</v>
      </c>
      <c r="H292" s="210"/>
      <c r="I292" s="211"/>
      <c r="J292" s="212"/>
    </row>
    <row r="293" spans="2:10" ht="25.5" x14ac:dyDescent="0.2">
      <c r="B293" s="168" t="s">
        <v>299</v>
      </c>
      <c r="C293" s="213" t="s">
        <v>2679</v>
      </c>
      <c r="D293" s="214" t="s">
        <v>2676</v>
      </c>
      <c r="E293" s="215" t="s">
        <v>2677</v>
      </c>
      <c r="F293" s="214" t="s">
        <v>2678</v>
      </c>
      <c r="G293" s="213" t="s">
        <v>2679</v>
      </c>
      <c r="H293" s="214" t="s">
        <v>2676</v>
      </c>
      <c r="I293" s="215" t="s">
        <v>2677</v>
      </c>
      <c r="J293" s="214" t="s">
        <v>2678</v>
      </c>
    </row>
    <row r="294" spans="2:10" x14ac:dyDescent="0.2">
      <c r="B294" s="121" t="s">
        <v>603</v>
      </c>
      <c r="C294" s="216">
        <v>570</v>
      </c>
      <c r="D294" s="217">
        <v>73.322807017543866</v>
      </c>
      <c r="E294" s="218">
        <v>0.44306628926417124</v>
      </c>
      <c r="F294" s="217">
        <v>495</v>
      </c>
      <c r="G294" s="216">
        <v>135</v>
      </c>
      <c r="H294" s="217">
        <v>296.51111111111112</v>
      </c>
      <c r="I294" s="218">
        <v>0.35344759079229693</v>
      </c>
      <c r="J294" s="217">
        <v>1611</v>
      </c>
    </row>
    <row r="295" spans="2:10" x14ac:dyDescent="0.2">
      <c r="B295" s="101" t="s">
        <v>604</v>
      </c>
      <c r="C295" s="219">
        <v>254</v>
      </c>
      <c r="D295" s="220">
        <v>72.043307086614178</v>
      </c>
      <c r="E295" s="221">
        <v>0.45788709838854968</v>
      </c>
      <c r="F295" s="220">
        <v>290</v>
      </c>
      <c r="G295" s="219">
        <v>53</v>
      </c>
      <c r="H295" s="220">
        <v>414.62264150943395</v>
      </c>
      <c r="I295" s="221">
        <v>0.36395104258102973</v>
      </c>
      <c r="J295" s="220">
        <v>1063</v>
      </c>
    </row>
    <row r="296" spans="2:10" x14ac:dyDescent="0.2">
      <c r="B296" s="101" t="s">
        <v>605</v>
      </c>
      <c r="C296" s="219">
        <v>0</v>
      </c>
      <c r="D296" s="220">
        <v>0</v>
      </c>
      <c r="E296" s="221">
        <v>0</v>
      </c>
      <c r="F296" s="220">
        <v>0</v>
      </c>
      <c r="G296" s="219">
        <v>0</v>
      </c>
      <c r="H296" s="220">
        <v>0</v>
      </c>
      <c r="I296" s="221">
        <v>0</v>
      </c>
      <c r="J296" s="220">
        <v>0</v>
      </c>
    </row>
    <row r="297" spans="2:10" x14ac:dyDescent="0.2">
      <c r="B297" s="101" t="s">
        <v>606</v>
      </c>
      <c r="C297" s="219">
        <v>380</v>
      </c>
      <c r="D297" s="220">
        <v>66.494736842105269</v>
      </c>
      <c r="E297" s="221">
        <v>0.4439368916687163</v>
      </c>
      <c r="F297" s="220">
        <v>581</v>
      </c>
      <c r="G297" s="219">
        <v>100</v>
      </c>
      <c r="H297" s="220">
        <v>337.98</v>
      </c>
      <c r="I297" s="221">
        <v>0.36402998578260304</v>
      </c>
      <c r="J297" s="220">
        <v>696</v>
      </c>
    </row>
    <row r="298" spans="2:10" x14ac:dyDescent="0.2">
      <c r="B298" s="101" t="s">
        <v>607</v>
      </c>
      <c r="C298" s="219">
        <v>0</v>
      </c>
      <c r="D298" s="220">
        <v>0</v>
      </c>
      <c r="E298" s="221">
        <v>0</v>
      </c>
      <c r="F298" s="220">
        <v>0</v>
      </c>
      <c r="G298" s="219">
        <v>0</v>
      </c>
      <c r="H298" s="220">
        <v>0</v>
      </c>
      <c r="I298" s="221">
        <v>0</v>
      </c>
      <c r="J298" s="220">
        <v>0</v>
      </c>
    </row>
    <row r="299" spans="2:10" x14ac:dyDescent="0.2">
      <c r="B299" s="101" t="s">
        <v>608</v>
      </c>
      <c r="C299" s="219">
        <v>1</v>
      </c>
      <c r="D299" s="220">
        <v>82</v>
      </c>
      <c r="E299" s="221">
        <v>0.63076923076923075</v>
      </c>
      <c r="F299" s="220">
        <v>82</v>
      </c>
      <c r="G299" s="219">
        <v>0</v>
      </c>
      <c r="H299" s="220">
        <v>0</v>
      </c>
      <c r="I299" s="221">
        <v>0</v>
      </c>
      <c r="J299" s="220">
        <v>0</v>
      </c>
    </row>
    <row r="300" spans="2:10" x14ac:dyDescent="0.2">
      <c r="B300" s="101" t="s">
        <v>609</v>
      </c>
      <c r="C300" s="219">
        <v>0</v>
      </c>
      <c r="D300" s="220">
        <v>0</v>
      </c>
      <c r="E300" s="221">
        <v>0</v>
      </c>
      <c r="F300" s="220">
        <v>0</v>
      </c>
      <c r="G300" s="219">
        <v>0</v>
      </c>
      <c r="H300" s="220">
        <v>0</v>
      </c>
      <c r="I300" s="221">
        <v>0</v>
      </c>
      <c r="J300" s="220">
        <v>0</v>
      </c>
    </row>
    <row r="301" spans="2:10" x14ac:dyDescent="0.2">
      <c r="B301" s="101" t="s">
        <v>610</v>
      </c>
      <c r="C301" s="219">
        <v>719</v>
      </c>
      <c r="D301" s="220">
        <v>71.536856745479838</v>
      </c>
      <c r="E301" s="221">
        <v>0.41668691974918581</v>
      </c>
      <c r="F301" s="220">
        <v>406</v>
      </c>
      <c r="G301" s="219">
        <v>388</v>
      </c>
      <c r="H301" s="220">
        <v>315.63659793814435</v>
      </c>
      <c r="I301" s="221">
        <v>0.35677724400525546</v>
      </c>
      <c r="J301" s="220">
        <v>1849</v>
      </c>
    </row>
    <row r="302" spans="2:10" x14ac:dyDescent="0.2">
      <c r="B302" s="101" t="s">
        <v>611</v>
      </c>
      <c r="C302" s="219">
        <v>359</v>
      </c>
      <c r="D302" s="220">
        <v>68.888579387186624</v>
      </c>
      <c r="E302" s="221">
        <v>0.42236226389315856</v>
      </c>
      <c r="F302" s="220">
        <v>514</v>
      </c>
      <c r="G302" s="219">
        <v>137</v>
      </c>
      <c r="H302" s="220">
        <v>315.75182481751824</v>
      </c>
      <c r="I302" s="221">
        <v>0.35910675742985232</v>
      </c>
      <c r="J302" s="220">
        <v>782</v>
      </c>
    </row>
    <row r="303" spans="2:10" x14ac:dyDescent="0.2">
      <c r="B303" s="101" t="s">
        <v>612</v>
      </c>
      <c r="C303" s="219">
        <v>571</v>
      </c>
      <c r="D303" s="220">
        <v>62.306479859894921</v>
      </c>
      <c r="E303" s="221">
        <v>0.40504354756076744</v>
      </c>
      <c r="F303" s="220">
        <v>421</v>
      </c>
      <c r="G303" s="219">
        <v>54</v>
      </c>
      <c r="H303" s="220">
        <v>244.46296296296296</v>
      </c>
      <c r="I303" s="221">
        <v>0.35815833740300618</v>
      </c>
      <c r="J303" s="220">
        <v>591</v>
      </c>
    </row>
    <row r="304" spans="2:10" x14ac:dyDescent="0.2">
      <c r="B304" s="101" t="s">
        <v>613</v>
      </c>
      <c r="C304" s="219">
        <v>296</v>
      </c>
      <c r="D304" s="220">
        <v>93.125</v>
      </c>
      <c r="E304" s="221">
        <v>0.4792996122480917</v>
      </c>
      <c r="F304" s="220">
        <v>1360</v>
      </c>
      <c r="G304" s="219">
        <v>281</v>
      </c>
      <c r="H304" s="220">
        <v>503.98576512455514</v>
      </c>
      <c r="I304" s="221">
        <v>0.35599283087449751</v>
      </c>
      <c r="J304" s="220">
        <v>2449</v>
      </c>
    </row>
    <row r="305" spans="2:10" x14ac:dyDescent="0.2">
      <c r="B305" s="101" t="s">
        <v>614</v>
      </c>
      <c r="C305" s="219">
        <v>605</v>
      </c>
      <c r="D305" s="220">
        <v>66.390082644628094</v>
      </c>
      <c r="E305" s="221">
        <v>0.41476662536142084</v>
      </c>
      <c r="F305" s="220">
        <v>548</v>
      </c>
      <c r="G305" s="219">
        <v>417</v>
      </c>
      <c r="H305" s="220">
        <v>277.26618705035969</v>
      </c>
      <c r="I305" s="221">
        <v>0.35703587960461092</v>
      </c>
      <c r="J305" s="220">
        <v>3067</v>
      </c>
    </row>
    <row r="306" spans="2:10" x14ac:dyDescent="0.2">
      <c r="B306" s="101" t="s">
        <v>615</v>
      </c>
      <c r="C306" s="219">
        <v>611</v>
      </c>
      <c r="D306" s="220">
        <v>71.615384615384613</v>
      </c>
      <c r="E306" s="221">
        <v>0.43585708166904058</v>
      </c>
      <c r="F306" s="220">
        <v>564</v>
      </c>
      <c r="G306" s="219">
        <v>176</v>
      </c>
      <c r="H306" s="220">
        <v>292.09090909090907</v>
      </c>
      <c r="I306" s="221">
        <v>0.36093012806110991</v>
      </c>
      <c r="J306" s="220">
        <v>805</v>
      </c>
    </row>
    <row r="307" spans="2:10" x14ac:dyDescent="0.2">
      <c r="B307" s="101" t="s">
        <v>616</v>
      </c>
      <c r="C307" s="219">
        <v>111</v>
      </c>
      <c r="D307" s="220">
        <v>131.40540540540542</v>
      </c>
      <c r="E307" s="221">
        <v>0.48774452432703552</v>
      </c>
      <c r="F307" s="220">
        <v>1323</v>
      </c>
      <c r="G307" s="219">
        <v>0</v>
      </c>
      <c r="H307" s="220">
        <v>0</v>
      </c>
      <c r="I307" s="221">
        <v>0</v>
      </c>
      <c r="J307" s="220">
        <v>0</v>
      </c>
    </row>
    <row r="308" spans="2:10" x14ac:dyDescent="0.2">
      <c r="B308" s="101" t="s">
        <v>617</v>
      </c>
      <c r="C308" s="219">
        <v>0</v>
      </c>
      <c r="D308" s="220">
        <v>0</v>
      </c>
      <c r="E308" s="221">
        <v>0</v>
      </c>
      <c r="F308" s="220">
        <v>0</v>
      </c>
      <c r="G308" s="219">
        <v>0</v>
      </c>
      <c r="H308" s="220">
        <v>0</v>
      </c>
      <c r="I308" s="221">
        <v>0</v>
      </c>
      <c r="J308" s="220">
        <v>0</v>
      </c>
    </row>
    <row r="309" spans="2:10" x14ac:dyDescent="0.2">
      <c r="B309" s="101" t="s">
        <v>618</v>
      </c>
      <c r="C309" s="219">
        <v>0</v>
      </c>
      <c r="D309" s="220">
        <v>0</v>
      </c>
      <c r="E309" s="221">
        <v>0</v>
      </c>
      <c r="F309" s="220">
        <v>0</v>
      </c>
      <c r="G309" s="219">
        <v>0</v>
      </c>
      <c r="H309" s="220">
        <v>0</v>
      </c>
      <c r="I309" s="221">
        <v>0</v>
      </c>
      <c r="J309" s="220">
        <v>0</v>
      </c>
    </row>
    <row r="310" spans="2:10" x14ac:dyDescent="0.2">
      <c r="B310" s="101" t="s">
        <v>619</v>
      </c>
      <c r="C310" s="219">
        <v>0</v>
      </c>
      <c r="D310" s="220">
        <v>0</v>
      </c>
      <c r="E310" s="221">
        <v>0</v>
      </c>
      <c r="F310" s="220">
        <v>0</v>
      </c>
      <c r="G310" s="219">
        <v>0</v>
      </c>
      <c r="H310" s="220">
        <v>0</v>
      </c>
      <c r="I310" s="221">
        <v>0</v>
      </c>
      <c r="J310" s="220">
        <v>0</v>
      </c>
    </row>
    <row r="311" spans="2:10" x14ac:dyDescent="0.2">
      <c r="B311" s="101" t="s">
        <v>620</v>
      </c>
      <c r="C311" s="219">
        <v>0</v>
      </c>
      <c r="D311" s="220">
        <v>0</v>
      </c>
      <c r="E311" s="221">
        <v>0</v>
      </c>
      <c r="F311" s="220">
        <v>0</v>
      </c>
      <c r="G311" s="219">
        <v>0</v>
      </c>
      <c r="H311" s="220">
        <v>0</v>
      </c>
      <c r="I311" s="221">
        <v>0</v>
      </c>
      <c r="J311" s="220">
        <v>0</v>
      </c>
    </row>
    <row r="312" spans="2:10" x14ac:dyDescent="0.2">
      <c r="B312" s="101" t="s">
        <v>621</v>
      </c>
      <c r="C312" s="219">
        <v>1</v>
      </c>
      <c r="D312" s="220">
        <v>54</v>
      </c>
      <c r="E312" s="221">
        <v>0.41538461538461546</v>
      </c>
      <c r="F312" s="220">
        <v>54</v>
      </c>
      <c r="G312" s="219">
        <v>0</v>
      </c>
      <c r="H312" s="220">
        <v>0</v>
      </c>
      <c r="I312" s="221">
        <v>0</v>
      </c>
      <c r="J312" s="220">
        <v>0</v>
      </c>
    </row>
    <row r="313" spans="2:10" x14ac:dyDescent="0.2">
      <c r="B313" s="101" t="s">
        <v>622</v>
      </c>
      <c r="C313" s="219">
        <v>541</v>
      </c>
      <c r="D313" s="220">
        <v>66.114602587800363</v>
      </c>
      <c r="E313" s="221">
        <v>0.45077380652316368</v>
      </c>
      <c r="F313" s="220">
        <v>311</v>
      </c>
      <c r="G313" s="219">
        <v>66</v>
      </c>
      <c r="H313" s="220">
        <v>302.72727272727275</v>
      </c>
      <c r="I313" s="221">
        <v>0.36067586107300165</v>
      </c>
      <c r="J313" s="220">
        <v>898</v>
      </c>
    </row>
    <row r="314" spans="2:10" x14ac:dyDescent="0.2">
      <c r="B314" s="101" t="s">
        <v>623</v>
      </c>
      <c r="C314" s="219">
        <v>471</v>
      </c>
      <c r="D314" s="220">
        <v>76.165605095541395</v>
      </c>
      <c r="E314" s="221">
        <v>0.46944437174487685</v>
      </c>
      <c r="F314" s="220">
        <v>911</v>
      </c>
      <c r="G314" s="219">
        <v>189</v>
      </c>
      <c r="H314" s="220">
        <v>307.50793650793651</v>
      </c>
      <c r="I314" s="221">
        <v>0.36234694132023249</v>
      </c>
      <c r="J314" s="220">
        <v>920</v>
      </c>
    </row>
    <row r="315" spans="2:10" x14ac:dyDescent="0.2">
      <c r="B315" s="101" t="s">
        <v>624</v>
      </c>
      <c r="C315" s="219">
        <v>529</v>
      </c>
      <c r="D315" s="220">
        <v>73.559546313799615</v>
      </c>
      <c r="E315" s="221">
        <v>0.48072789266918692</v>
      </c>
      <c r="F315" s="220">
        <v>469</v>
      </c>
      <c r="G315" s="219">
        <v>158</v>
      </c>
      <c r="H315" s="220">
        <v>291.57594936708858</v>
      </c>
      <c r="I315" s="221">
        <v>0.36307107899154367</v>
      </c>
      <c r="J315" s="220">
        <v>1206</v>
      </c>
    </row>
    <row r="316" spans="2:10" x14ac:dyDescent="0.2">
      <c r="B316" s="101" t="s">
        <v>625</v>
      </c>
      <c r="C316" s="219">
        <v>458</v>
      </c>
      <c r="D316" s="220">
        <v>66.842794759825324</v>
      </c>
      <c r="E316" s="221">
        <v>0.46462285627561095</v>
      </c>
      <c r="F316" s="220">
        <v>294</v>
      </c>
      <c r="G316" s="219">
        <v>75</v>
      </c>
      <c r="H316" s="220">
        <v>280.37333333333333</v>
      </c>
      <c r="I316" s="221">
        <v>0.36060569684289945</v>
      </c>
      <c r="J316" s="220">
        <v>905</v>
      </c>
    </row>
    <row r="317" spans="2:10" x14ac:dyDescent="0.2">
      <c r="B317" s="101" t="s">
        <v>626</v>
      </c>
      <c r="C317" s="219">
        <v>808</v>
      </c>
      <c r="D317" s="220">
        <v>65.799504950495049</v>
      </c>
      <c r="E317" s="221">
        <v>0.44773630667654785</v>
      </c>
      <c r="F317" s="220">
        <v>392</v>
      </c>
      <c r="G317" s="219">
        <v>134</v>
      </c>
      <c r="H317" s="220">
        <v>296.20895522388059</v>
      </c>
      <c r="I317" s="221">
        <v>0.36299453112139446</v>
      </c>
      <c r="J317" s="220">
        <v>936</v>
      </c>
    </row>
    <row r="318" spans="2:10" x14ac:dyDescent="0.2">
      <c r="B318" s="101" t="s">
        <v>627</v>
      </c>
      <c r="C318" s="219">
        <v>660</v>
      </c>
      <c r="D318" s="220">
        <v>72.506060606060601</v>
      </c>
      <c r="E318" s="221">
        <v>0.46402078949664993</v>
      </c>
      <c r="F318" s="220">
        <v>530</v>
      </c>
      <c r="G318" s="219">
        <v>295</v>
      </c>
      <c r="H318" s="220">
        <v>313.75932203389829</v>
      </c>
      <c r="I318" s="221">
        <v>0.36282991575951673</v>
      </c>
      <c r="J318" s="220">
        <v>971</v>
      </c>
    </row>
    <row r="319" spans="2:10" x14ac:dyDescent="0.2">
      <c r="B319" s="101" t="s">
        <v>628</v>
      </c>
      <c r="C319" s="219">
        <v>176</v>
      </c>
      <c r="D319" s="220">
        <v>80.107954545454547</v>
      </c>
      <c r="E319" s="221">
        <v>0.48593782311987321</v>
      </c>
      <c r="F319" s="220">
        <v>280</v>
      </c>
      <c r="G319" s="219">
        <v>43</v>
      </c>
      <c r="H319" s="220">
        <v>320.62790697674421</v>
      </c>
      <c r="I319" s="221">
        <v>0.36012433392539966</v>
      </c>
      <c r="J319" s="220">
        <v>725</v>
      </c>
    </row>
    <row r="320" spans="2:10" x14ac:dyDescent="0.2">
      <c r="B320" s="101" t="s">
        <v>629</v>
      </c>
      <c r="C320" s="219">
        <v>252</v>
      </c>
      <c r="D320" s="220">
        <v>83.436507936507937</v>
      </c>
      <c r="E320" s="221">
        <v>0.48556648653641865</v>
      </c>
      <c r="F320" s="220">
        <v>504</v>
      </c>
      <c r="G320" s="219">
        <v>127</v>
      </c>
      <c r="H320" s="220">
        <v>363.62992125984255</v>
      </c>
      <c r="I320" s="221">
        <v>0.36208748559286819</v>
      </c>
      <c r="J320" s="220">
        <v>863</v>
      </c>
    </row>
    <row r="321" spans="2:10" x14ac:dyDescent="0.2">
      <c r="B321" s="101" t="s">
        <v>630</v>
      </c>
      <c r="C321" s="219">
        <v>24</v>
      </c>
      <c r="D321" s="220">
        <v>124.875</v>
      </c>
      <c r="E321" s="221">
        <v>0.4934145538360224</v>
      </c>
      <c r="F321" s="220">
        <v>606</v>
      </c>
      <c r="G321" s="219">
        <v>16</v>
      </c>
      <c r="H321" s="220">
        <v>384.1875</v>
      </c>
      <c r="I321" s="221">
        <v>0.36025317939401047</v>
      </c>
      <c r="J321" s="220">
        <v>758</v>
      </c>
    </row>
    <row r="322" spans="2:10" x14ac:dyDescent="0.2">
      <c r="B322" s="101" t="s">
        <v>631</v>
      </c>
      <c r="C322" s="219">
        <v>360</v>
      </c>
      <c r="D322" s="220">
        <v>81.608333333333334</v>
      </c>
      <c r="E322" s="221">
        <v>0.48992762565453751</v>
      </c>
      <c r="F322" s="220">
        <v>326</v>
      </c>
      <c r="G322" s="219">
        <v>100</v>
      </c>
      <c r="H322" s="220">
        <v>331.74</v>
      </c>
      <c r="I322" s="221">
        <v>0.36593679333737805</v>
      </c>
      <c r="J322" s="220">
        <v>936</v>
      </c>
    </row>
    <row r="323" spans="2:10" x14ac:dyDescent="0.2">
      <c r="B323" s="101" t="s">
        <v>632</v>
      </c>
      <c r="C323" s="219">
        <v>0</v>
      </c>
      <c r="D323" s="220">
        <v>0</v>
      </c>
      <c r="E323" s="221">
        <v>0</v>
      </c>
      <c r="F323" s="220">
        <v>0</v>
      </c>
      <c r="G323" s="219">
        <v>0</v>
      </c>
      <c r="H323" s="220">
        <v>0</v>
      </c>
      <c r="I323" s="221">
        <v>0</v>
      </c>
      <c r="J323" s="220">
        <v>0</v>
      </c>
    </row>
    <row r="324" spans="2:10" x14ac:dyDescent="0.2">
      <c r="B324" s="101" t="s">
        <v>633</v>
      </c>
      <c r="C324" s="219">
        <v>0</v>
      </c>
      <c r="D324" s="220">
        <v>0</v>
      </c>
      <c r="E324" s="221">
        <v>0</v>
      </c>
      <c r="F324" s="220">
        <v>0</v>
      </c>
      <c r="G324" s="219">
        <v>0</v>
      </c>
      <c r="H324" s="220">
        <v>0</v>
      </c>
      <c r="I324" s="221">
        <v>0</v>
      </c>
      <c r="J324" s="220">
        <v>0</v>
      </c>
    </row>
    <row r="325" spans="2:10" x14ac:dyDescent="0.2">
      <c r="B325" s="101" t="s">
        <v>634</v>
      </c>
      <c r="C325" s="219">
        <v>0</v>
      </c>
      <c r="D325" s="220">
        <v>0</v>
      </c>
      <c r="E325" s="221">
        <v>0</v>
      </c>
      <c r="F325" s="220">
        <v>0</v>
      </c>
      <c r="G325" s="219">
        <v>0</v>
      </c>
      <c r="H325" s="220">
        <v>0</v>
      </c>
      <c r="I325" s="221">
        <v>0</v>
      </c>
      <c r="J325" s="220">
        <v>0</v>
      </c>
    </row>
    <row r="326" spans="2:10" x14ac:dyDescent="0.2">
      <c r="B326" s="101" t="s">
        <v>635</v>
      </c>
      <c r="C326" s="219">
        <v>291</v>
      </c>
      <c r="D326" s="220">
        <v>105.90721649484536</v>
      </c>
      <c r="E326" s="221">
        <v>0.50077181807841664</v>
      </c>
      <c r="F326" s="220">
        <v>2140</v>
      </c>
      <c r="G326" s="219">
        <v>202</v>
      </c>
      <c r="H326" s="220">
        <v>364.7227722772277</v>
      </c>
      <c r="I326" s="221">
        <v>0.35974159777731129</v>
      </c>
      <c r="J326" s="220">
        <v>845</v>
      </c>
    </row>
    <row r="327" spans="2:10" x14ac:dyDescent="0.2">
      <c r="B327" s="101" t="s">
        <v>636</v>
      </c>
      <c r="C327" s="219">
        <v>277</v>
      </c>
      <c r="D327" s="220">
        <v>202.50180505415162</v>
      </c>
      <c r="E327" s="221">
        <v>0.59179195020309128</v>
      </c>
      <c r="F327" s="220">
        <v>1991</v>
      </c>
      <c r="G327" s="219">
        <v>180</v>
      </c>
      <c r="H327" s="220">
        <v>759.85</v>
      </c>
      <c r="I327" s="221">
        <v>0.3675725212175287</v>
      </c>
      <c r="J327" s="220">
        <v>2221</v>
      </c>
    </row>
    <row r="328" spans="2:10" x14ac:dyDescent="0.2">
      <c r="B328" s="101" t="s">
        <v>637</v>
      </c>
      <c r="C328" s="219">
        <v>507</v>
      </c>
      <c r="D328" s="220">
        <v>111.44378698224853</v>
      </c>
      <c r="E328" s="221">
        <v>0.62847735893129264</v>
      </c>
      <c r="F328" s="220">
        <v>377</v>
      </c>
      <c r="G328" s="219">
        <v>63</v>
      </c>
      <c r="H328" s="220">
        <v>319.61904761904759</v>
      </c>
      <c r="I328" s="221">
        <v>0.36483548340339178</v>
      </c>
      <c r="J328" s="220">
        <v>624</v>
      </c>
    </row>
    <row r="329" spans="2:10" x14ac:dyDescent="0.2">
      <c r="B329" s="101" t="s">
        <v>638</v>
      </c>
      <c r="C329" s="219">
        <v>628</v>
      </c>
      <c r="D329" s="220">
        <v>112.1671974522293</v>
      </c>
      <c r="E329" s="221">
        <v>0.62052714107013873</v>
      </c>
      <c r="F329" s="220">
        <v>466</v>
      </c>
      <c r="G329" s="219">
        <v>115</v>
      </c>
      <c r="H329" s="220">
        <v>347.77391304347827</v>
      </c>
      <c r="I329" s="221">
        <v>0.3674500652321715</v>
      </c>
      <c r="J329" s="220">
        <v>925</v>
      </c>
    </row>
    <row r="330" spans="2:10" x14ac:dyDescent="0.2">
      <c r="B330" s="101" t="s">
        <v>639</v>
      </c>
      <c r="C330" s="219">
        <v>0</v>
      </c>
      <c r="D330" s="220">
        <v>0</v>
      </c>
      <c r="E330" s="221">
        <v>0</v>
      </c>
      <c r="F330" s="220">
        <v>0</v>
      </c>
      <c r="G330" s="219">
        <v>0</v>
      </c>
      <c r="H330" s="220">
        <v>0</v>
      </c>
      <c r="I330" s="221">
        <v>0</v>
      </c>
      <c r="J330" s="220">
        <v>0</v>
      </c>
    </row>
    <row r="331" spans="2:10" x14ac:dyDescent="0.2">
      <c r="B331" s="101" t="s">
        <v>640</v>
      </c>
      <c r="C331" s="219">
        <v>476</v>
      </c>
      <c r="D331" s="220">
        <v>105.50210084033614</v>
      </c>
      <c r="E331" s="221">
        <v>0.62238498909379336</v>
      </c>
      <c r="F331" s="220">
        <v>431</v>
      </c>
      <c r="G331" s="219">
        <v>125</v>
      </c>
      <c r="H331" s="220">
        <v>362.904</v>
      </c>
      <c r="I331" s="221">
        <v>0.36856815541237742</v>
      </c>
      <c r="J331" s="220">
        <v>703</v>
      </c>
    </row>
    <row r="332" spans="2:10" x14ac:dyDescent="0.2">
      <c r="B332" s="101" t="s">
        <v>641</v>
      </c>
      <c r="C332" s="219">
        <v>200</v>
      </c>
      <c r="D332" s="220">
        <v>139.72499999999999</v>
      </c>
      <c r="E332" s="221">
        <v>0.61260056557862197</v>
      </c>
      <c r="F332" s="220">
        <v>533</v>
      </c>
      <c r="G332" s="219">
        <v>42</v>
      </c>
      <c r="H332" s="220">
        <v>400</v>
      </c>
      <c r="I332" s="221">
        <v>0.36582975850880817</v>
      </c>
      <c r="J332" s="220">
        <v>861</v>
      </c>
    </row>
    <row r="333" spans="2:10" x14ac:dyDescent="0.2">
      <c r="B333" s="101" t="s">
        <v>642</v>
      </c>
      <c r="C333" s="219">
        <v>0</v>
      </c>
      <c r="D333" s="220">
        <v>0</v>
      </c>
      <c r="E333" s="221">
        <v>0</v>
      </c>
      <c r="F333" s="220">
        <v>0</v>
      </c>
      <c r="G333" s="219">
        <v>0</v>
      </c>
      <c r="H333" s="220">
        <v>0</v>
      </c>
      <c r="I333" s="221">
        <v>0</v>
      </c>
      <c r="J333" s="220">
        <v>0</v>
      </c>
    </row>
    <row r="334" spans="2:10" x14ac:dyDescent="0.2">
      <c r="B334" s="101" t="s">
        <v>643</v>
      </c>
      <c r="C334" s="219">
        <v>454</v>
      </c>
      <c r="D334" s="220">
        <v>119.29074889867842</v>
      </c>
      <c r="E334" s="221">
        <v>0.610574971815107</v>
      </c>
      <c r="F334" s="220">
        <v>491</v>
      </c>
      <c r="G334" s="219">
        <v>320</v>
      </c>
      <c r="H334" s="220">
        <v>464.47500000000002</v>
      </c>
      <c r="I334" s="221">
        <v>0.36680420919626466</v>
      </c>
      <c r="J334" s="220">
        <v>1667</v>
      </c>
    </row>
    <row r="335" spans="2:10" x14ac:dyDescent="0.2">
      <c r="B335" s="101" t="s">
        <v>644</v>
      </c>
      <c r="C335" s="219">
        <v>487</v>
      </c>
      <c r="D335" s="220">
        <v>133.19096509240245</v>
      </c>
      <c r="E335" s="221">
        <v>0.6066705325576609</v>
      </c>
      <c r="F335" s="220">
        <v>521</v>
      </c>
      <c r="G335" s="219">
        <v>394</v>
      </c>
      <c r="H335" s="220">
        <v>413.19289340101523</v>
      </c>
      <c r="I335" s="221">
        <v>0.36447531030035996</v>
      </c>
      <c r="J335" s="220">
        <v>2528</v>
      </c>
    </row>
    <row r="336" spans="2:10" x14ac:dyDescent="0.2">
      <c r="B336" s="101" t="s">
        <v>645</v>
      </c>
      <c r="C336" s="219">
        <v>493</v>
      </c>
      <c r="D336" s="220">
        <v>87.697768762677484</v>
      </c>
      <c r="E336" s="221">
        <v>0.4853230061177527</v>
      </c>
      <c r="F336" s="220">
        <v>632</v>
      </c>
      <c r="G336" s="219">
        <v>232</v>
      </c>
      <c r="H336" s="220">
        <v>363.81465517241378</v>
      </c>
      <c r="I336" s="221">
        <v>0.36150848038375871</v>
      </c>
      <c r="J336" s="220">
        <v>1090</v>
      </c>
    </row>
    <row r="337" spans="2:11" x14ac:dyDescent="0.2">
      <c r="B337" s="101" t="s">
        <v>646</v>
      </c>
      <c r="C337" s="219">
        <v>451</v>
      </c>
      <c r="D337" s="220">
        <v>86.476718403547679</v>
      </c>
      <c r="E337" s="221">
        <v>0.53434079107810772</v>
      </c>
      <c r="F337" s="220">
        <v>349</v>
      </c>
      <c r="G337" s="219">
        <v>436</v>
      </c>
      <c r="H337" s="220">
        <v>364</v>
      </c>
      <c r="I337" s="221">
        <v>0.36582408615435691</v>
      </c>
      <c r="J337" s="220">
        <v>1106</v>
      </c>
    </row>
    <row r="338" spans="2:11" x14ac:dyDescent="0.2">
      <c r="B338" s="101" t="s">
        <v>647</v>
      </c>
      <c r="C338" s="219">
        <v>0</v>
      </c>
      <c r="D338" s="220">
        <v>0</v>
      </c>
      <c r="E338" s="221">
        <v>0</v>
      </c>
      <c r="F338" s="220">
        <v>0</v>
      </c>
      <c r="G338" s="219">
        <v>0</v>
      </c>
      <c r="H338" s="220">
        <v>0</v>
      </c>
      <c r="I338" s="221">
        <v>0</v>
      </c>
      <c r="J338" s="220">
        <v>0</v>
      </c>
    </row>
    <row r="339" spans="2:11" x14ac:dyDescent="0.2">
      <c r="B339" s="101" t="s">
        <v>648</v>
      </c>
      <c r="C339" s="219">
        <v>410</v>
      </c>
      <c r="D339" s="220">
        <v>117.42682926829268</v>
      </c>
      <c r="E339" s="221">
        <v>0.61605886116442732</v>
      </c>
      <c r="F339" s="220">
        <v>805</v>
      </c>
      <c r="G339" s="219">
        <v>85</v>
      </c>
      <c r="H339" s="220">
        <v>372.67058823529413</v>
      </c>
      <c r="I339" s="221">
        <v>0.36886906702687594</v>
      </c>
      <c r="J339" s="220">
        <v>905</v>
      </c>
    </row>
    <row r="340" spans="2:11" x14ac:dyDescent="0.2">
      <c r="B340" s="101" t="s">
        <v>649</v>
      </c>
      <c r="C340" s="219">
        <v>568</v>
      </c>
      <c r="D340" s="220">
        <v>112.29401408450704</v>
      </c>
      <c r="E340" s="221">
        <v>0.62499265094949741</v>
      </c>
      <c r="F340" s="220">
        <v>480</v>
      </c>
      <c r="G340" s="219">
        <v>116</v>
      </c>
      <c r="H340" s="220">
        <v>384.81896551724139</v>
      </c>
      <c r="I340" s="221">
        <v>0.36492429940158932</v>
      </c>
      <c r="J340" s="220">
        <v>1415</v>
      </c>
    </row>
    <row r="341" spans="2:11" x14ac:dyDescent="0.2">
      <c r="B341" s="102" t="s">
        <v>650</v>
      </c>
      <c r="C341" s="222">
        <v>457</v>
      </c>
      <c r="D341" s="223">
        <v>144.98249452954047</v>
      </c>
      <c r="E341" s="224">
        <v>0.60720504408071996</v>
      </c>
      <c r="F341" s="223">
        <v>1306</v>
      </c>
      <c r="G341" s="222">
        <v>160</v>
      </c>
      <c r="H341" s="223">
        <v>493.47500000000002</v>
      </c>
      <c r="I341" s="224">
        <v>0.3677880360353647</v>
      </c>
      <c r="J341" s="223">
        <v>1425</v>
      </c>
    </row>
    <row r="343" spans="2:11" x14ac:dyDescent="0.2">
      <c r="K343" s="12" t="s">
        <v>298</v>
      </c>
    </row>
    <row r="344" spans="2:11" x14ac:dyDescent="0.2">
      <c r="K344" s="12" t="s">
        <v>278</v>
      </c>
    </row>
    <row r="345" spans="2:11" x14ac:dyDescent="0.2">
      <c r="B345" s="3" t="s">
        <v>0</v>
      </c>
      <c r="C345" s="207"/>
      <c r="D345" s="208"/>
      <c r="E345" s="209"/>
      <c r="F345" s="209"/>
      <c r="G345" s="207"/>
      <c r="H345" s="208"/>
      <c r="I345" s="209"/>
      <c r="J345" s="209"/>
    </row>
    <row r="346" spans="2:11" x14ac:dyDescent="0.2">
      <c r="B346" s="3" t="s">
        <v>2701</v>
      </c>
      <c r="C346" s="207"/>
      <c r="D346" s="208"/>
      <c r="E346" s="209"/>
      <c r="F346" s="209"/>
      <c r="G346" s="207"/>
      <c r="H346" s="208"/>
      <c r="I346" s="209"/>
      <c r="J346" s="209"/>
    </row>
    <row r="347" spans="2:11" x14ac:dyDescent="0.2">
      <c r="B347" s="100" t="s">
        <v>293</v>
      </c>
      <c r="C347" s="207"/>
      <c r="D347" s="208"/>
      <c r="E347" s="209"/>
      <c r="F347" s="209"/>
      <c r="G347" s="207"/>
      <c r="H347" s="208"/>
      <c r="I347" s="209"/>
      <c r="J347" s="209"/>
    </row>
    <row r="348" spans="2:11" x14ac:dyDescent="0.2">
      <c r="B348" s="3"/>
      <c r="C348" s="98"/>
      <c r="D348" s="98"/>
      <c r="E348" s="98"/>
      <c r="F348" s="98"/>
      <c r="G348" s="98"/>
      <c r="H348" s="98"/>
      <c r="I348" s="98"/>
      <c r="J348" s="98"/>
    </row>
    <row r="349" spans="2:11" x14ac:dyDescent="0.2">
      <c r="B349" s="106"/>
      <c r="C349" s="167" t="s">
        <v>2659</v>
      </c>
      <c r="D349" s="210"/>
      <c r="E349" s="211"/>
      <c r="F349" s="212"/>
      <c r="G349" s="167" t="s">
        <v>357</v>
      </c>
      <c r="H349" s="210"/>
      <c r="I349" s="211"/>
      <c r="J349" s="212"/>
    </row>
    <row r="350" spans="2:11" ht="25.5" x14ac:dyDescent="0.2">
      <c r="B350" s="168" t="s">
        <v>299</v>
      </c>
      <c r="C350" s="213" t="s">
        <v>2679</v>
      </c>
      <c r="D350" s="214" t="s">
        <v>2676</v>
      </c>
      <c r="E350" s="215" t="s">
        <v>2677</v>
      </c>
      <c r="F350" s="214" t="s">
        <v>2678</v>
      </c>
      <c r="G350" s="213" t="s">
        <v>2679</v>
      </c>
      <c r="H350" s="214" t="s">
        <v>2676</v>
      </c>
      <c r="I350" s="215" t="s">
        <v>2677</v>
      </c>
      <c r="J350" s="214" t="s">
        <v>2678</v>
      </c>
    </row>
    <row r="351" spans="2:11" x14ac:dyDescent="0.2">
      <c r="B351" s="121" t="s">
        <v>651</v>
      </c>
      <c r="C351" s="216">
        <v>0</v>
      </c>
      <c r="D351" s="217">
        <v>0</v>
      </c>
      <c r="E351" s="218">
        <v>0</v>
      </c>
      <c r="F351" s="217">
        <v>0</v>
      </c>
      <c r="G351" s="216">
        <v>0</v>
      </c>
      <c r="H351" s="217">
        <v>0</v>
      </c>
      <c r="I351" s="218">
        <v>0</v>
      </c>
      <c r="J351" s="217">
        <v>0</v>
      </c>
    </row>
    <row r="352" spans="2:11" x14ac:dyDescent="0.2">
      <c r="B352" s="101" t="s">
        <v>652</v>
      </c>
      <c r="C352" s="219">
        <v>3</v>
      </c>
      <c r="D352" s="220">
        <v>112</v>
      </c>
      <c r="E352" s="221">
        <v>0.66666666666666674</v>
      </c>
      <c r="F352" s="220">
        <v>118</v>
      </c>
      <c r="G352" s="219">
        <v>0</v>
      </c>
      <c r="H352" s="220">
        <v>0</v>
      </c>
      <c r="I352" s="221">
        <v>0</v>
      </c>
      <c r="J352" s="220">
        <v>0</v>
      </c>
    </row>
    <row r="353" spans="2:10" x14ac:dyDescent="0.2">
      <c r="B353" s="101" t="s">
        <v>653</v>
      </c>
      <c r="C353" s="219">
        <v>636</v>
      </c>
      <c r="D353" s="220">
        <v>96.003144654088047</v>
      </c>
      <c r="E353" s="221">
        <v>0.61953852710189339</v>
      </c>
      <c r="F353" s="220">
        <v>302</v>
      </c>
      <c r="G353" s="219">
        <v>137</v>
      </c>
      <c r="H353" s="220">
        <v>296.021897810219</v>
      </c>
      <c r="I353" s="221">
        <v>0.36564365183836123</v>
      </c>
      <c r="J353" s="220">
        <v>675</v>
      </c>
    </row>
    <row r="354" spans="2:10" x14ac:dyDescent="0.2">
      <c r="B354" s="101" t="s">
        <v>654</v>
      </c>
      <c r="C354" s="219">
        <v>0</v>
      </c>
      <c r="D354" s="220">
        <v>0</v>
      </c>
      <c r="E354" s="221">
        <v>0</v>
      </c>
      <c r="F354" s="220">
        <v>0</v>
      </c>
      <c r="G354" s="219">
        <v>0</v>
      </c>
      <c r="H354" s="220">
        <v>0</v>
      </c>
      <c r="I354" s="221">
        <v>0</v>
      </c>
      <c r="J354" s="220">
        <v>0</v>
      </c>
    </row>
    <row r="355" spans="2:10" x14ac:dyDescent="0.2">
      <c r="B355" s="101" t="s">
        <v>655</v>
      </c>
      <c r="C355" s="219">
        <v>0</v>
      </c>
      <c r="D355" s="220">
        <v>0</v>
      </c>
      <c r="E355" s="221">
        <v>0</v>
      </c>
      <c r="F355" s="220">
        <v>0</v>
      </c>
      <c r="G355" s="219">
        <v>0</v>
      </c>
      <c r="H355" s="220">
        <v>0</v>
      </c>
      <c r="I355" s="221">
        <v>0</v>
      </c>
      <c r="J355" s="220">
        <v>0</v>
      </c>
    </row>
    <row r="356" spans="2:10" x14ac:dyDescent="0.2">
      <c r="B356" s="101" t="s">
        <v>656</v>
      </c>
      <c r="C356" s="219">
        <v>1038</v>
      </c>
      <c r="D356" s="220">
        <v>103.47976878612717</v>
      </c>
      <c r="E356" s="221">
        <v>0.61786784627508728</v>
      </c>
      <c r="F356" s="220">
        <v>450</v>
      </c>
      <c r="G356" s="219">
        <v>264</v>
      </c>
      <c r="H356" s="220">
        <v>332.655303030303</v>
      </c>
      <c r="I356" s="221">
        <v>0.36513882767739103</v>
      </c>
      <c r="J356" s="220">
        <v>968</v>
      </c>
    </row>
    <row r="357" spans="2:10" x14ac:dyDescent="0.2">
      <c r="B357" s="101" t="s">
        <v>657</v>
      </c>
      <c r="C357" s="219">
        <v>0</v>
      </c>
      <c r="D357" s="220">
        <v>0</v>
      </c>
      <c r="E357" s="221">
        <v>0</v>
      </c>
      <c r="F357" s="220">
        <v>0</v>
      </c>
      <c r="G357" s="219">
        <v>0</v>
      </c>
      <c r="H357" s="220">
        <v>0</v>
      </c>
      <c r="I357" s="221">
        <v>0</v>
      </c>
      <c r="J357" s="220">
        <v>0</v>
      </c>
    </row>
    <row r="358" spans="2:10" x14ac:dyDescent="0.2">
      <c r="B358" s="101" t="s">
        <v>658</v>
      </c>
      <c r="C358" s="219">
        <v>248</v>
      </c>
      <c r="D358" s="220">
        <v>101.58467741935483</v>
      </c>
      <c r="E358" s="221">
        <v>0.62687867024982591</v>
      </c>
      <c r="F358" s="220">
        <v>276</v>
      </c>
      <c r="G358" s="219">
        <v>19</v>
      </c>
      <c r="H358" s="220">
        <v>362.84210526315792</v>
      </c>
      <c r="I358" s="221">
        <v>0.36402999260745594</v>
      </c>
      <c r="J358" s="220">
        <v>667</v>
      </c>
    </row>
    <row r="359" spans="2:10" x14ac:dyDescent="0.2">
      <c r="B359" s="101" t="s">
        <v>659</v>
      </c>
      <c r="C359" s="219">
        <v>0</v>
      </c>
      <c r="D359" s="220">
        <v>0</v>
      </c>
      <c r="E359" s="221">
        <v>0</v>
      </c>
      <c r="F359" s="220">
        <v>0</v>
      </c>
      <c r="G359" s="219">
        <v>0</v>
      </c>
      <c r="H359" s="220">
        <v>0</v>
      </c>
      <c r="I359" s="221">
        <v>0</v>
      </c>
      <c r="J359" s="220">
        <v>0</v>
      </c>
    </row>
    <row r="360" spans="2:10" x14ac:dyDescent="0.2">
      <c r="B360" s="101" t="s">
        <v>660</v>
      </c>
      <c r="C360" s="219">
        <v>700</v>
      </c>
      <c r="D360" s="220">
        <v>102.77714285714286</v>
      </c>
      <c r="E360" s="221">
        <v>0.62488274328596738</v>
      </c>
      <c r="F360" s="220">
        <v>364</v>
      </c>
      <c r="G360" s="219">
        <v>295</v>
      </c>
      <c r="H360" s="220">
        <v>337.48474576271184</v>
      </c>
      <c r="I360" s="221">
        <v>0.36623883990155948</v>
      </c>
      <c r="J360" s="220">
        <v>1501</v>
      </c>
    </row>
    <row r="361" spans="2:10" x14ac:dyDescent="0.2">
      <c r="B361" s="101" t="s">
        <v>661</v>
      </c>
      <c r="C361" s="219">
        <v>537</v>
      </c>
      <c r="D361" s="220">
        <v>108</v>
      </c>
      <c r="E361" s="221">
        <v>0.62497710055281952</v>
      </c>
      <c r="F361" s="220">
        <v>572</v>
      </c>
      <c r="G361" s="219">
        <v>224</v>
      </c>
      <c r="H361" s="220">
        <v>308.95982142857144</v>
      </c>
      <c r="I361" s="221">
        <v>0.36815758955644684</v>
      </c>
      <c r="J361" s="220">
        <v>1200</v>
      </c>
    </row>
    <row r="362" spans="2:10" x14ac:dyDescent="0.2">
      <c r="B362" s="101" t="s">
        <v>662</v>
      </c>
      <c r="C362" s="219">
        <v>622</v>
      </c>
      <c r="D362" s="220">
        <v>108.69614147909968</v>
      </c>
      <c r="E362" s="221">
        <v>0.61993618074785894</v>
      </c>
      <c r="F362" s="220">
        <v>689</v>
      </c>
      <c r="G362" s="219">
        <v>88</v>
      </c>
      <c r="H362" s="220">
        <v>369.375</v>
      </c>
      <c r="I362" s="221">
        <v>0.36715123174409547</v>
      </c>
      <c r="J362" s="220">
        <v>800</v>
      </c>
    </row>
    <row r="363" spans="2:10" x14ac:dyDescent="0.2">
      <c r="B363" s="101" t="s">
        <v>663</v>
      </c>
      <c r="C363" s="219">
        <v>172</v>
      </c>
      <c r="D363" s="220">
        <v>104.66279069767442</v>
      </c>
      <c r="E363" s="221">
        <v>0.62884689279351669</v>
      </c>
      <c r="F363" s="220">
        <v>441</v>
      </c>
      <c r="G363" s="219">
        <v>34</v>
      </c>
      <c r="H363" s="220">
        <v>301.5</v>
      </c>
      <c r="I363" s="221">
        <v>0.36143431351808752</v>
      </c>
      <c r="J363" s="220">
        <v>560</v>
      </c>
    </row>
    <row r="364" spans="2:10" x14ac:dyDescent="0.2">
      <c r="B364" s="101" t="s">
        <v>664</v>
      </c>
      <c r="C364" s="219">
        <v>0</v>
      </c>
      <c r="D364" s="220">
        <v>0</v>
      </c>
      <c r="E364" s="221">
        <v>0</v>
      </c>
      <c r="F364" s="220">
        <v>0</v>
      </c>
      <c r="G364" s="219">
        <v>0</v>
      </c>
      <c r="H364" s="220">
        <v>0</v>
      </c>
      <c r="I364" s="221">
        <v>0</v>
      </c>
      <c r="J364" s="220">
        <v>0</v>
      </c>
    </row>
    <row r="365" spans="2:10" x14ac:dyDescent="0.2">
      <c r="B365" s="101" t="s">
        <v>665</v>
      </c>
      <c r="C365" s="219">
        <v>311</v>
      </c>
      <c r="D365" s="220">
        <v>90.038585209003216</v>
      </c>
      <c r="E365" s="221">
        <v>0.52108377684320217</v>
      </c>
      <c r="F365" s="220">
        <v>291</v>
      </c>
      <c r="G365" s="219">
        <v>301</v>
      </c>
      <c r="H365" s="220">
        <v>323.67109634551497</v>
      </c>
      <c r="I365" s="221">
        <v>0.3622999773155775</v>
      </c>
      <c r="J365" s="220">
        <v>994</v>
      </c>
    </row>
    <row r="366" spans="2:10" x14ac:dyDescent="0.2">
      <c r="B366" s="101" t="s">
        <v>666</v>
      </c>
      <c r="C366" s="219">
        <v>364</v>
      </c>
      <c r="D366" s="220">
        <v>86.947802197802204</v>
      </c>
      <c r="E366" s="221">
        <v>0.54195349155793004</v>
      </c>
      <c r="F366" s="220">
        <v>298</v>
      </c>
      <c r="G366" s="219">
        <v>145</v>
      </c>
      <c r="H366" s="220">
        <v>300.95862068965516</v>
      </c>
      <c r="I366" s="221">
        <v>0.36405576087228564</v>
      </c>
      <c r="J366" s="220">
        <v>863</v>
      </c>
    </row>
    <row r="367" spans="2:10" x14ac:dyDescent="0.2">
      <c r="B367" s="101" t="s">
        <v>667</v>
      </c>
      <c r="C367" s="219">
        <v>536</v>
      </c>
      <c r="D367" s="220">
        <v>99.429104477611943</v>
      </c>
      <c r="E367" s="221">
        <v>0.61217363336664476</v>
      </c>
      <c r="F367" s="220">
        <v>509</v>
      </c>
      <c r="G367" s="219">
        <v>85</v>
      </c>
      <c r="H367" s="220">
        <v>370.23529411764707</v>
      </c>
      <c r="I367" s="221">
        <v>0.36913224012949541</v>
      </c>
      <c r="J367" s="220">
        <v>813</v>
      </c>
    </row>
    <row r="368" spans="2:10" x14ac:dyDescent="0.2">
      <c r="B368" s="101" t="s">
        <v>668</v>
      </c>
      <c r="C368" s="219">
        <v>343</v>
      </c>
      <c r="D368" s="220">
        <v>96.600583090379004</v>
      </c>
      <c r="E368" s="221">
        <v>0.54703648670959226</v>
      </c>
      <c r="F368" s="220">
        <v>306</v>
      </c>
      <c r="G368" s="219">
        <v>233</v>
      </c>
      <c r="H368" s="220">
        <v>338.07296137339057</v>
      </c>
      <c r="I368" s="221">
        <v>0.3647666810219079</v>
      </c>
      <c r="J368" s="220">
        <v>1014</v>
      </c>
    </row>
    <row r="369" spans="2:10" x14ac:dyDescent="0.2">
      <c r="B369" s="101" t="s">
        <v>669</v>
      </c>
      <c r="C369" s="219">
        <v>486</v>
      </c>
      <c r="D369" s="220">
        <v>97.514403292181072</v>
      </c>
      <c r="E369" s="221">
        <v>0.56509193236830191</v>
      </c>
      <c r="F369" s="220">
        <v>332</v>
      </c>
      <c r="G369" s="219">
        <v>427</v>
      </c>
      <c r="H369" s="220">
        <v>319.30210772833726</v>
      </c>
      <c r="I369" s="221">
        <v>0.3610809493794922</v>
      </c>
      <c r="J369" s="220">
        <v>981</v>
      </c>
    </row>
    <row r="370" spans="2:10" x14ac:dyDescent="0.2">
      <c r="B370" s="101" t="s">
        <v>670</v>
      </c>
      <c r="C370" s="219">
        <v>387</v>
      </c>
      <c r="D370" s="220">
        <v>131.03875968992247</v>
      </c>
      <c r="E370" s="221">
        <v>0.60990775373735673</v>
      </c>
      <c r="F370" s="220">
        <v>671</v>
      </c>
      <c r="G370" s="219">
        <v>292</v>
      </c>
      <c r="H370" s="220">
        <v>454.44520547945206</v>
      </c>
      <c r="I370" s="221">
        <v>0.36559145709814644</v>
      </c>
      <c r="J370" s="220">
        <v>1472</v>
      </c>
    </row>
    <row r="371" spans="2:10" x14ac:dyDescent="0.2">
      <c r="B371" s="101" t="s">
        <v>671</v>
      </c>
      <c r="C371" s="219">
        <v>0</v>
      </c>
      <c r="D371" s="220">
        <v>0</v>
      </c>
      <c r="E371" s="221">
        <v>0</v>
      </c>
      <c r="F371" s="220">
        <v>0</v>
      </c>
      <c r="G371" s="219">
        <v>0</v>
      </c>
      <c r="H371" s="220">
        <v>0</v>
      </c>
      <c r="I371" s="221">
        <v>0</v>
      </c>
      <c r="J371" s="220">
        <v>0</v>
      </c>
    </row>
    <row r="372" spans="2:10" x14ac:dyDescent="0.2">
      <c r="B372" s="101" t="s">
        <v>672</v>
      </c>
      <c r="C372" s="219">
        <v>624</v>
      </c>
      <c r="D372" s="220">
        <v>79.626602564102569</v>
      </c>
      <c r="E372" s="221">
        <v>0.46051680352939006</v>
      </c>
      <c r="F372" s="220">
        <v>531</v>
      </c>
      <c r="G372" s="219">
        <v>286</v>
      </c>
      <c r="H372" s="220">
        <v>310.08041958041957</v>
      </c>
      <c r="I372" s="221">
        <v>0.35349476831091176</v>
      </c>
      <c r="J372" s="220">
        <v>902</v>
      </c>
    </row>
    <row r="373" spans="2:10" x14ac:dyDescent="0.2">
      <c r="B373" s="101" t="s">
        <v>673</v>
      </c>
      <c r="C373" s="219">
        <v>319</v>
      </c>
      <c r="D373" s="220">
        <v>102.78056426332289</v>
      </c>
      <c r="E373" s="221">
        <v>0.47611925126700849</v>
      </c>
      <c r="F373" s="220">
        <v>476</v>
      </c>
      <c r="G373" s="219">
        <v>323</v>
      </c>
      <c r="H373" s="220">
        <v>535.94427244582039</v>
      </c>
      <c r="I373" s="221">
        <v>0.36131049409643157</v>
      </c>
      <c r="J373" s="220">
        <v>3850</v>
      </c>
    </row>
    <row r="374" spans="2:10" x14ac:dyDescent="0.2">
      <c r="B374" s="101" t="s">
        <v>674</v>
      </c>
      <c r="C374" s="219">
        <v>503</v>
      </c>
      <c r="D374" s="220">
        <v>89.902584493041743</v>
      </c>
      <c r="E374" s="221">
        <v>0.47237078510842778</v>
      </c>
      <c r="F374" s="220">
        <v>1170</v>
      </c>
      <c r="G374" s="219">
        <v>486</v>
      </c>
      <c r="H374" s="220">
        <v>397.58436213991769</v>
      </c>
      <c r="I374" s="221">
        <v>0.35896530840482566</v>
      </c>
      <c r="J374" s="220">
        <v>2150</v>
      </c>
    </row>
    <row r="375" spans="2:10" x14ac:dyDescent="0.2">
      <c r="B375" s="101" t="s">
        <v>675</v>
      </c>
      <c r="C375" s="219">
        <v>303</v>
      </c>
      <c r="D375" s="220">
        <v>140.12541254125412</v>
      </c>
      <c r="E375" s="221">
        <v>0.61250162293166377</v>
      </c>
      <c r="F375" s="220">
        <v>1129</v>
      </c>
      <c r="G375" s="219">
        <v>23</v>
      </c>
      <c r="H375" s="220">
        <v>378.47826086956519</v>
      </c>
      <c r="I375" s="221">
        <v>0.36480596764730544</v>
      </c>
      <c r="J375" s="220">
        <v>661</v>
      </c>
    </row>
    <row r="376" spans="2:10" x14ac:dyDescent="0.2">
      <c r="B376" s="101" t="s">
        <v>676</v>
      </c>
      <c r="C376" s="219">
        <v>829</v>
      </c>
      <c r="D376" s="220">
        <v>136.38962605548855</v>
      </c>
      <c r="E376" s="221">
        <v>0.61706342709322515</v>
      </c>
      <c r="F376" s="220">
        <v>1026</v>
      </c>
      <c r="G376" s="219">
        <v>376</v>
      </c>
      <c r="H376" s="220">
        <v>384.8590425531915</v>
      </c>
      <c r="I376" s="221">
        <v>0.36312650092972953</v>
      </c>
      <c r="J376" s="220">
        <v>1541</v>
      </c>
    </row>
    <row r="377" spans="2:10" x14ac:dyDescent="0.2">
      <c r="B377" s="101" t="s">
        <v>677</v>
      </c>
      <c r="C377" s="219">
        <v>0</v>
      </c>
      <c r="D377" s="220">
        <v>0</v>
      </c>
      <c r="E377" s="221">
        <v>0</v>
      </c>
      <c r="F377" s="220">
        <v>0</v>
      </c>
      <c r="G377" s="219">
        <v>0</v>
      </c>
      <c r="H377" s="220">
        <v>0</v>
      </c>
      <c r="I377" s="221">
        <v>0</v>
      </c>
      <c r="J377" s="220">
        <v>0</v>
      </c>
    </row>
    <row r="378" spans="2:10" x14ac:dyDescent="0.2">
      <c r="B378" s="101" t="s">
        <v>678</v>
      </c>
      <c r="C378" s="219">
        <v>0</v>
      </c>
      <c r="D378" s="220">
        <v>0</v>
      </c>
      <c r="E378" s="221">
        <v>0</v>
      </c>
      <c r="F378" s="220">
        <v>0</v>
      </c>
      <c r="G378" s="219">
        <v>0</v>
      </c>
      <c r="H378" s="220">
        <v>0</v>
      </c>
      <c r="I378" s="221">
        <v>0</v>
      </c>
      <c r="J378" s="220">
        <v>0</v>
      </c>
    </row>
    <row r="379" spans="2:10" x14ac:dyDescent="0.2">
      <c r="B379" s="101" t="s">
        <v>679</v>
      </c>
      <c r="C379" s="219">
        <v>208</v>
      </c>
      <c r="D379" s="220">
        <v>89.927884615384613</v>
      </c>
      <c r="E379" s="221">
        <v>0.48581891849774039</v>
      </c>
      <c r="F379" s="220">
        <v>396</v>
      </c>
      <c r="G379" s="219">
        <v>169</v>
      </c>
      <c r="H379" s="220">
        <v>338.19526627218937</v>
      </c>
      <c r="I379" s="221">
        <v>0.35742873938438824</v>
      </c>
      <c r="J379" s="220">
        <v>798</v>
      </c>
    </row>
    <row r="380" spans="2:10" x14ac:dyDescent="0.2">
      <c r="B380" s="101" t="s">
        <v>680</v>
      </c>
      <c r="C380" s="219">
        <v>287</v>
      </c>
      <c r="D380" s="220">
        <v>103.20905923344948</v>
      </c>
      <c r="E380" s="221">
        <v>0.55251720728954878</v>
      </c>
      <c r="F380" s="220">
        <v>531</v>
      </c>
      <c r="G380" s="219">
        <v>184</v>
      </c>
      <c r="H380" s="220">
        <v>443.30434782608694</v>
      </c>
      <c r="I380" s="221">
        <v>0.36460349459361607</v>
      </c>
      <c r="J380" s="220">
        <v>1126</v>
      </c>
    </row>
    <row r="381" spans="2:10" x14ac:dyDescent="0.2">
      <c r="B381" s="101" t="s">
        <v>681</v>
      </c>
      <c r="C381" s="219">
        <v>136</v>
      </c>
      <c r="D381" s="220">
        <v>81.970588235294116</v>
      </c>
      <c r="E381" s="221">
        <v>0.5181742121409314</v>
      </c>
      <c r="F381" s="220">
        <v>251</v>
      </c>
      <c r="G381" s="219">
        <v>18</v>
      </c>
      <c r="H381" s="220">
        <v>403.66666666666669</v>
      </c>
      <c r="I381" s="221">
        <v>0.36702530686467649</v>
      </c>
      <c r="J381" s="220">
        <v>676</v>
      </c>
    </row>
    <row r="382" spans="2:10" x14ac:dyDescent="0.2">
      <c r="B382" s="101" t="s">
        <v>682</v>
      </c>
      <c r="C382" s="219">
        <v>0</v>
      </c>
      <c r="D382" s="220">
        <v>0</v>
      </c>
      <c r="E382" s="221">
        <v>0</v>
      </c>
      <c r="F382" s="220">
        <v>0</v>
      </c>
      <c r="G382" s="219">
        <v>0</v>
      </c>
      <c r="H382" s="220">
        <v>0</v>
      </c>
      <c r="I382" s="221">
        <v>0</v>
      </c>
      <c r="J382" s="220">
        <v>0</v>
      </c>
    </row>
    <row r="383" spans="2:10" x14ac:dyDescent="0.2">
      <c r="B383" s="101" t="s">
        <v>2671</v>
      </c>
      <c r="C383" s="219">
        <v>1</v>
      </c>
      <c r="D383" s="220">
        <v>73</v>
      </c>
      <c r="E383" s="221">
        <v>0.56153846153846154</v>
      </c>
      <c r="F383" s="220">
        <v>73</v>
      </c>
      <c r="G383" s="219">
        <v>0</v>
      </c>
      <c r="H383" s="220">
        <v>0</v>
      </c>
      <c r="I383" s="221">
        <v>0</v>
      </c>
      <c r="J383" s="220">
        <v>0</v>
      </c>
    </row>
    <row r="384" spans="2:10" x14ac:dyDescent="0.2">
      <c r="B384" s="101" t="s">
        <v>683</v>
      </c>
      <c r="C384" s="219">
        <v>568</v>
      </c>
      <c r="D384" s="220">
        <v>90.903169014084511</v>
      </c>
      <c r="E384" s="221">
        <v>0.55421622085784206</v>
      </c>
      <c r="F384" s="220">
        <v>333</v>
      </c>
      <c r="G384" s="219">
        <v>271</v>
      </c>
      <c r="H384" s="220">
        <v>386.03321033210329</v>
      </c>
      <c r="I384" s="221">
        <v>0.36717968516926103</v>
      </c>
      <c r="J384" s="220">
        <v>1153</v>
      </c>
    </row>
    <row r="385" spans="2:11" x14ac:dyDescent="0.2">
      <c r="B385" s="101" t="s">
        <v>684</v>
      </c>
      <c r="C385" s="219">
        <v>103</v>
      </c>
      <c r="D385" s="220">
        <v>104.7378640776699</v>
      </c>
      <c r="E385" s="221">
        <v>0.5463661686502912</v>
      </c>
      <c r="F385" s="220">
        <v>379</v>
      </c>
      <c r="G385" s="219">
        <v>89</v>
      </c>
      <c r="H385" s="220">
        <v>401.4831460674157</v>
      </c>
      <c r="I385" s="221">
        <v>0.36717497636565422</v>
      </c>
      <c r="J385" s="220">
        <v>791</v>
      </c>
    </row>
    <row r="386" spans="2:11" x14ac:dyDescent="0.2">
      <c r="B386" s="101" t="s">
        <v>685</v>
      </c>
      <c r="C386" s="219">
        <v>0</v>
      </c>
      <c r="D386" s="220">
        <v>0</v>
      </c>
      <c r="E386" s="221">
        <v>0</v>
      </c>
      <c r="F386" s="220">
        <v>0</v>
      </c>
      <c r="G386" s="219">
        <v>0</v>
      </c>
      <c r="H386" s="220">
        <v>0</v>
      </c>
      <c r="I386" s="221">
        <v>0</v>
      </c>
      <c r="J386" s="220">
        <v>0</v>
      </c>
    </row>
    <row r="387" spans="2:11" x14ac:dyDescent="0.2">
      <c r="B387" s="101" t="s">
        <v>686</v>
      </c>
      <c r="C387" s="219">
        <v>0</v>
      </c>
      <c r="D387" s="220">
        <v>0</v>
      </c>
      <c r="E387" s="221">
        <v>0</v>
      </c>
      <c r="F387" s="220">
        <v>0</v>
      </c>
      <c r="G387" s="219">
        <v>0</v>
      </c>
      <c r="H387" s="220">
        <v>0</v>
      </c>
      <c r="I387" s="221">
        <v>0</v>
      </c>
      <c r="J387" s="220">
        <v>0</v>
      </c>
    </row>
    <row r="388" spans="2:11" x14ac:dyDescent="0.2">
      <c r="B388" s="101" t="s">
        <v>687</v>
      </c>
      <c r="C388" s="219">
        <v>0</v>
      </c>
      <c r="D388" s="220">
        <v>0</v>
      </c>
      <c r="E388" s="221">
        <v>0</v>
      </c>
      <c r="F388" s="220">
        <v>0</v>
      </c>
      <c r="G388" s="219">
        <v>0</v>
      </c>
      <c r="H388" s="220">
        <v>0</v>
      </c>
      <c r="I388" s="221">
        <v>0</v>
      </c>
      <c r="J388" s="220">
        <v>0</v>
      </c>
    </row>
    <row r="389" spans="2:11" x14ac:dyDescent="0.2">
      <c r="B389" s="101" t="s">
        <v>688</v>
      </c>
      <c r="C389" s="219">
        <v>0</v>
      </c>
      <c r="D389" s="220">
        <v>0</v>
      </c>
      <c r="E389" s="221">
        <v>0</v>
      </c>
      <c r="F389" s="220">
        <v>0</v>
      </c>
      <c r="G389" s="219">
        <v>0</v>
      </c>
      <c r="H389" s="220">
        <v>0</v>
      </c>
      <c r="I389" s="221">
        <v>0</v>
      </c>
      <c r="J389" s="220">
        <v>0</v>
      </c>
    </row>
    <row r="390" spans="2:11" x14ac:dyDescent="0.2">
      <c r="B390" s="101" t="s">
        <v>689</v>
      </c>
      <c r="C390" s="219">
        <v>765</v>
      </c>
      <c r="D390" s="220">
        <v>110.0718954248366</v>
      </c>
      <c r="E390" s="221">
        <v>0.61671476072595177</v>
      </c>
      <c r="F390" s="220">
        <v>2399</v>
      </c>
      <c r="G390" s="219">
        <v>140</v>
      </c>
      <c r="H390" s="220">
        <v>366.02142857142854</v>
      </c>
      <c r="I390" s="221">
        <v>0.36428327693576357</v>
      </c>
      <c r="J390" s="220">
        <v>877</v>
      </c>
    </row>
    <row r="391" spans="2:11" x14ac:dyDescent="0.2">
      <c r="B391" s="101" t="s">
        <v>690</v>
      </c>
      <c r="C391" s="219">
        <v>791</v>
      </c>
      <c r="D391" s="220">
        <v>97.826801517066997</v>
      </c>
      <c r="E391" s="221">
        <v>0.62781225913756034</v>
      </c>
      <c r="F391" s="220">
        <v>300</v>
      </c>
      <c r="G391" s="219">
        <v>209</v>
      </c>
      <c r="H391" s="220">
        <v>307.32535885167465</v>
      </c>
      <c r="I391" s="221">
        <v>0.36613672767900396</v>
      </c>
      <c r="J391" s="220">
        <v>922</v>
      </c>
    </row>
    <row r="392" spans="2:11" x14ac:dyDescent="0.2">
      <c r="B392" s="101" t="s">
        <v>691</v>
      </c>
      <c r="C392" s="219">
        <v>595</v>
      </c>
      <c r="D392" s="220">
        <v>132.47899159663865</v>
      </c>
      <c r="E392" s="221">
        <v>0.60960048257621446</v>
      </c>
      <c r="F392" s="220">
        <v>892</v>
      </c>
      <c r="G392" s="219">
        <v>277</v>
      </c>
      <c r="H392" s="220">
        <v>393.33935018050539</v>
      </c>
      <c r="I392" s="221">
        <v>0.36265144454799625</v>
      </c>
      <c r="J392" s="220">
        <v>1403</v>
      </c>
    </row>
    <row r="393" spans="2:11" x14ac:dyDescent="0.2">
      <c r="B393" s="101" t="s">
        <v>692</v>
      </c>
      <c r="C393" s="219">
        <v>0</v>
      </c>
      <c r="D393" s="220">
        <v>0</v>
      </c>
      <c r="E393" s="221">
        <v>0</v>
      </c>
      <c r="F393" s="220">
        <v>0</v>
      </c>
      <c r="G393" s="219">
        <v>0</v>
      </c>
      <c r="H393" s="220">
        <v>0</v>
      </c>
      <c r="I393" s="221">
        <v>0</v>
      </c>
      <c r="J393" s="220">
        <v>0</v>
      </c>
    </row>
    <row r="394" spans="2:11" x14ac:dyDescent="0.2">
      <c r="B394" s="101" t="s">
        <v>693</v>
      </c>
      <c r="C394" s="219">
        <v>822</v>
      </c>
      <c r="D394" s="220">
        <v>104.14476885644768</v>
      </c>
      <c r="E394" s="221">
        <v>0.62016531559921462</v>
      </c>
      <c r="F394" s="220">
        <v>435</v>
      </c>
      <c r="G394" s="219">
        <v>156</v>
      </c>
      <c r="H394" s="220">
        <v>367.49358974358972</v>
      </c>
      <c r="I394" s="221">
        <v>0.36675068451086257</v>
      </c>
      <c r="J394" s="220">
        <v>1157</v>
      </c>
    </row>
    <row r="395" spans="2:11" x14ac:dyDescent="0.2">
      <c r="B395" s="101" t="s">
        <v>694</v>
      </c>
      <c r="C395" s="219">
        <v>662</v>
      </c>
      <c r="D395" s="220">
        <v>108.30211480362537</v>
      </c>
      <c r="E395" s="221">
        <v>0.6222260794098502</v>
      </c>
      <c r="F395" s="220">
        <v>389</v>
      </c>
      <c r="G395" s="219">
        <v>118</v>
      </c>
      <c r="H395" s="220">
        <v>332.62711864406782</v>
      </c>
      <c r="I395" s="221">
        <v>0.36456011294397395</v>
      </c>
      <c r="J395" s="220">
        <v>742</v>
      </c>
    </row>
    <row r="396" spans="2:11" x14ac:dyDescent="0.2">
      <c r="B396" s="101" t="s">
        <v>695</v>
      </c>
      <c r="C396" s="219">
        <v>0</v>
      </c>
      <c r="D396" s="220">
        <v>0</v>
      </c>
      <c r="E396" s="221">
        <v>0</v>
      </c>
      <c r="F396" s="220">
        <v>0</v>
      </c>
      <c r="G396" s="219">
        <v>0</v>
      </c>
      <c r="H396" s="220">
        <v>0</v>
      </c>
      <c r="I396" s="221">
        <v>0</v>
      </c>
      <c r="J396" s="220">
        <v>0</v>
      </c>
    </row>
    <row r="397" spans="2:11" x14ac:dyDescent="0.2">
      <c r="B397" s="101" t="s">
        <v>696</v>
      </c>
      <c r="C397" s="219">
        <v>0</v>
      </c>
      <c r="D397" s="220">
        <v>0</v>
      </c>
      <c r="E397" s="221">
        <v>0</v>
      </c>
      <c r="F397" s="220">
        <v>0</v>
      </c>
      <c r="G397" s="219">
        <v>0</v>
      </c>
      <c r="H397" s="220">
        <v>0</v>
      </c>
      <c r="I397" s="221">
        <v>0</v>
      </c>
      <c r="J397" s="220">
        <v>0</v>
      </c>
    </row>
    <row r="398" spans="2:11" x14ac:dyDescent="0.2">
      <c r="B398" s="102" t="s">
        <v>697</v>
      </c>
      <c r="C398" s="222">
        <v>0</v>
      </c>
      <c r="D398" s="223">
        <v>0</v>
      </c>
      <c r="E398" s="224">
        <v>0</v>
      </c>
      <c r="F398" s="223">
        <v>0</v>
      </c>
      <c r="G398" s="222">
        <v>0</v>
      </c>
      <c r="H398" s="223">
        <v>0</v>
      </c>
      <c r="I398" s="224">
        <v>0</v>
      </c>
      <c r="J398" s="223">
        <v>0</v>
      </c>
    </row>
    <row r="400" spans="2:11" x14ac:dyDescent="0.2">
      <c r="K400" s="12" t="s">
        <v>298</v>
      </c>
    </row>
    <row r="401" spans="2:11" x14ac:dyDescent="0.2">
      <c r="K401" s="12" t="s">
        <v>279</v>
      </c>
    </row>
    <row r="402" spans="2:11" x14ac:dyDescent="0.2">
      <c r="B402" s="3" t="s">
        <v>0</v>
      </c>
      <c r="C402" s="207"/>
      <c r="D402" s="208"/>
      <c r="E402" s="209"/>
      <c r="F402" s="209"/>
      <c r="G402" s="207"/>
      <c r="H402" s="208"/>
      <c r="I402" s="209"/>
      <c r="J402" s="209"/>
    </row>
    <row r="403" spans="2:11" x14ac:dyDescent="0.2">
      <c r="B403" s="3" t="s">
        <v>2701</v>
      </c>
      <c r="C403" s="207"/>
      <c r="D403" s="208"/>
      <c r="E403" s="209"/>
      <c r="F403" s="209"/>
      <c r="G403" s="207"/>
      <c r="H403" s="208"/>
      <c r="I403" s="209"/>
      <c r="J403" s="209"/>
    </row>
    <row r="404" spans="2:11" x14ac:dyDescent="0.2">
      <c r="B404" s="100" t="s">
        <v>293</v>
      </c>
      <c r="C404" s="207"/>
      <c r="D404" s="208"/>
      <c r="E404" s="209"/>
      <c r="F404" s="209"/>
      <c r="G404" s="207"/>
      <c r="H404" s="208"/>
      <c r="I404" s="209"/>
      <c r="J404" s="209"/>
    </row>
    <row r="405" spans="2:11" x14ac:dyDescent="0.2">
      <c r="B405" s="3"/>
      <c r="C405" s="98"/>
      <c r="D405" s="98"/>
      <c r="E405" s="98"/>
      <c r="F405" s="98"/>
      <c r="G405" s="98"/>
      <c r="H405" s="98"/>
      <c r="I405" s="98"/>
      <c r="J405" s="98"/>
    </row>
    <row r="406" spans="2:11" x14ac:dyDescent="0.2">
      <c r="B406" s="106"/>
      <c r="C406" s="167" t="s">
        <v>2659</v>
      </c>
      <c r="D406" s="210"/>
      <c r="E406" s="211"/>
      <c r="F406" s="212"/>
      <c r="G406" s="167" t="s">
        <v>357</v>
      </c>
      <c r="H406" s="210"/>
      <c r="I406" s="211"/>
      <c r="J406" s="212"/>
    </row>
    <row r="407" spans="2:11" ht="25.5" x14ac:dyDescent="0.2">
      <c r="B407" s="168" t="s">
        <v>299</v>
      </c>
      <c r="C407" s="213" t="s">
        <v>2679</v>
      </c>
      <c r="D407" s="214" t="s">
        <v>2676</v>
      </c>
      <c r="E407" s="215" t="s">
        <v>2677</v>
      </c>
      <c r="F407" s="214" t="s">
        <v>2678</v>
      </c>
      <c r="G407" s="213" t="s">
        <v>2679</v>
      </c>
      <c r="H407" s="214" t="s">
        <v>2676</v>
      </c>
      <c r="I407" s="215" t="s">
        <v>2677</v>
      </c>
      <c r="J407" s="214" t="s">
        <v>2678</v>
      </c>
    </row>
    <row r="408" spans="2:11" x14ac:dyDescent="0.2">
      <c r="B408" s="121" t="s">
        <v>698</v>
      </c>
      <c r="C408" s="216">
        <v>473</v>
      </c>
      <c r="D408" s="217">
        <v>112.76955602536998</v>
      </c>
      <c r="E408" s="218">
        <v>0.61186565109663205</v>
      </c>
      <c r="F408" s="217">
        <v>673</v>
      </c>
      <c r="G408" s="216">
        <v>74</v>
      </c>
      <c r="H408" s="217">
        <v>392.91891891891891</v>
      </c>
      <c r="I408" s="218">
        <v>0.36672762817683036</v>
      </c>
      <c r="J408" s="217">
        <v>1943</v>
      </c>
    </row>
    <row r="409" spans="2:11" x14ac:dyDescent="0.2">
      <c r="B409" s="101" t="s">
        <v>699</v>
      </c>
      <c r="C409" s="219">
        <v>926</v>
      </c>
      <c r="D409" s="220">
        <v>137.82073434125269</v>
      </c>
      <c r="E409" s="221">
        <v>0.60925565230675227</v>
      </c>
      <c r="F409" s="220">
        <v>1010</v>
      </c>
      <c r="G409" s="219">
        <v>270</v>
      </c>
      <c r="H409" s="220">
        <v>402.65185185185186</v>
      </c>
      <c r="I409" s="221">
        <v>0.35909021846119282</v>
      </c>
      <c r="J409" s="220">
        <v>1843</v>
      </c>
    </row>
    <row r="410" spans="2:11" x14ac:dyDescent="0.2">
      <c r="B410" s="101" t="s">
        <v>700</v>
      </c>
      <c r="C410" s="219">
        <v>0</v>
      </c>
      <c r="D410" s="220">
        <v>0</v>
      </c>
      <c r="E410" s="221">
        <v>0</v>
      </c>
      <c r="F410" s="220">
        <v>0</v>
      </c>
      <c r="G410" s="219">
        <v>0</v>
      </c>
      <c r="H410" s="220">
        <v>0</v>
      </c>
      <c r="I410" s="221">
        <v>0</v>
      </c>
      <c r="J410" s="220">
        <v>0</v>
      </c>
    </row>
    <row r="411" spans="2:11" x14ac:dyDescent="0.2">
      <c r="B411" s="101" t="s">
        <v>701</v>
      </c>
      <c r="C411" s="219">
        <v>160</v>
      </c>
      <c r="D411" s="220">
        <v>195.38749999999999</v>
      </c>
      <c r="E411" s="221">
        <v>0.58445661724840625</v>
      </c>
      <c r="F411" s="220">
        <v>2095</v>
      </c>
      <c r="G411" s="219">
        <v>53</v>
      </c>
      <c r="H411" s="220">
        <v>561.7358490566038</v>
      </c>
      <c r="I411" s="221">
        <v>0.35687571921749139</v>
      </c>
      <c r="J411" s="220">
        <v>1401</v>
      </c>
    </row>
    <row r="412" spans="2:11" x14ac:dyDescent="0.2">
      <c r="B412" s="101" t="s">
        <v>702</v>
      </c>
      <c r="C412" s="219">
        <v>524</v>
      </c>
      <c r="D412" s="220">
        <v>77.55725190839695</v>
      </c>
      <c r="E412" s="221">
        <v>0.49409132908622277</v>
      </c>
      <c r="F412" s="220">
        <v>334</v>
      </c>
      <c r="G412" s="219">
        <v>205</v>
      </c>
      <c r="H412" s="220">
        <v>356.23902439024391</v>
      </c>
      <c r="I412" s="221">
        <v>0.36351463685371121</v>
      </c>
      <c r="J412" s="220">
        <v>1365</v>
      </c>
    </row>
    <row r="413" spans="2:11" x14ac:dyDescent="0.2">
      <c r="B413" s="101" t="s">
        <v>703</v>
      </c>
      <c r="C413" s="219">
        <v>328</v>
      </c>
      <c r="D413" s="220">
        <v>74.271341463414629</v>
      </c>
      <c r="E413" s="221">
        <v>0.48481531603247885</v>
      </c>
      <c r="F413" s="220">
        <v>278</v>
      </c>
      <c r="G413" s="219">
        <v>61</v>
      </c>
      <c r="H413" s="220">
        <v>285.01639344262293</v>
      </c>
      <c r="I413" s="221">
        <v>0.36169593076475004</v>
      </c>
      <c r="J413" s="220">
        <v>709</v>
      </c>
    </row>
    <row r="414" spans="2:11" x14ac:dyDescent="0.2">
      <c r="B414" s="101" t="s">
        <v>704</v>
      </c>
      <c r="C414" s="219">
        <v>0</v>
      </c>
      <c r="D414" s="220">
        <v>0</v>
      </c>
      <c r="E414" s="221">
        <v>0</v>
      </c>
      <c r="F414" s="220">
        <v>0</v>
      </c>
      <c r="G414" s="219">
        <v>0</v>
      </c>
      <c r="H414" s="220">
        <v>0</v>
      </c>
      <c r="I414" s="221">
        <v>0</v>
      </c>
      <c r="J414" s="220">
        <v>0</v>
      </c>
    </row>
    <row r="415" spans="2:11" x14ac:dyDescent="0.2">
      <c r="B415" s="101" t="s">
        <v>705</v>
      </c>
      <c r="C415" s="219">
        <v>437</v>
      </c>
      <c r="D415" s="220">
        <v>81.187643020594962</v>
      </c>
      <c r="E415" s="221">
        <v>0.49825857371569815</v>
      </c>
      <c r="F415" s="220">
        <v>373</v>
      </c>
      <c r="G415" s="219">
        <v>242</v>
      </c>
      <c r="H415" s="220">
        <v>395.91322314049586</v>
      </c>
      <c r="I415" s="221">
        <v>0.36539796346439868</v>
      </c>
      <c r="J415" s="220">
        <v>1141</v>
      </c>
    </row>
    <row r="416" spans="2:11" x14ac:dyDescent="0.2">
      <c r="B416" s="101" t="s">
        <v>706</v>
      </c>
      <c r="C416" s="219">
        <v>794</v>
      </c>
      <c r="D416" s="220">
        <v>89.571788413098233</v>
      </c>
      <c r="E416" s="221">
        <v>0.51590064995357476</v>
      </c>
      <c r="F416" s="220">
        <v>959</v>
      </c>
      <c r="G416" s="219">
        <v>86</v>
      </c>
      <c r="H416" s="220">
        <v>331.72093023255815</v>
      </c>
      <c r="I416" s="221">
        <v>0.36095400771809949</v>
      </c>
      <c r="J416" s="220">
        <v>708</v>
      </c>
    </row>
    <row r="417" spans="2:10" x14ac:dyDescent="0.2">
      <c r="B417" s="101" t="s">
        <v>707</v>
      </c>
      <c r="C417" s="219">
        <v>378</v>
      </c>
      <c r="D417" s="220">
        <v>82.277777777777771</v>
      </c>
      <c r="E417" s="221">
        <v>0.50141875987489115</v>
      </c>
      <c r="F417" s="220">
        <v>476</v>
      </c>
      <c r="G417" s="219">
        <v>36</v>
      </c>
      <c r="H417" s="220">
        <v>331.77777777777777</v>
      </c>
      <c r="I417" s="221">
        <v>0.35739078396169965</v>
      </c>
      <c r="J417" s="220">
        <v>913</v>
      </c>
    </row>
    <row r="418" spans="2:10" x14ac:dyDescent="0.2">
      <c r="B418" s="101" t="s">
        <v>708</v>
      </c>
      <c r="C418" s="219">
        <v>0</v>
      </c>
      <c r="D418" s="220">
        <v>0</v>
      </c>
      <c r="E418" s="221">
        <v>0</v>
      </c>
      <c r="F418" s="220">
        <v>0</v>
      </c>
      <c r="G418" s="219">
        <v>0</v>
      </c>
      <c r="H418" s="220">
        <v>0</v>
      </c>
      <c r="I418" s="221">
        <v>0</v>
      </c>
      <c r="J418" s="220">
        <v>0</v>
      </c>
    </row>
    <row r="419" spans="2:10" x14ac:dyDescent="0.2">
      <c r="B419" s="101" t="s">
        <v>709</v>
      </c>
      <c r="C419" s="219">
        <v>0</v>
      </c>
      <c r="D419" s="220">
        <v>0</v>
      </c>
      <c r="E419" s="221">
        <v>0</v>
      </c>
      <c r="F419" s="220">
        <v>0</v>
      </c>
      <c r="G419" s="219">
        <v>0</v>
      </c>
      <c r="H419" s="220">
        <v>0</v>
      </c>
      <c r="I419" s="221">
        <v>0</v>
      </c>
      <c r="J419" s="220">
        <v>0</v>
      </c>
    </row>
    <row r="420" spans="2:10" x14ac:dyDescent="0.2">
      <c r="B420" s="101" t="s">
        <v>710</v>
      </c>
      <c r="C420" s="219">
        <v>1327</v>
      </c>
      <c r="D420" s="220">
        <v>80.386586284853053</v>
      </c>
      <c r="E420" s="221">
        <v>0.51460258958377558</v>
      </c>
      <c r="F420" s="220">
        <v>644</v>
      </c>
      <c r="G420" s="219">
        <v>136</v>
      </c>
      <c r="H420" s="220">
        <v>331.71323529411762</v>
      </c>
      <c r="I420" s="221">
        <v>0.36207712990087892</v>
      </c>
      <c r="J420" s="220">
        <v>779</v>
      </c>
    </row>
    <row r="421" spans="2:10" x14ac:dyDescent="0.2">
      <c r="B421" s="101" t="s">
        <v>711</v>
      </c>
      <c r="C421" s="219">
        <v>717</v>
      </c>
      <c r="D421" s="220">
        <v>92.009762900976284</v>
      </c>
      <c r="E421" s="221">
        <v>0.52270404322919561</v>
      </c>
      <c r="F421" s="220">
        <v>708</v>
      </c>
      <c r="G421" s="219">
        <v>257</v>
      </c>
      <c r="H421" s="220">
        <v>374.17120622568092</v>
      </c>
      <c r="I421" s="221">
        <v>0.3623394827274371</v>
      </c>
      <c r="J421" s="220">
        <v>1315</v>
      </c>
    </row>
    <row r="422" spans="2:10" x14ac:dyDescent="0.2">
      <c r="B422" s="101" t="s">
        <v>712</v>
      </c>
      <c r="C422" s="219">
        <v>0</v>
      </c>
      <c r="D422" s="220">
        <v>0</v>
      </c>
      <c r="E422" s="221">
        <v>0</v>
      </c>
      <c r="F422" s="220">
        <v>0</v>
      </c>
      <c r="G422" s="219">
        <v>0</v>
      </c>
      <c r="H422" s="220">
        <v>0</v>
      </c>
      <c r="I422" s="221">
        <v>0</v>
      </c>
      <c r="J422" s="220">
        <v>0</v>
      </c>
    </row>
    <row r="423" spans="2:10" x14ac:dyDescent="0.2">
      <c r="B423" s="101" t="s">
        <v>713</v>
      </c>
      <c r="C423" s="219">
        <v>796</v>
      </c>
      <c r="D423" s="220">
        <v>139.12437185929647</v>
      </c>
      <c r="E423" s="221">
        <v>0.5996350523055598</v>
      </c>
      <c r="F423" s="220">
        <v>1642</v>
      </c>
      <c r="G423" s="219">
        <v>326</v>
      </c>
      <c r="H423" s="220">
        <v>419.96625766871165</v>
      </c>
      <c r="I423" s="221">
        <v>0.35960076170464239</v>
      </c>
      <c r="J423" s="220">
        <v>2385</v>
      </c>
    </row>
    <row r="424" spans="2:10" x14ac:dyDescent="0.2">
      <c r="B424" s="101" t="s">
        <v>714</v>
      </c>
      <c r="C424" s="219">
        <v>739</v>
      </c>
      <c r="D424" s="220">
        <v>98.495263870094718</v>
      </c>
      <c r="E424" s="221">
        <v>0.62308890753137369</v>
      </c>
      <c r="F424" s="220">
        <v>496</v>
      </c>
      <c r="G424" s="219">
        <v>86</v>
      </c>
      <c r="H424" s="220">
        <v>354.25581395348837</v>
      </c>
      <c r="I424" s="221">
        <v>0.36828935120824924</v>
      </c>
      <c r="J424" s="220">
        <v>1456</v>
      </c>
    </row>
    <row r="425" spans="2:10" x14ac:dyDescent="0.2">
      <c r="B425" s="101" t="s">
        <v>715</v>
      </c>
      <c r="C425" s="219">
        <v>738</v>
      </c>
      <c r="D425" s="220">
        <v>105.06233062330624</v>
      </c>
      <c r="E425" s="221">
        <v>0.62560312414271646</v>
      </c>
      <c r="F425" s="220">
        <v>552</v>
      </c>
      <c r="G425" s="219">
        <v>98</v>
      </c>
      <c r="H425" s="220">
        <v>311.05102040816325</v>
      </c>
      <c r="I425" s="221">
        <v>0.36460301892208702</v>
      </c>
      <c r="J425" s="220">
        <v>838</v>
      </c>
    </row>
    <row r="426" spans="2:10" x14ac:dyDescent="0.2">
      <c r="B426" s="101" t="s">
        <v>716</v>
      </c>
      <c r="C426" s="219">
        <v>863</v>
      </c>
      <c r="D426" s="220">
        <v>121.24913093858633</v>
      </c>
      <c r="E426" s="221">
        <v>0.61218663156355135</v>
      </c>
      <c r="F426" s="220">
        <v>992</v>
      </c>
      <c r="G426" s="219">
        <v>173</v>
      </c>
      <c r="H426" s="220">
        <v>354.16763005780348</v>
      </c>
      <c r="I426" s="221">
        <v>0.36277139321598373</v>
      </c>
      <c r="J426" s="220">
        <v>813</v>
      </c>
    </row>
    <row r="427" spans="2:10" x14ac:dyDescent="0.2">
      <c r="B427" s="101" t="s">
        <v>717</v>
      </c>
      <c r="C427" s="219">
        <v>0</v>
      </c>
      <c r="D427" s="220">
        <v>0</v>
      </c>
      <c r="E427" s="221">
        <v>0</v>
      </c>
      <c r="F427" s="220">
        <v>0</v>
      </c>
      <c r="G427" s="219">
        <v>0</v>
      </c>
      <c r="H427" s="220">
        <v>0</v>
      </c>
      <c r="I427" s="221">
        <v>0</v>
      </c>
      <c r="J427" s="220">
        <v>0</v>
      </c>
    </row>
    <row r="428" spans="2:10" x14ac:dyDescent="0.2">
      <c r="B428" s="101" t="s">
        <v>718</v>
      </c>
      <c r="C428" s="219">
        <v>0</v>
      </c>
      <c r="D428" s="220">
        <v>0</v>
      </c>
      <c r="E428" s="221">
        <v>0</v>
      </c>
      <c r="F428" s="220">
        <v>0</v>
      </c>
      <c r="G428" s="219">
        <v>0</v>
      </c>
      <c r="H428" s="220">
        <v>0</v>
      </c>
      <c r="I428" s="221">
        <v>0</v>
      </c>
      <c r="J428" s="220">
        <v>0</v>
      </c>
    </row>
    <row r="429" spans="2:10" x14ac:dyDescent="0.2">
      <c r="B429" s="101" t="s">
        <v>719</v>
      </c>
      <c r="C429" s="219">
        <v>0</v>
      </c>
      <c r="D429" s="220">
        <v>0</v>
      </c>
      <c r="E429" s="221">
        <v>0</v>
      </c>
      <c r="F429" s="220">
        <v>0</v>
      </c>
      <c r="G429" s="219">
        <v>0</v>
      </c>
      <c r="H429" s="220">
        <v>0</v>
      </c>
      <c r="I429" s="221">
        <v>0</v>
      </c>
      <c r="J429" s="220">
        <v>0</v>
      </c>
    </row>
    <row r="430" spans="2:10" x14ac:dyDescent="0.2">
      <c r="B430" s="101" t="s">
        <v>720</v>
      </c>
      <c r="C430" s="219">
        <v>0</v>
      </c>
      <c r="D430" s="220">
        <v>0</v>
      </c>
      <c r="E430" s="221">
        <v>0</v>
      </c>
      <c r="F430" s="220">
        <v>0</v>
      </c>
      <c r="G430" s="219">
        <v>0</v>
      </c>
      <c r="H430" s="220">
        <v>0</v>
      </c>
      <c r="I430" s="221">
        <v>0</v>
      </c>
      <c r="J430" s="220">
        <v>0</v>
      </c>
    </row>
    <row r="431" spans="2:10" x14ac:dyDescent="0.2">
      <c r="B431" s="101" t="s">
        <v>721</v>
      </c>
      <c r="C431" s="219">
        <v>0</v>
      </c>
      <c r="D431" s="220">
        <v>0</v>
      </c>
      <c r="E431" s="221">
        <v>0</v>
      </c>
      <c r="F431" s="220">
        <v>0</v>
      </c>
      <c r="G431" s="219">
        <v>0</v>
      </c>
      <c r="H431" s="220">
        <v>0</v>
      </c>
      <c r="I431" s="221">
        <v>0</v>
      </c>
      <c r="J431" s="220">
        <v>0</v>
      </c>
    </row>
    <row r="432" spans="2:10" x14ac:dyDescent="0.2">
      <c r="B432" s="101" t="s">
        <v>722</v>
      </c>
      <c r="C432" s="219">
        <v>0</v>
      </c>
      <c r="D432" s="220">
        <v>0</v>
      </c>
      <c r="E432" s="221">
        <v>0</v>
      </c>
      <c r="F432" s="220">
        <v>0</v>
      </c>
      <c r="G432" s="219">
        <v>0</v>
      </c>
      <c r="H432" s="220">
        <v>0</v>
      </c>
      <c r="I432" s="221">
        <v>0</v>
      </c>
      <c r="J432" s="220">
        <v>0</v>
      </c>
    </row>
    <row r="433" spans="2:10" x14ac:dyDescent="0.2">
      <c r="B433" s="101" t="s">
        <v>723</v>
      </c>
      <c r="C433" s="219">
        <v>0</v>
      </c>
      <c r="D433" s="220">
        <v>0</v>
      </c>
      <c r="E433" s="221">
        <v>0</v>
      </c>
      <c r="F433" s="220">
        <v>0</v>
      </c>
      <c r="G433" s="219">
        <v>0</v>
      </c>
      <c r="H433" s="220">
        <v>0</v>
      </c>
      <c r="I433" s="221">
        <v>0</v>
      </c>
      <c r="J433" s="220">
        <v>0</v>
      </c>
    </row>
    <row r="434" spans="2:10" x14ac:dyDescent="0.2">
      <c r="B434" s="101" t="s">
        <v>724</v>
      </c>
      <c r="C434" s="219">
        <v>302</v>
      </c>
      <c r="D434" s="220">
        <v>112.28476821192054</v>
      </c>
      <c r="E434" s="221">
        <v>0.60167852516900577</v>
      </c>
      <c r="F434" s="220">
        <v>439</v>
      </c>
      <c r="G434" s="219">
        <v>52</v>
      </c>
      <c r="H434" s="220">
        <v>248.69230769230768</v>
      </c>
      <c r="I434" s="221">
        <v>0.36090645233311003</v>
      </c>
      <c r="J434" s="220">
        <v>580</v>
      </c>
    </row>
    <row r="435" spans="2:10" x14ac:dyDescent="0.2">
      <c r="B435" s="101" t="s">
        <v>725</v>
      </c>
      <c r="C435" s="219">
        <v>554</v>
      </c>
      <c r="D435" s="220">
        <v>56.433212996389891</v>
      </c>
      <c r="E435" s="221">
        <v>0.39857723836356906</v>
      </c>
      <c r="F435" s="220">
        <v>392</v>
      </c>
      <c r="G435" s="219">
        <v>361</v>
      </c>
      <c r="H435" s="220">
        <v>269.09972299168976</v>
      </c>
      <c r="I435" s="221">
        <v>0.36216782486802468</v>
      </c>
      <c r="J435" s="220">
        <v>774</v>
      </c>
    </row>
    <row r="436" spans="2:10" x14ac:dyDescent="0.2">
      <c r="B436" s="101" t="s">
        <v>726</v>
      </c>
      <c r="C436" s="219">
        <v>601</v>
      </c>
      <c r="D436" s="220">
        <v>48.569051580698833</v>
      </c>
      <c r="E436" s="221">
        <v>0.36078460454596017</v>
      </c>
      <c r="F436" s="220">
        <v>321</v>
      </c>
      <c r="G436" s="219">
        <v>146</v>
      </c>
      <c r="H436" s="220">
        <v>226.06849315068493</v>
      </c>
      <c r="I436" s="221">
        <v>0.36446152317222635</v>
      </c>
      <c r="J436" s="220">
        <v>767</v>
      </c>
    </row>
    <row r="437" spans="2:10" x14ac:dyDescent="0.2">
      <c r="B437" s="101" t="s">
        <v>727</v>
      </c>
      <c r="C437" s="219">
        <v>192</v>
      </c>
      <c r="D437" s="220">
        <v>88.53125</v>
      </c>
      <c r="E437" s="221">
        <v>0.5370785806818541</v>
      </c>
      <c r="F437" s="220">
        <v>318</v>
      </c>
      <c r="G437" s="219">
        <v>91</v>
      </c>
      <c r="H437" s="220">
        <v>322.39560439560438</v>
      </c>
      <c r="I437" s="221">
        <v>0.3640944178311698</v>
      </c>
      <c r="J437" s="220">
        <v>896</v>
      </c>
    </row>
    <row r="438" spans="2:10" x14ac:dyDescent="0.2">
      <c r="B438" s="101" t="s">
        <v>728</v>
      </c>
      <c r="C438" s="219">
        <v>767</v>
      </c>
      <c r="D438" s="220">
        <v>84.597131681877443</v>
      </c>
      <c r="E438" s="221">
        <v>0.5331021903807287</v>
      </c>
      <c r="F438" s="220">
        <v>820</v>
      </c>
      <c r="G438" s="219">
        <v>171</v>
      </c>
      <c r="H438" s="220">
        <v>282.53216374269005</v>
      </c>
      <c r="I438" s="221">
        <v>0.36412625676429355</v>
      </c>
      <c r="J438" s="220">
        <v>809</v>
      </c>
    </row>
    <row r="439" spans="2:10" x14ac:dyDescent="0.2">
      <c r="B439" s="101" t="s">
        <v>729</v>
      </c>
      <c r="C439" s="219">
        <v>767</v>
      </c>
      <c r="D439" s="220">
        <v>79.395045632333762</v>
      </c>
      <c r="E439" s="221">
        <v>0.52752126682721467</v>
      </c>
      <c r="F439" s="220">
        <v>436</v>
      </c>
      <c r="G439" s="219">
        <v>173</v>
      </c>
      <c r="H439" s="220">
        <v>244.38728323699422</v>
      </c>
      <c r="I439" s="221">
        <v>0.36080081241839546</v>
      </c>
      <c r="J439" s="220">
        <v>509</v>
      </c>
    </row>
    <row r="440" spans="2:10" x14ac:dyDescent="0.2">
      <c r="B440" s="101" t="s">
        <v>730</v>
      </c>
      <c r="C440" s="219">
        <v>472</v>
      </c>
      <c r="D440" s="220">
        <v>83.830508474576277</v>
      </c>
      <c r="E440" s="221">
        <v>0.47859112680826366</v>
      </c>
      <c r="F440" s="220">
        <v>417</v>
      </c>
      <c r="G440" s="219">
        <v>154</v>
      </c>
      <c r="H440" s="220">
        <v>357.44155844155841</v>
      </c>
      <c r="I440" s="221">
        <v>0.36303560711482774</v>
      </c>
      <c r="J440" s="220">
        <v>1011</v>
      </c>
    </row>
    <row r="441" spans="2:10" x14ac:dyDescent="0.2">
      <c r="B441" s="101" t="s">
        <v>731</v>
      </c>
      <c r="C441" s="219">
        <v>0</v>
      </c>
      <c r="D441" s="220">
        <v>0</v>
      </c>
      <c r="E441" s="221">
        <v>0</v>
      </c>
      <c r="F441" s="220">
        <v>0</v>
      </c>
      <c r="G441" s="219">
        <v>0</v>
      </c>
      <c r="H441" s="220">
        <v>0</v>
      </c>
      <c r="I441" s="221">
        <v>0</v>
      </c>
      <c r="J441" s="220">
        <v>0</v>
      </c>
    </row>
    <row r="442" spans="2:10" x14ac:dyDescent="0.2">
      <c r="B442" s="101" t="s">
        <v>732</v>
      </c>
      <c r="C442" s="219">
        <v>0</v>
      </c>
      <c r="D442" s="220">
        <v>0</v>
      </c>
      <c r="E442" s="221">
        <v>0</v>
      </c>
      <c r="F442" s="220">
        <v>0</v>
      </c>
      <c r="G442" s="219">
        <v>0</v>
      </c>
      <c r="H442" s="220">
        <v>0</v>
      </c>
      <c r="I442" s="221">
        <v>0</v>
      </c>
      <c r="J442" s="220">
        <v>0</v>
      </c>
    </row>
    <row r="443" spans="2:10" x14ac:dyDescent="0.2">
      <c r="B443" s="101" t="s">
        <v>733</v>
      </c>
      <c r="C443" s="219">
        <v>0</v>
      </c>
      <c r="D443" s="220">
        <v>0</v>
      </c>
      <c r="E443" s="221">
        <v>0</v>
      </c>
      <c r="F443" s="220">
        <v>0</v>
      </c>
      <c r="G443" s="219">
        <v>0</v>
      </c>
      <c r="H443" s="220">
        <v>0</v>
      </c>
      <c r="I443" s="221">
        <v>0</v>
      </c>
      <c r="J443" s="220">
        <v>0</v>
      </c>
    </row>
    <row r="444" spans="2:10" x14ac:dyDescent="0.2">
      <c r="B444" s="101" t="s">
        <v>734</v>
      </c>
      <c r="C444" s="219">
        <v>330</v>
      </c>
      <c r="D444" s="220">
        <v>53.012121212121215</v>
      </c>
      <c r="E444" s="221">
        <v>0.37938063844552383</v>
      </c>
      <c r="F444" s="220">
        <v>204</v>
      </c>
      <c r="G444" s="219">
        <v>95</v>
      </c>
      <c r="H444" s="220">
        <v>258.2842105263158</v>
      </c>
      <c r="I444" s="221">
        <v>0.36242116302084093</v>
      </c>
      <c r="J444" s="220">
        <v>682</v>
      </c>
    </row>
    <row r="445" spans="2:10" x14ac:dyDescent="0.2">
      <c r="B445" s="101" t="s">
        <v>735</v>
      </c>
      <c r="C445" s="219">
        <v>299</v>
      </c>
      <c r="D445" s="220">
        <v>61.903010033444815</v>
      </c>
      <c r="E445" s="221">
        <v>0.4245280855065483</v>
      </c>
      <c r="F445" s="220">
        <v>246</v>
      </c>
      <c r="G445" s="219">
        <v>63</v>
      </c>
      <c r="H445" s="220">
        <v>281.58730158730157</v>
      </c>
      <c r="I445" s="221">
        <v>0.36525355679548688</v>
      </c>
      <c r="J445" s="220">
        <v>805</v>
      </c>
    </row>
    <row r="446" spans="2:10" x14ac:dyDescent="0.2">
      <c r="B446" s="101" t="s">
        <v>736</v>
      </c>
      <c r="C446" s="219">
        <v>276</v>
      </c>
      <c r="D446" s="220">
        <v>60.713768115942031</v>
      </c>
      <c r="E446" s="221">
        <v>0.41795325867358391</v>
      </c>
      <c r="F446" s="220">
        <v>323</v>
      </c>
      <c r="G446" s="219">
        <v>129</v>
      </c>
      <c r="H446" s="220">
        <v>268.41085271317831</v>
      </c>
      <c r="I446" s="221">
        <v>0.36494234701406025</v>
      </c>
      <c r="J446" s="220">
        <v>573</v>
      </c>
    </row>
    <row r="447" spans="2:10" x14ac:dyDescent="0.2">
      <c r="B447" s="101" t="s">
        <v>737</v>
      </c>
      <c r="C447" s="219">
        <v>1</v>
      </c>
      <c r="D447" s="220">
        <v>53</v>
      </c>
      <c r="E447" s="221">
        <v>0.4076923076923078</v>
      </c>
      <c r="F447" s="220">
        <v>53</v>
      </c>
      <c r="G447" s="219">
        <v>0</v>
      </c>
      <c r="H447" s="220">
        <v>0</v>
      </c>
      <c r="I447" s="221">
        <v>0</v>
      </c>
      <c r="J447" s="220">
        <v>0</v>
      </c>
    </row>
    <row r="448" spans="2:10" x14ac:dyDescent="0.2">
      <c r="B448" s="101" t="s">
        <v>738</v>
      </c>
      <c r="C448" s="219">
        <v>1075</v>
      </c>
      <c r="D448" s="220">
        <v>81.120930232558138</v>
      </c>
      <c r="E448" s="221">
        <v>0.52239834183979106</v>
      </c>
      <c r="F448" s="220">
        <v>301</v>
      </c>
      <c r="G448" s="219">
        <v>415</v>
      </c>
      <c r="H448" s="220">
        <v>264.91325301204819</v>
      </c>
      <c r="I448" s="221">
        <v>0.36145358662274218</v>
      </c>
      <c r="J448" s="220">
        <v>944</v>
      </c>
    </row>
    <row r="449" spans="2:11" x14ac:dyDescent="0.2">
      <c r="B449" s="101" t="s">
        <v>739</v>
      </c>
      <c r="C449" s="219">
        <v>269</v>
      </c>
      <c r="D449" s="220">
        <v>44.498141263940518</v>
      </c>
      <c r="E449" s="221">
        <v>0.32987929228903701</v>
      </c>
      <c r="F449" s="220">
        <v>140</v>
      </c>
      <c r="G449" s="219">
        <v>32</v>
      </c>
      <c r="H449" s="220">
        <v>197.59375</v>
      </c>
      <c r="I449" s="221">
        <v>0.35944517082599048</v>
      </c>
      <c r="J449" s="220">
        <v>384</v>
      </c>
    </row>
    <row r="450" spans="2:11" x14ac:dyDescent="0.2">
      <c r="B450" s="101" t="s">
        <v>740</v>
      </c>
      <c r="C450" s="219">
        <v>486</v>
      </c>
      <c r="D450" s="220">
        <v>49.969135802469133</v>
      </c>
      <c r="E450" s="221">
        <v>0.36158301445736485</v>
      </c>
      <c r="F450" s="220">
        <v>284</v>
      </c>
      <c r="G450" s="219">
        <v>157</v>
      </c>
      <c r="H450" s="220">
        <v>223.89171974522293</v>
      </c>
      <c r="I450" s="221">
        <v>0.36342676357771331</v>
      </c>
      <c r="J450" s="220">
        <v>860</v>
      </c>
    </row>
    <row r="451" spans="2:11" x14ac:dyDescent="0.2">
      <c r="B451" s="101" t="s">
        <v>741</v>
      </c>
      <c r="C451" s="219">
        <v>378</v>
      </c>
      <c r="D451" s="220">
        <v>49.301587301587304</v>
      </c>
      <c r="E451" s="221">
        <v>0.36598586017282009</v>
      </c>
      <c r="F451" s="220">
        <v>182</v>
      </c>
      <c r="G451" s="219">
        <v>57</v>
      </c>
      <c r="H451" s="220">
        <v>252.87719298245614</v>
      </c>
      <c r="I451" s="221">
        <v>0.36178810772821968</v>
      </c>
      <c r="J451" s="220">
        <v>539</v>
      </c>
    </row>
    <row r="452" spans="2:11" x14ac:dyDescent="0.2">
      <c r="B452" s="101" t="s">
        <v>742</v>
      </c>
      <c r="C452" s="219">
        <v>211</v>
      </c>
      <c r="D452" s="220">
        <v>124.86255924170617</v>
      </c>
      <c r="E452" s="221">
        <v>0.61269767441860457</v>
      </c>
      <c r="F452" s="220">
        <v>504</v>
      </c>
      <c r="G452" s="219">
        <v>31</v>
      </c>
      <c r="H452" s="220">
        <v>264.45161290322579</v>
      </c>
      <c r="I452" s="221">
        <v>0.36378966052806749</v>
      </c>
      <c r="J452" s="220">
        <v>485</v>
      </c>
    </row>
    <row r="453" spans="2:11" x14ac:dyDescent="0.2">
      <c r="B453" s="101" t="s">
        <v>743</v>
      </c>
      <c r="C453" s="219">
        <v>299</v>
      </c>
      <c r="D453" s="220">
        <v>118.65551839464882</v>
      </c>
      <c r="E453" s="221">
        <v>0.61449727201870608</v>
      </c>
      <c r="F453" s="220">
        <v>485</v>
      </c>
      <c r="G453" s="219">
        <v>96</v>
      </c>
      <c r="H453" s="220">
        <v>304.66666666666669</v>
      </c>
      <c r="I453" s="221">
        <v>0.36439294835856217</v>
      </c>
      <c r="J453" s="220">
        <v>789</v>
      </c>
    </row>
    <row r="454" spans="2:11" x14ac:dyDescent="0.2">
      <c r="B454" s="101" t="s">
        <v>744</v>
      </c>
      <c r="C454" s="219">
        <v>291</v>
      </c>
      <c r="D454" s="220">
        <v>62.36769759450172</v>
      </c>
      <c r="E454" s="221">
        <v>0.41476792284663033</v>
      </c>
      <c r="F454" s="220">
        <v>280</v>
      </c>
      <c r="G454" s="219">
        <v>117</v>
      </c>
      <c r="H454" s="220">
        <v>275.87179487179486</v>
      </c>
      <c r="I454" s="221">
        <v>0.36391823480996255</v>
      </c>
      <c r="J454" s="220">
        <v>804</v>
      </c>
    </row>
    <row r="455" spans="2:11" x14ac:dyDescent="0.2">
      <c r="B455" s="102" t="s">
        <v>745</v>
      </c>
      <c r="C455" s="222">
        <v>242</v>
      </c>
      <c r="D455" s="223">
        <v>72.181818181818187</v>
      </c>
      <c r="E455" s="224">
        <v>0.45294956566835221</v>
      </c>
      <c r="F455" s="223">
        <v>344</v>
      </c>
      <c r="G455" s="222">
        <v>98</v>
      </c>
      <c r="H455" s="223">
        <v>345.08163265306121</v>
      </c>
      <c r="I455" s="224">
        <v>0.36419832859481338</v>
      </c>
      <c r="J455" s="223">
        <v>780</v>
      </c>
    </row>
    <row r="457" spans="2:11" x14ac:dyDescent="0.2">
      <c r="K457" s="12" t="s">
        <v>298</v>
      </c>
    </row>
    <row r="458" spans="2:11" x14ac:dyDescent="0.2">
      <c r="K458" s="12" t="s">
        <v>280</v>
      </c>
    </row>
    <row r="459" spans="2:11" x14ac:dyDescent="0.2">
      <c r="B459" s="3" t="s">
        <v>0</v>
      </c>
      <c r="C459" s="207"/>
      <c r="D459" s="208"/>
      <c r="E459" s="209"/>
      <c r="F459" s="209"/>
      <c r="G459" s="207"/>
      <c r="H459" s="208"/>
      <c r="I459" s="209"/>
      <c r="J459" s="209"/>
    </row>
    <row r="460" spans="2:11" x14ac:dyDescent="0.2">
      <c r="B460" s="3" t="s">
        <v>2701</v>
      </c>
      <c r="C460" s="207"/>
      <c r="D460" s="208"/>
      <c r="E460" s="209"/>
      <c r="F460" s="209"/>
      <c r="G460" s="207"/>
      <c r="H460" s="208"/>
      <c r="I460" s="209"/>
      <c r="J460" s="209"/>
    </row>
    <row r="461" spans="2:11" x14ac:dyDescent="0.2">
      <c r="B461" s="100" t="s">
        <v>293</v>
      </c>
      <c r="C461" s="207"/>
      <c r="D461" s="208"/>
      <c r="E461" s="209"/>
      <c r="F461" s="209"/>
      <c r="G461" s="207"/>
      <c r="H461" s="208"/>
      <c r="I461" s="209"/>
      <c r="J461" s="209"/>
    </row>
    <row r="462" spans="2:11" x14ac:dyDescent="0.2">
      <c r="B462" s="3"/>
      <c r="C462" s="98"/>
      <c r="D462" s="98"/>
      <c r="E462" s="98"/>
      <c r="F462" s="98"/>
      <c r="G462" s="98"/>
      <c r="H462" s="98"/>
      <c r="I462" s="98"/>
      <c r="J462" s="98"/>
    </row>
    <row r="463" spans="2:11" x14ac:dyDescent="0.2">
      <c r="B463" s="106"/>
      <c r="C463" s="167" t="s">
        <v>2659</v>
      </c>
      <c r="D463" s="210"/>
      <c r="E463" s="211"/>
      <c r="F463" s="212"/>
      <c r="G463" s="167" t="s">
        <v>357</v>
      </c>
      <c r="H463" s="210"/>
      <c r="I463" s="211"/>
      <c r="J463" s="212"/>
    </row>
    <row r="464" spans="2:11" ht="25.5" x14ac:dyDescent="0.2">
      <c r="B464" s="168" t="s">
        <v>299</v>
      </c>
      <c r="C464" s="213" t="s">
        <v>2679</v>
      </c>
      <c r="D464" s="214" t="s">
        <v>2676</v>
      </c>
      <c r="E464" s="215" t="s">
        <v>2677</v>
      </c>
      <c r="F464" s="214" t="s">
        <v>2678</v>
      </c>
      <c r="G464" s="213" t="s">
        <v>2679</v>
      </c>
      <c r="H464" s="214" t="s">
        <v>2676</v>
      </c>
      <c r="I464" s="215" t="s">
        <v>2677</v>
      </c>
      <c r="J464" s="214" t="s">
        <v>2678</v>
      </c>
    </row>
    <row r="465" spans="2:10" x14ac:dyDescent="0.2">
      <c r="B465" s="121" t="s">
        <v>746</v>
      </c>
      <c r="C465" s="216">
        <v>0</v>
      </c>
      <c r="D465" s="217">
        <v>0</v>
      </c>
      <c r="E465" s="218">
        <v>0</v>
      </c>
      <c r="F465" s="217">
        <v>0</v>
      </c>
      <c r="G465" s="216">
        <v>0</v>
      </c>
      <c r="H465" s="217">
        <v>0</v>
      </c>
      <c r="I465" s="218">
        <v>0</v>
      </c>
      <c r="J465" s="217">
        <v>0</v>
      </c>
    </row>
    <row r="466" spans="2:10" x14ac:dyDescent="0.2">
      <c r="B466" s="101" t="s">
        <v>747</v>
      </c>
      <c r="C466" s="219">
        <v>566</v>
      </c>
      <c r="D466" s="220">
        <v>45.871024734982335</v>
      </c>
      <c r="E466" s="221">
        <v>0.33879660198608952</v>
      </c>
      <c r="F466" s="220">
        <v>223</v>
      </c>
      <c r="G466" s="219">
        <v>42</v>
      </c>
      <c r="H466" s="220">
        <v>232.54761904761904</v>
      </c>
      <c r="I466" s="221">
        <v>0.36464439051708042</v>
      </c>
      <c r="J466" s="220">
        <v>656</v>
      </c>
    </row>
    <row r="467" spans="2:10" x14ac:dyDescent="0.2">
      <c r="B467" s="101" t="s">
        <v>748</v>
      </c>
      <c r="C467" s="219">
        <v>533</v>
      </c>
      <c r="D467" s="220">
        <v>58.052532833020635</v>
      </c>
      <c r="E467" s="221">
        <v>0.39760475964071396</v>
      </c>
      <c r="F467" s="220">
        <v>564</v>
      </c>
      <c r="G467" s="219">
        <v>200</v>
      </c>
      <c r="H467" s="220">
        <v>262.58499999999998</v>
      </c>
      <c r="I467" s="221">
        <v>0.36485087640074743</v>
      </c>
      <c r="J467" s="220">
        <v>956</v>
      </c>
    </row>
    <row r="468" spans="2:10" x14ac:dyDescent="0.2">
      <c r="B468" s="101" t="s">
        <v>749</v>
      </c>
      <c r="C468" s="219">
        <v>192</v>
      </c>
      <c r="D468" s="220">
        <v>46.932291666666664</v>
      </c>
      <c r="E468" s="221">
        <v>0.34891194919848223</v>
      </c>
      <c r="F468" s="220">
        <v>183</v>
      </c>
      <c r="G468" s="219">
        <v>19</v>
      </c>
      <c r="H468" s="220">
        <v>238.31578947368422</v>
      </c>
      <c r="I468" s="221">
        <v>0.36343205714744364</v>
      </c>
      <c r="J468" s="220">
        <v>798</v>
      </c>
    </row>
    <row r="469" spans="2:10" x14ac:dyDescent="0.2">
      <c r="B469" s="101" t="s">
        <v>750</v>
      </c>
      <c r="C469" s="219">
        <v>0</v>
      </c>
      <c r="D469" s="220">
        <v>0</v>
      </c>
      <c r="E469" s="221">
        <v>0</v>
      </c>
      <c r="F469" s="220">
        <v>0</v>
      </c>
      <c r="G469" s="219">
        <v>0</v>
      </c>
      <c r="H469" s="220">
        <v>0</v>
      </c>
      <c r="I469" s="221">
        <v>0</v>
      </c>
      <c r="J469" s="220">
        <v>0</v>
      </c>
    </row>
    <row r="470" spans="2:10" x14ac:dyDescent="0.2">
      <c r="B470" s="101" t="s">
        <v>751</v>
      </c>
      <c r="C470" s="219">
        <v>624</v>
      </c>
      <c r="D470" s="220">
        <v>58.358974358974358</v>
      </c>
      <c r="E470" s="221">
        <v>0.41738014189274386</v>
      </c>
      <c r="F470" s="220">
        <v>233</v>
      </c>
      <c r="G470" s="219">
        <v>42</v>
      </c>
      <c r="H470" s="220">
        <v>230.97619047619048</v>
      </c>
      <c r="I470" s="221">
        <v>0.36772677305636625</v>
      </c>
      <c r="J470" s="220">
        <v>361</v>
      </c>
    </row>
    <row r="471" spans="2:10" x14ac:dyDescent="0.2">
      <c r="B471" s="101" t="s">
        <v>752</v>
      </c>
      <c r="C471" s="219">
        <v>354</v>
      </c>
      <c r="D471" s="220">
        <v>72.166666666666671</v>
      </c>
      <c r="E471" s="221">
        <v>0.46007419680161354</v>
      </c>
      <c r="F471" s="220">
        <v>345</v>
      </c>
      <c r="G471" s="219">
        <v>64</v>
      </c>
      <c r="H471" s="220">
        <v>237.46875</v>
      </c>
      <c r="I471" s="221">
        <v>0.36214168275073266</v>
      </c>
      <c r="J471" s="220">
        <v>521</v>
      </c>
    </row>
    <row r="472" spans="2:10" x14ac:dyDescent="0.2">
      <c r="B472" s="101" t="s">
        <v>753</v>
      </c>
      <c r="C472" s="219">
        <v>436</v>
      </c>
      <c r="D472" s="220">
        <v>80.474770642201833</v>
      </c>
      <c r="E472" s="221">
        <v>0.51895401635828486</v>
      </c>
      <c r="F472" s="220">
        <v>431</v>
      </c>
      <c r="G472" s="219">
        <v>48</v>
      </c>
      <c r="H472" s="220">
        <v>266.29166666666669</v>
      </c>
      <c r="I472" s="221">
        <v>0.36619395502077068</v>
      </c>
      <c r="J472" s="220">
        <v>538</v>
      </c>
    </row>
    <row r="473" spans="2:10" x14ac:dyDescent="0.2">
      <c r="B473" s="101" t="s">
        <v>754</v>
      </c>
      <c r="C473" s="219">
        <v>324</v>
      </c>
      <c r="D473" s="220">
        <v>53.97530864197531</v>
      </c>
      <c r="E473" s="221">
        <v>0.37658813902407506</v>
      </c>
      <c r="F473" s="220">
        <v>281</v>
      </c>
      <c r="G473" s="219">
        <v>138</v>
      </c>
      <c r="H473" s="220">
        <v>208.69565217391303</v>
      </c>
      <c r="I473" s="221">
        <v>0.36078470673715324</v>
      </c>
      <c r="J473" s="220">
        <v>880</v>
      </c>
    </row>
    <row r="474" spans="2:10" x14ac:dyDescent="0.2">
      <c r="B474" s="101" t="s">
        <v>755</v>
      </c>
      <c r="C474" s="219">
        <v>246</v>
      </c>
      <c r="D474" s="220">
        <v>54.394308943089428</v>
      </c>
      <c r="E474" s="221">
        <v>0.38301465536981905</v>
      </c>
      <c r="F474" s="220">
        <v>203</v>
      </c>
      <c r="G474" s="219">
        <v>150</v>
      </c>
      <c r="H474" s="220">
        <v>208.13333333333333</v>
      </c>
      <c r="I474" s="221">
        <v>0.35922218386836957</v>
      </c>
      <c r="J474" s="220">
        <v>511</v>
      </c>
    </row>
    <row r="475" spans="2:10" x14ac:dyDescent="0.2">
      <c r="B475" s="101" t="s">
        <v>756</v>
      </c>
      <c r="C475" s="219">
        <v>0</v>
      </c>
      <c r="D475" s="220">
        <v>0</v>
      </c>
      <c r="E475" s="221">
        <v>0</v>
      </c>
      <c r="F475" s="220">
        <v>0</v>
      </c>
      <c r="G475" s="219">
        <v>0</v>
      </c>
      <c r="H475" s="220">
        <v>0</v>
      </c>
      <c r="I475" s="221">
        <v>0</v>
      </c>
      <c r="J475" s="220">
        <v>0</v>
      </c>
    </row>
    <row r="476" spans="2:10" x14ac:dyDescent="0.2">
      <c r="B476" s="101" t="s">
        <v>757</v>
      </c>
      <c r="C476" s="219">
        <v>3</v>
      </c>
      <c r="D476" s="220">
        <v>185.33333333333334</v>
      </c>
      <c r="E476" s="221">
        <v>0.65105386416861832</v>
      </c>
      <c r="F476" s="220">
        <v>255</v>
      </c>
      <c r="G476" s="219">
        <v>0</v>
      </c>
      <c r="H476" s="220">
        <v>0</v>
      </c>
      <c r="I476" s="221">
        <v>0</v>
      </c>
      <c r="J476" s="220">
        <v>0</v>
      </c>
    </row>
    <row r="477" spans="2:10" x14ac:dyDescent="0.2">
      <c r="B477" s="101" t="s">
        <v>758</v>
      </c>
      <c r="C477" s="219">
        <v>0</v>
      </c>
      <c r="D477" s="220">
        <v>0</v>
      </c>
      <c r="E477" s="221">
        <v>0</v>
      </c>
      <c r="F477" s="220">
        <v>0</v>
      </c>
      <c r="G477" s="219">
        <v>0</v>
      </c>
      <c r="H477" s="220">
        <v>0</v>
      </c>
      <c r="I477" s="221">
        <v>0</v>
      </c>
      <c r="J477" s="220">
        <v>0</v>
      </c>
    </row>
    <row r="478" spans="2:10" x14ac:dyDescent="0.2">
      <c r="B478" s="101" t="s">
        <v>759</v>
      </c>
      <c r="C478" s="219">
        <v>501</v>
      </c>
      <c r="D478" s="220">
        <v>79.584830339321357</v>
      </c>
      <c r="E478" s="221">
        <v>0.53040320327777257</v>
      </c>
      <c r="F478" s="220">
        <v>250</v>
      </c>
      <c r="G478" s="219">
        <v>255</v>
      </c>
      <c r="H478" s="220">
        <v>296.92549019607844</v>
      </c>
      <c r="I478" s="221">
        <v>0.36437309310002974</v>
      </c>
      <c r="J478" s="220">
        <v>935</v>
      </c>
    </row>
    <row r="479" spans="2:10" x14ac:dyDescent="0.2">
      <c r="B479" s="101" t="s">
        <v>760</v>
      </c>
      <c r="C479" s="219">
        <v>604</v>
      </c>
      <c r="D479" s="220">
        <v>79.956953642384107</v>
      </c>
      <c r="E479" s="221">
        <v>0.52402343749999991</v>
      </c>
      <c r="F479" s="220">
        <v>425</v>
      </c>
      <c r="G479" s="219">
        <v>230</v>
      </c>
      <c r="H479" s="220">
        <v>232.74782608695651</v>
      </c>
      <c r="I479" s="221">
        <v>0.3623833958381284</v>
      </c>
      <c r="J479" s="220">
        <v>513</v>
      </c>
    </row>
    <row r="480" spans="2:10" x14ac:dyDescent="0.2">
      <c r="B480" s="101" t="s">
        <v>761</v>
      </c>
      <c r="C480" s="219">
        <v>335</v>
      </c>
      <c r="D480" s="220">
        <v>72.51044776119403</v>
      </c>
      <c r="E480" s="221">
        <v>0.49658598413607002</v>
      </c>
      <c r="F480" s="220">
        <v>279</v>
      </c>
      <c r="G480" s="219">
        <v>90</v>
      </c>
      <c r="H480" s="220">
        <v>228.04444444444445</v>
      </c>
      <c r="I480" s="221">
        <v>0.36022184779556299</v>
      </c>
      <c r="J480" s="220">
        <v>549</v>
      </c>
    </row>
    <row r="481" spans="2:10" x14ac:dyDescent="0.2">
      <c r="B481" s="101" t="s">
        <v>762</v>
      </c>
      <c r="C481" s="219">
        <v>591</v>
      </c>
      <c r="D481" s="220">
        <v>73.627749576988151</v>
      </c>
      <c r="E481" s="221">
        <v>0.5044458098097635</v>
      </c>
      <c r="F481" s="220">
        <v>275</v>
      </c>
      <c r="G481" s="219">
        <v>103</v>
      </c>
      <c r="H481" s="220">
        <v>257.46601941747571</v>
      </c>
      <c r="I481" s="221">
        <v>0.36267282996676742</v>
      </c>
      <c r="J481" s="220">
        <v>820</v>
      </c>
    </row>
    <row r="482" spans="2:10" x14ac:dyDescent="0.2">
      <c r="B482" s="101" t="s">
        <v>763</v>
      </c>
      <c r="C482" s="219">
        <v>434</v>
      </c>
      <c r="D482" s="220">
        <v>82.142857142857139</v>
      </c>
      <c r="E482" s="221">
        <v>0.51704133430021759</v>
      </c>
      <c r="F482" s="220">
        <v>273</v>
      </c>
      <c r="G482" s="219">
        <v>459</v>
      </c>
      <c r="H482" s="220">
        <v>283.58823529411762</v>
      </c>
      <c r="I482" s="221">
        <v>0.3641778600945087</v>
      </c>
      <c r="J482" s="220">
        <v>759</v>
      </c>
    </row>
    <row r="483" spans="2:10" x14ac:dyDescent="0.2">
      <c r="B483" s="101" t="s">
        <v>764</v>
      </c>
      <c r="C483" s="219">
        <v>568</v>
      </c>
      <c r="D483" s="220">
        <v>71.890845070422529</v>
      </c>
      <c r="E483" s="221">
        <v>0.49757512246240831</v>
      </c>
      <c r="F483" s="220">
        <v>453</v>
      </c>
      <c r="G483" s="219">
        <v>149</v>
      </c>
      <c r="H483" s="220">
        <v>271.82550335570471</v>
      </c>
      <c r="I483" s="221">
        <v>0.36529095566218128</v>
      </c>
      <c r="J483" s="220">
        <v>603</v>
      </c>
    </row>
    <row r="484" spans="2:10" x14ac:dyDescent="0.2">
      <c r="B484" s="101" t="s">
        <v>765</v>
      </c>
      <c r="C484" s="219">
        <v>466</v>
      </c>
      <c r="D484" s="220">
        <v>76.641630901287556</v>
      </c>
      <c r="E484" s="221">
        <v>0.50554163658754092</v>
      </c>
      <c r="F484" s="220">
        <v>389</v>
      </c>
      <c r="G484" s="219">
        <v>117</v>
      </c>
      <c r="H484" s="220">
        <v>247.97435897435898</v>
      </c>
      <c r="I484" s="221">
        <v>0.3643796390490186</v>
      </c>
      <c r="J484" s="220">
        <v>512</v>
      </c>
    </row>
    <row r="485" spans="2:10" x14ac:dyDescent="0.2">
      <c r="B485" s="101" t="s">
        <v>766</v>
      </c>
      <c r="C485" s="219">
        <v>262</v>
      </c>
      <c r="D485" s="220">
        <v>68.667938931297712</v>
      </c>
      <c r="E485" s="221">
        <v>0.47544926004228327</v>
      </c>
      <c r="F485" s="220">
        <v>238</v>
      </c>
      <c r="G485" s="219">
        <v>46</v>
      </c>
      <c r="H485" s="220">
        <v>330.10869565217394</v>
      </c>
      <c r="I485" s="221">
        <v>0.36594770454271597</v>
      </c>
      <c r="J485" s="220">
        <v>792</v>
      </c>
    </row>
    <row r="486" spans="2:10" x14ac:dyDescent="0.2">
      <c r="B486" s="101" t="s">
        <v>767</v>
      </c>
      <c r="C486" s="219">
        <v>0</v>
      </c>
      <c r="D486" s="220">
        <v>0</v>
      </c>
      <c r="E486" s="221">
        <v>0</v>
      </c>
      <c r="F486" s="220">
        <v>0</v>
      </c>
      <c r="G486" s="219">
        <v>0</v>
      </c>
      <c r="H486" s="220">
        <v>0</v>
      </c>
      <c r="I486" s="221">
        <v>0</v>
      </c>
      <c r="J486" s="220">
        <v>0</v>
      </c>
    </row>
    <row r="487" spans="2:10" x14ac:dyDescent="0.2">
      <c r="B487" s="101" t="s">
        <v>768</v>
      </c>
      <c r="C487" s="219">
        <v>492</v>
      </c>
      <c r="D487" s="220">
        <v>47.892276422764226</v>
      </c>
      <c r="E487" s="221">
        <v>0.34764967983711537</v>
      </c>
      <c r="F487" s="220">
        <v>212</v>
      </c>
      <c r="G487" s="219">
        <v>113</v>
      </c>
      <c r="H487" s="220">
        <v>220.34513274336283</v>
      </c>
      <c r="I487" s="221">
        <v>0.36194089514921579</v>
      </c>
      <c r="J487" s="220">
        <v>559</v>
      </c>
    </row>
    <row r="488" spans="2:10" x14ac:dyDescent="0.2">
      <c r="B488" s="101" t="s">
        <v>769</v>
      </c>
      <c r="C488" s="219">
        <v>352</v>
      </c>
      <c r="D488" s="220">
        <v>65.826704545454547</v>
      </c>
      <c r="E488" s="221">
        <v>0.43761804034146712</v>
      </c>
      <c r="F488" s="220">
        <v>228</v>
      </c>
      <c r="G488" s="219">
        <v>269</v>
      </c>
      <c r="H488" s="220">
        <v>306.3828996282528</v>
      </c>
      <c r="I488" s="221">
        <v>0.36381574591122789</v>
      </c>
      <c r="J488" s="220">
        <v>903</v>
      </c>
    </row>
    <row r="489" spans="2:10" x14ac:dyDescent="0.2">
      <c r="B489" s="101" t="s">
        <v>770</v>
      </c>
      <c r="C489" s="219">
        <v>273</v>
      </c>
      <c r="D489" s="220">
        <v>66.329670329670336</v>
      </c>
      <c r="E489" s="221">
        <v>0.42631132875035305</v>
      </c>
      <c r="F489" s="220">
        <v>393</v>
      </c>
      <c r="G489" s="219">
        <v>24</v>
      </c>
      <c r="H489" s="220">
        <v>216.70833333333334</v>
      </c>
      <c r="I489" s="221">
        <v>0.36264119369683456</v>
      </c>
      <c r="J489" s="220">
        <v>388</v>
      </c>
    </row>
    <row r="490" spans="2:10" x14ac:dyDescent="0.2">
      <c r="B490" s="101" t="s">
        <v>771</v>
      </c>
      <c r="C490" s="219">
        <v>404</v>
      </c>
      <c r="D490" s="220">
        <v>55.210396039603964</v>
      </c>
      <c r="E490" s="221">
        <v>0.39080157687253614</v>
      </c>
      <c r="F490" s="220">
        <v>279</v>
      </c>
      <c r="G490" s="219">
        <v>126</v>
      </c>
      <c r="H490" s="220">
        <v>230.88095238095238</v>
      </c>
      <c r="I490" s="221">
        <v>0.3572911165424153</v>
      </c>
      <c r="J490" s="220">
        <v>722</v>
      </c>
    </row>
    <row r="491" spans="2:10" x14ac:dyDescent="0.2">
      <c r="B491" s="101" t="s">
        <v>772</v>
      </c>
      <c r="C491" s="219">
        <v>0</v>
      </c>
      <c r="D491" s="220">
        <v>0</v>
      </c>
      <c r="E491" s="221">
        <v>0</v>
      </c>
      <c r="F491" s="220">
        <v>0</v>
      </c>
      <c r="G491" s="219">
        <v>0</v>
      </c>
      <c r="H491" s="220">
        <v>0</v>
      </c>
      <c r="I491" s="221">
        <v>0</v>
      </c>
      <c r="J491" s="220">
        <v>0</v>
      </c>
    </row>
    <row r="492" spans="2:10" x14ac:dyDescent="0.2">
      <c r="B492" s="101" t="s">
        <v>773</v>
      </c>
      <c r="C492" s="219">
        <v>408</v>
      </c>
      <c r="D492" s="220">
        <v>57.093137254901961</v>
      </c>
      <c r="E492" s="221">
        <v>0.39861049317225095</v>
      </c>
      <c r="F492" s="220">
        <v>225</v>
      </c>
      <c r="G492" s="219">
        <v>122</v>
      </c>
      <c r="H492" s="220">
        <v>239.90983606557376</v>
      </c>
      <c r="I492" s="221">
        <v>0.35817954868079682</v>
      </c>
      <c r="J492" s="220">
        <v>537</v>
      </c>
    </row>
    <row r="493" spans="2:10" x14ac:dyDescent="0.2">
      <c r="B493" s="101" t="s">
        <v>774</v>
      </c>
      <c r="C493" s="219">
        <v>232</v>
      </c>
      <c r="D493" s="220">
        <v>97.202586206896555</v>
      </c>
      <c r="E493" s="221">
        <v>0.54768670309653911</v>
      </c>
      <c r="F493" s="220">
        <v>476</v>
      </c>
      <c r="G493" s="219">
        <v>106</v>
      </c>
      <c r="H493" s="220">
        <v>350.58490566037733</v>
      </c>
      <c r="I493" s="221">
        <v>0.36226981604780617</v>
      </c>
      <c r="J493" s="220">
        <v>693</v>
      </c>
    </row>
    <row r="494" spans="2:10" x14ac:dyDescent="0.2">
      <c r="B494" s="101" t="s">
        <v>775</v>
      </c>
      <c r="C494" s="219">
        <v>0</v>
      </c>
      <c r="D494" s="220">
        <v>0</v>
      </c>
      <c r="E494" s="221">
        <v>0</v>
      </c>
      <c r="F494" s="220">
        <v>0</v>
      </c>
      <c r="G494" s="219">
        <v>0</v>
      </c>
      <c r="H494" s="220">
        <v>0</v>
      </c>
      <c r="I494" s="221">
        <v>0</v>
      </c>
      <c r="J494" s="220">
        <v>0</v>
      </c>
    </row>
    <row r="495" spans="2:10" x14ac:dyDescent="0.2">
      <c r="B495" s="101" t="s">
        <v>776</v>
      </c>
      <c r="C495" s="219">
        <v>784</v>
      </c>
      <c r="D495" s="220">
        <v>82.257653061224488</v>
      </c>
      <c r="E495" s="221">
        <v>0.53123223802894626</v>
      </c>
      <c r="F495" s="220">
        <v>295</v>
      </c>
      <c r="G495" s="219">
        <v>262</v>
      </c>
      <c r="H495" s="220">
        <v>277.34732824427482</v>
      </c>
      <c r="I495" s="221">
        <v>0.35917651129454797</v>
      </c>
      <c r="J495" s="220">
        <v>789</v>
      </c>
    </row>
    <row r="496" spans="2:10" x14ac:dyDescent="0.2">
      <c r="B496" s="101" t="s">
        <v>777</v>
      </c>
      <c r="C496" s="219">
        <v>318</v>
      </c>
      <c r="D496" s="220">
        <v>63.226415094339622</v>
      </c>
      <c r="E496" s="221">
        <v>0.41722349035069506</v>
      </c>
      <c r="F496" s="220">
        <v>343</v>
      </c>
      <c r="G496" s="219">
        <v>120</v>
      </c>
      <c r="H496" s="220">
        <v>235.47499999999999</v>
      </c>
      <c r="I496" s="221">
        <v>0.36481828158285445</v>
      </c>
      <c r="J496" s="220">
        <v>826</v>
      </c>
    </row>
    <row r="497" spans="2:10" x14ac:dyDescent="0.2">
      <c r="B497" s="101" t="s">
        <v>778</v>
      </c>
      <c r="C497" s="219">
        <v>520</v>
      </c>
      <c r="D497" s="220">
        <v>49.632692307692309</v>
      </c>
      <c r="E497" s="221">
        <v>0.36031998659742004</v>
      </c>
      <c r="F497" s="220">
        <v>236</v>
      </c>
      <c r="G497" s="219">
        <v>47</v>
      </c>
      <c r="H497" s="220">
        <v>252.36170212765958</v>
      </c>
      <c r="I497" s="221">
        <v>0.36123039439622362</v>
      </c>
      <c r="J497" s="220">
        <v>656</v>
      </c>
    </row>
    <row r="498" spans="2:10" x14ac:dyDescent="0.2">
      <c r="B498" s="101" t="s">
        <v>779</v>
      </c>
      <c r="C498" s="219">
        <v>354</v>
      </c>
      <c r="D498" s="220">
        <v>53.680790960451979</v>
      </c>
      <c r="E498" s="221">
        <v>0.38246186048383857</v>
      </c>
      <c r="F498" s="220">
        <v>224</v>
      </c>
      <c r="G498" s="219">
        <v>133</v>
      </c>
      <c r="H498" s="220">
        <v>224.42105263157896</v>
      </c>
      <c r="I498" s="221">
        <v>0.36257182075483163</v>
      </c>
      <c r="J498" s="220">
        <v>589</v>
      </c>
    </row>
    <row r="499" spans="2:10" x14ac:dyDescent="0.2">
      <c r="B499" s="101" t="s">
        <v>780</v>
      </c>
      <c r="C499" s="219">
        <v>420</v>
      </c>
      <c r="D499" s="220">
        <v>53.438095238095237</v>
      </c>
      <c r="E499" s="221">
        <v>0.39096277457452921</v>
      </c>
      <c r="F499" s="220">
        <v>232</v>
      </c>
      <c r="G499" s="219">
        <v>163</v>
      </c>
      <c r="H499" s="220">
        <v>263.79754601226995</v>
      </c>
      <c r="I499" s="221">
        <v>0.36574660825926086</v>
      </c>
      <c r="J499" s="220">
        <v>946</v>
      </c>
    </row>
    <row r="500" spans="2:10" x14ac:dyDescent="0.2">
      <c r="B500" s="101" t="s">
        <v>781</v>
      </c>
      <c r="C500" s="219">
        <v>0</v>
      </c>
      <c r="D500" s="220">
        <v>0</v>
      </c>
      <c r="E500" s="221">
        <v>0</v>
      </c>
      <c r="F500" s="220">
        <v>0</v>
      </c>
      <c r="G500" s="219">
        <v>0</v>
      </c>
      <c r="H500" s="220">
        <v>0</v>
      </c>
      <c r="I500" s="221">
        <v>0</v>
      </c>
      <c r="J500" s="220">
        <v>0</v>
      </c>
    </row>
    <row r="501" spans="2:10" x14ac:dyDescent="0.2">
      <c r="B501" s="101" t="s">
        <v>782</v>
      </c>
      <c r="C501" s="219">
        <v>919</v>
      </c>
      <c r="D501" s="220">
        <v>55.557127312295975</v>
      </c>
      <c r="E501" s="221">
        <v>0.38757353778418802</v>
      </c>
      <c r="F501" s="220">
        <v>359</v>
      </c>
      <c r="G501" s="219">
        <v>418</v>
      </c>
      <c r="H501" s="220">
        <v>214.22966507177034</v>
      </c>
      <c r="I501" s="221">
        <v>0.35783845560586136</v>
      </c>
      <c r="J501" s="220">
        <v>897</v>
      </c>
    </row>
    <row r="502" spans="2:10" x14ac:dyDescent="0.2">
      <c r="B502" s="101" t="s">
        <v>783</v>
      </c>
      <c r="C502" s="219">
        <v>351</v>
      </c>
      <c r="D502" s="220">
        <v>57.444444444444443</v>
      </c>
      <c r="E502" s="221">
        <v>0.39954423858119492</v>
      </c>
      <c r="F502" s="220">
        <v>342</v>
      </c>
      <c r="G502" s="219">
        <v>76</v>
      </c>
      <c r="H502" s="220">
        <v>240.65789473684211</v>
      </c>
      <c r="I502" s="221">
        <v>0.36217104611789863</v>
      </c>
      <c r="J502" s="220">
        <v>580</v>
      </c>
    </row>
    <row r="503" spans="2:10" x14ac:dyDescent="0.2">
      <c r="B503" s="101" t="s">
        <v>784</v>
      </c>
      <c r="C503" s="219">
        <v>199</v>
      </c>
      <c r="D503" s="220">
        <v>115.53768844221105</v>
      </c>
      <c r="E503" s="221">
        <v>0.60794838573203935</v>
      </c>
      <c r="F503" s="220">
        <v>406</v>
      </c>
      <c r="G503" s="219">
        <v>38</v>
      </c>
      <c r="H503" s="220">
        <v>410.34210526315792</v>
      </c>
      <c r="I503" s="221">
        <v>0.3642543449822464</v>
      </c>
      <c r="J503" s="220">
        <v>910</v>
      </c>
    </row>
    <row r="504" spans="2:10" x14ac:dyDescent="0.2">
      <c r="B504" s="101" t="s">
        <v>785</v>
      </c>
      <c r="C504" s="219">
        <v>196</v>
      </c>
      <c r="D504" s="220">
        <v>72.510204081632651</v>
      </c>
      <c r="E504" s="221">
        <v>0.44599259398732194</v>
      </c>
      <c r="F504" s="220">
        <v>959</v>
      </c>
      <c r="G504" s="219">
        <v>45</v>
      </c>
      <c r="H504" s="220">
        <v>292.42222222222222</v>
      </c>
      <c r="I504" s="221">
        <v>0.36252686098407616</v>
      </c>
      <c r="J504" s="220">
        <v>837</v>
      </c>
    </row>
    <row r="505" spans="2:10" x14ac:dyDescent="0.2">
      <c r="B505" s="101" t="s">
        <v>786</v>
      </c>
      <c r="C505" s="219">
        <v>0</v>
      </c>
      <c r="D505" s="220">
        <v>0</v>
      </c>
      <c r="E505" s="221">
        <v>0</v>
      </c>
      <c r="F505" s="220">
        <v>0</v>
      </c>
      <c r="G505" s="219">
        <v>0</v>
      </c>
      <c r="H505" s="220">
        <v>0</v>
      </c>
      <c r="I505" s="221">
        <v>0</v>
      </c>
      <c r="J505" s="220">
        <v>0</v>
      </c>
    </row>
    <row r="506" spans="2:10" x14ac:dyDescent="0.2">
      <c r="B506" s="101" t="s">
        <v>787</v>
      </c>
      <c r="C506" s="219">
        <v>3</v>
      </c>
      <c r="D506" s="220">
        <v>93.333333333333329</v>
      </c>
      <c r="E506" s="221">
        <v>0.59071729957805896</v>
      </c>
      <c r="F506" s="220">
        <v>131</v>
      </c>
      <c r="G506" s="219">
        <v>0</v>
      </c>
      <c r="H506" s="220">
        <v>0</v>
      </c>
      <c r="I506" s="221">
        <v>0</v>
      </c>
      <c r="J506" s="220">
        <v>0</v>
      </c>
    </row>
    <row r="507" spans="2:10" x14ac:dyDescent="0.2">
      <c r="B507" s="101" t="s">
        <v>788</v>
      </c>
      <c r="C507" s="219">
        <v>18</v>
      </c>
      <c r="D507" s="220">
        <v>88.111111111111114</v>
      </c>
      <c r="E507" s="221">
        <v>0.50429252782193967</v>
      </c>
      <c r="F507" s="220">
        <v>194</v>
      </c>
      <c r="G507" s="219">
        <v>0</v>
      </c>
      <c r="H507" s="220">
        <v>0</v>
      </c>
      <c r="I507" s="221">
        <v>0</v>
      </c>
      <c r="J507" s="220">
        <v>0</v>
      </c>
    </row>
    <row r="508" spans="2:10" x14ac:dyDescent="0.2">
      <c r="B508" s="101" t="s">
        <v>789</v>
      </c>
      <c r="C508" s="219">
        <v>0</v>
      </c>
      <c r="D508" s="220">
        <v>0</v>
      </c>
      <c r="E508" s="221">
        <v>0</v>
      </c>
      <c r="F508" s="220">
        <v>0</v>
      </c>
      <c r="G508" s="219">
        <v>0</v>
      </c>
      <c r="H508" s="220">
        <v>0</v>
      </c>
      <c r="I508" s="221">
        <v>0</v>
      </c>
      <c r="J508" s="220">
        <v>0</v>
      </c>
    </row>
    <row r="509" spans="2:10" x14ac:dyDescent="0.2">
      <c r="B509" s="101" t="s">
        <v>790</v>
      </c>
      <c r="C509" s="219">
        <v>0</v>
      </c>
      <c r="D509" s="220">
        <v>0</v>
      </c>
      <c r="E509" s="221">
        <v>0</v>
      </c>
      <c r="F509" s="220">
        <v>0</v>
      </c>
      <c r="G509" s="219">
        <v>0</v>
      </c>
      <c r="H509" s="220">
        <v>0</v>
      </c>
      <c r="I509" s="221">
        <v>0</v>
      </c>
      <c r="J509" s="220">
        <v>0</v>
      </c>
    </row>
    <row r="510" spans="2:10" x14ac:dyDescent="0.2">
      <c r="B510" s="101" t="s">
        <v>791</v>
      </c>
      <c r="C510" s="219">
        <v>1477</v>
      </c>
      <c r="D510" s="220">
        <v>81.494922139471896</v>
      </c>
      <c r="E510" s="221">
        <v>0.55034428523094081</v>
      </c>
      <c r="F510" s="220">
        <v>499</v>
      </c>
      <c r="G510" s="219">
        <v>215</v>
      </c>
      <c r="H510" s="220">
        <v>276.74883720930234</v>
      </c>
      <c r="I510" s="221">
        <v>0.36150822341440292</v>
      </c>
      <c r="J510" s="220">
        <v>750</v>
      </c>
    </row>
    <row r="511" spans="2:10" x14ac:dyDescent="0.2">
      <c r="B511" s="101" t="s">
        <v>792</v>
      </c>
      <c r="C511" s="219">
        <v>1632</v>
      </c>
      <c r="D511" s="220">
        <v>78.741421568627445</v>
      </c>
      <c r="E511" s="221">
        <v>0.54804674172637324</v>
      </c>
      <c r="F511" s="220">
        <v>482</v>
      </c>
      <c r="G511" s="219">
        <v>177</v>
      </c>
      <c r="H511" s="220">
        <v>254.94350282485877</v>
      </c>
      <c r="I511" s="221">
        <v>0.36351259908487465</v>
      </c>
      <c r="J511" s="220">
        <v>788</v>
      </c>
    </row>
    <row r="512" spans="2:10" x14ac:dyDescent="0.2">
      <c r="B512" s="102" t="s">
        <v>793</v>
      </c>
      <c r="C512" s="222">
        <v>1</v>
      </c>
      <c r="D512" s="223">
        <v>77</v>
      </c>
      <c r="E512" s="224">
        <v>0.5923076923076922</v>
      </c>
      <c r="F512" s="223">
        <v>77</v>
      </c>
      <c r="G512" s="222">
        <v>0</v>
      </c>
      <c r="H512" s="223">
        <v>0</v>
      </c>
      <c r="I512" s="224">
        <v>0</v>
      </c>
      <c r="J512" s="223">
        <v>0</v>
      </c>
    </row>
    <row r="514" spans="2:11" x14ac:dyDescent="0.2">
      <c r="K514" s="12" t="s">
        <v>298</v>
      </c>
    </row>
    <row r="515" spans="2:11" x14ac:dyDescent="0.2">
      <c r="K515" s="12" t="s">
        <v>281</v>
      </c>
    </row>
    <row r="516" spans="2:11" x14ac:dyDescent="0.2">
      <c r="B516" s="3" t="s">
        <v>0</v>
      </c>
      <c r="C516" s="207"/>
      <c r="D516" s="208"/>
      <c r="E516" s="209"/>
      <c r="F516" s="209"/>
      <c r="G516" s="207"/>
      <c r="H516" s="208"/>
      <c r="I516" s="209"/>
      <c r="J516" s="209"/>
    </row>
    <row r="517" spans="2:11" x14ac:dyDescent="0.2">
      <c r="B517" s="3" t="s">
        <v>2701</v>
      </c>
      <c r="C517" s="207"/>
      <c r="D517" s="208"/>
      <c r="E517" s="209"/>
      <c r="F517" s="209"/>
      <c r="G517" s="207"/>
      <c r="H517" s="208"/>
      <c r="I517" s="209"/>
      <c r="J517" s="209"/>
    </row>
    <row r="518" spans="2:11" x14ac:dyDescent="0.2">
      <c r="B518" s="100" t="s">
        <v>293</v>
      </c>
      <c r="C518" s="207"/>
      <c r="D518" s="208"/>
      <c r="E518" s="209"/>
      <c r="F518" s="209"/>
      <c r="G518" s="207"/>
      <c r="H518" s="208"/>
      <c r="I518" s="209"/>
      <c r="J518" s="209"/>
    </row>
    <row r="519" spans="2:11" x14ac:dyDescent="0.2">
      <c r="B519" s="3"/>
      <c r="C519" s="98"/>
      <c r="D519" s="98"/>
      <c r="E519" s="98"/>
      <c r="F519" s="98"/>
      <c r="G519" s="98"/>
      <c r="H519" s="98"/>
      <c r="I519" s="98"/>
      <c r="J519" s="98"/>
    </row>
    <row r="520" spans="2:11" x14ac:dyDescent="0.2">
      <c r="B520" s="106"/>
      <c r="C520" s="167" t="s">
        <v>2659</v>
      </c>
      <c r="D520" s="210"/>
      <c r="E520" s="211"/>
      <c r="F520" s="212"/>
      <c r="G520" s="167" t="s">
        <v>357</v>
      </c>
      <c r="H520" s="210"/>
      <c r="I520" s="211"/>
      <c r="J520" s="212"/>
    </row>
    <row r="521" spans="2:11" ht="25.5" x14ac:dyDescent="0.2">
      <c r="B521" s="168" t="s">
        <v>299</v>
      </c>
      <c r="C521" s="213" t="s">
        <v>2679</v>
      </c>
      <c r="D521" s="214" t="s">
        <v>2676</v>
      </c>
      <c r="E521" s="215" t="s">
        <v>2677</v>
      </c>
      <c r="F521" s="214" t="s">
        <v>2678</v>
      </c>
      <c r="G521" s="213" t="s">
        <v>2679</v>
      </c>
      <c r="H521" s="214" t="s">
        <v>2676</v>
      </c>
      <c r="I521" s="215" t="s">
        <v>2677</v>
      </c>
      <c r="J521" s="214" t="s">
        <v>2678</v>
      </c>
    </row>
    <row r="522" spans="2:11" x14ac:dyDescent="0.2">
      <c r="B522" s="121" t="s">
        <v>794</v>
      </c>
      <c r="C522" s="216">
        <v>562</v>
      </c>
      <c r="D522" s="217">
        <v>87.204626334519574</v>
      </c>
      <c r="E522" s="218">
        <v>0.55483980527567067</v>
      </c>
      <c r="F522" s="217">
        <v>344</v>
      </c>
      <c r="G522" s="216">
        <v>301</v>
      </c>
      <c r="H522" s="217">
        <v>349.47840531561462</v>
      </c>
      <c r="I522" s="218">
        <v>0.36538160952278398</v>
      </c>
      <c r="J522" s="217">
        <v>883</v>
      </c>
    </row>
    <row r="523" spans="2:11" x14ac:dyDescent="0.2">
      <c r="B523" s="101" t="s">
        <v>795</v>
      </c>
      <c r="C523" s="219">
        <v>146</v>
      </c>
      <c r="D523" s="220">
        <v>92.164383561643831</v>
      </c>
      <c r="E523" s="221">
        <v>0.55436081242532853</v>
      </c>
      <c r="F523" s="220">
        <v>431</v>
      </c>
      <c r="G523" s="219">
        <v>82</v>
      </c>
      <c r="H523" s="220">
        <v>382.85365853658539</v>
      </c>
      <c r="I523" s="221">
        <v>0.36631156435597356</v>
      </c>
      <c r="J523" s="220">
        <v>850</v>
      </c>
    </row>
    <row r="524" spans="2:11" x14ac:dyDescent="0.2">
      <c r="B524" s="101" t="s">
        <v>796</v>
      </c>
      <c r="C524" s="219">
        <v>400</v>
      </c>
      <c r="D524" s="220">
        <v>85.642499999999998</v>
      </c>
      <c r="E524" s="221">
        <v>0.55346958558849657</v>
      </c>
      <c r="F524" s="220">
        <v>422</v>
      </c>
      <c r="G524" s="219">
        <v>290</v>
      </c>
      <c r="H524" s="220">
        <v>420.13103448275859</v>
      </c>
      <c r="I524" s="221">
        <v>0.36747669301740604</v>
      </c>
      <c r="J524" s="220">
        <v>1116</v>
      </c>
    </row>
    <row r="525" spans="2:11" x14ac:dyDescent="0.2">
      <c r="B525" s="101" t="s">
        <v>797</v>
      </c>
      <c r="C525" s="219">
        <v>2</v>
      </c>
      <c r="D525" s="220">
        <v>8.5</v>
      </c>
      <c r="E525" s="221">
        <v>6.5384615384615374E-2</v>
      </c>
      <c r="F525" s="220">
        <v>12</v>
      </c>
      <c r="G525" s="219">
        <v>0</v>
      </c>
      <c r="H525" s="220">
        <v>0</v>
      </c>
      <c r="I525" s="221">
        <v>0</v>
      </c>
      <c r="J525" s="220">
        <v>0</v>
      </c>
    </row>
    <row r="526" spans="2:11" x14ac:dyDescent="0.2">
      <c r="B526" s="101" t="s">
        <v>798</v>
      </c>
      <c r="C526" s="219">
        <v>16</v>
      </c>
      <c r="D526" s="220">
        <v>54.375</v>
      </c>
      <c r="E526" s="221">
        <v>0.38024475524475521</v>
      </c>
      <c r="F526" s="220">
        <v>137</v>
      </c>
      <c r="G526" s="219">
        <v>0</v>
      </c>
      <c r="H526" s="220">
        <v>0</v>
      </c>
      <c r="I526" s="221">
        <v>0</v>
      </c>
      <c r="J526" s="220">
        <v>0</v>
      </c>
    </row>
    <row r="527" spans="2:11" x14ac:dyDescent="0.2">
      <c r="B527" s="101" t="s">
        <v>799</v>
      </c>
      <c r="C527" s="219">
        <v>0</v>
      </c>
      <c r="D527" s="220">
        <v>0</v>
      </c>
      <c r="E527" s="221">
        <v>0</v>
      </c>
      <c r="F527" s="220">
        <v>0</v>
      </c>
      <c r="G527" s="219">
        <v>0</v>
      </c>
      <c r="H527" s="220">
        <v>0</v>
      </c>
      <c r="I527" s="221">
        <v>0</v>
      </c>
      <c r="J527" s="220">
        <v>0</v>
      </c>
    </row>
    <row r="528" spans="2:11" x14ac:dyDescent="0.2">
      <c r="B528" s="101" t="s">
        <v>800</v>
      </c>
      <c r="C528" s="219">
        <v>1</v>
      </c>
      <c r="D528" s="220">
        <v>172</v>
      </c>
      <c r="E528" s="221">
        <v>0.64905660377358498</v>
      </c>
      <c r="F528" s="220">
        <v>172</v>
      </c>
      <c r="G528" s="219">
        <v>0</v>
      </c>
      <c r="H528" s="220">
        <v>0</v>
      </c>
      <c r="I528" s="221">
        <v>0</v>
      </c>
      <c r="J528" s="220">
        <v>0</v>
      </c>
    </row>
    <row r="529" spans="2:10" x14ac:dyDescent="0.2">
      <c r="B529" s="101" t="s">
        <v>801</v>
      </c>
      <c r="C529" s="219">
        <v>563</v>
      </c>
      <c r="D529" s="220">
        <v>83.229129662522197</v>
      </c>
      <c r="E529" s="221">
        <v>0.56221054399731241</v>
      </c>
      <c r="F529" s="220">
        <v>294</v>
      </c>
      <c r="G529" s="219">
        <v>81</v>
      </c>
      <c r="H529" s="220">
        <v>344.03703703703701</v>
      </c>
      <c r="I529" s="221">
        <v>0.35926360436783678</v>
      </c>
      <c r="J529" s="220">
        <v>1441</v>
      </c>
    </row>
    <row r="530" spans="2:10" x14ac:dyDescent="0.2">
      <c r="B530" s="101" t="s">
        <v>802</v>
      </c>
      <c r="C530" s="219">
        <v>0</v>
      </c>
      <c r="D530" s="220">
        <v>0</v>
      </c>
      <c r="E530" s="221">
        <v>0</v>
      </c>
      <c r="F530" s="220">
        <v>0</v>
      </c>
      <c r="G530" s="219">
        <v>0</v>
      </c>
      <c r="H530" s="220">
        <v>0</v>
      </c>
      <c r="I530" s="221">
        <v>0</v>
      </c>
      <c r="J530" s="220">
        <v>0</v>
      </c>
    </row>
    <row r="531" spans="2:10" x14ac:dyDescent="0.2">
      <c r="B531" s="101" t="s">
        <v>803</v>
      </c>
      <c r="C531" s="219">
        <v>6</v>
      </c>
      <c r="D531" s="220">
        <v>66.666666666666671</v>
      </c>
      <c r="E531" s="221">
        <v>0.48959608323133419</v>
      </c>
      <c r="F531" s="220">
        <v>92</v>
      </c>
      <c r="G531" s="219">
        <v>0</v>
      </c>
      <c r="H531" s="220">
        <v>0</v>
      </c>
      <c r="I531" s="221">
        <v>0</v>
      </c>
      <c r="J531" s="220">
        <v>0</v>
      </c>
    </row>
    <row r="532" spans="2:10" x14ac:dyDescent="0.2">
      <c r="B532" s="101" t="s">
        <v>804</v>
      </c>
      <c r="C532" s="219">
        <v>34</v>
      </c>
      <c r="D532" s="220">
        <v>65.852941176470594</v>
      </c>
      <c r="E532" s="221">
        <v>0.43858961802154761</v>
      </c>
      <c r="F532" s="220">
        <v>215</v>
      </c>
      <c r="G532" s="219">
        <v>0</v>
      </c>
      <c r="H532" s="220">
        <v>0</v>
      </c>
      <c r="I532" s="221">
        <v>0</v>
      </c>
      <c r="J532" s="220">
        <v>0</v>
      </c>
    </row>
    <row r="533" spans="2:10" x14ac:dyDescent="0.2">
      <c r="B533" s="101" t="s">
        <v>805</v>
      </c>
      <c r="C533" s="219">
        <v>524</v>
      </c>
      <c r="D533" s="220">
        <v>64.040076335877856</v>
      </c>
      <c r="E533" s="221">
        <v>0.4195149393674209</v>
      </c>
      <c r="F533" s="220">
        <v>595</v>
      </c>
      <c r="G533" s="219">
        <v>46</v>
      </c>
      <c r="H533" s="220">
        <v>295.10869565217394</v>
      </c>
      <c r="I533" s="221">
        <v>0.35969793322734489</v>
      </c>
      <c r="J533" s="220">
        <v>511</v>
      </c>
    </row>
    <row r="534" spans="2:10" x14ac:dyDescent="0.2">
      <c r="B534" s="101" t="s">
        <v>806</v>
      </c>
      <c r="C534" s="219">
        <v>881</v>
      </c>
      <c r="D534" s="220">
        <v>60.544835414301929</v>
      </c>
      <c r="E534" s="221">
        <v>0.41293139486274333</v>
      </c>
      <c r="F534" s="220">
        <v>291</v>
      </c>
      <c r="G534" s="219">
        <v>293</v>
      </c>
      <c r="H534" s="220">
        <v>297.81228668941981</v>
      </c>
      <c r="I534" s="221">
        <v>0.36000016502603294</v>
      </c>
      <c r="J534" s="220">
        <v>740</v>
      </c>
    </row>
    <row r="535" spans="2:10" x14ac:dyDescent="0.2">
      <c r="B535" s="101" t="s">
        <v>807</v>
      </c>
      <c r="C535" s="219">
        <v>0</v>
      </c>
      <c r="D535" s="220">
        <v>0</v>
      </c>
      <c r="E535" s="221">
        <v>0</v>
      </c>
      <c r="F535" s="220">
        <v>0</v>
      </c>
      <c r="G535" s="219">
        <v>0</v>
      </c>
      <c r="H535" s="220">
        <v>0</v>
      </c>
      <c r="I535" s="221">
        <v>0</v>
      </c>
      <c r="J535" s="220">
        <v>0</v>
      </c>
    </row>
    <row r="536" spans="2:10" x14ac:dyDescent="0.2">
      <c r="B536" s="101" t="s">
        <v>808</v>
      </c>
      <c r="C536" s="219">
        <v>0</v>
      </c>
      <c r="D536" s="220">
        <v>0</v>
      </c>
      <c r="E536" s="221">
        <v>0</v>
      </c>
      <c r="F536" s="220">
        <v>0</v>
      </c>
      <c r="G536" s="219">
        <v>0</v>
      </c>
      <c r="H536" s="220">
        <v>0</v>
      </c>
      <c r="I536" s="221">
        <v>0</v>
      </c>
      <c r="J536" s="220">
        <v>0</v>
      </c>
    </row>
    <row r="537" spans="2:10" x14ac:dyDescent="0.2">
      <c r="B537" s="101" t="s">
        <v>809</v>
      </c>
      <c r="C537" s="219">
        <v>330</v>
      </c>
      <c r="D537" s="220">
        <v>55.875757575757575</v>
      </c>
      <c r="E537" s="221">
        <v>0.38521319489418593</v>
      </c>
      <c r="F537" s="220">
        <v>301</v>
      </c>
      <c r="G537" s="219">
        <v>23</v>
      </c>
      <c r="H537" s="220">
        <v>271.60869565217394</v>
      </c>
      <c r="I537" s="221">
        <v>0.36243908099326982</v>
      </c>
      <c r="J537" s="220">
        <v>528</v>
      </c>
    </row>
    <row r="538" spans="2:10" x14ac:dyDescent="0.2">
      <c r="B538" s="101" t="s">
        <v>810</v>
      </c>
      <c r="C538" s="219">
        <v>0</v>
      </c>
      <c r="D538" s="220">
        <v>0</v>
      </c>
      <c r="E538" s="221">
        <v>0</v>
      </c>
      <c r="F538" s="220">
        <v>0</v>
      </c>
      <c r="G538" s="219">
        <v>0</v>
      </c>
      <c r="H538" s="220">
        <v>0</v>
      </c>
      <c r="I538" s="221">
        <v>0</v>
      </c>
      <c r="J538" s="220">
        <v>0</v>
      </c>
    </row>
    <row r="539" spans="2:10" x14ac:dyDescent="0.2">
      <c r="B539" s="101" t="s">
        <v>811</v>
      </c>
      <c r="C539" s="219">
        <v>0</v>
      </c>
      <c r="D539" s="220">
        <v>0</v>
      </c>
      <c r="E539" s="221">
        <v>0</v>
      </c>
      <c r="F539" s="220">
        <v>0</v>
      </c>
      <c r="G539" s="219">
        <v>0</v>
      </c>
      <c r="H539" s="220">
        <v>0</v>
      </c>
      <c r="I539" s="221">
        <v>0</v>
      </c>
      <c r="J539" s="220">
        <v>0</v>
      </c>
    </row>
    <row r="540" spans="2:10" x14ac:dyDescent="0.2">
      <c r="B540" s="101" t="s">
        <v>812</v>
      </c>
      <c r="C540" s="219">
        <v>0</v>
      </c>
      <c r="D540" s="220">
        <v>0</v>
      </c>
      <c r="E540" s="221">
        <v>0</v>
      </c>
      <c r="F540" s="220">
        <v>0</v>
      </c>
      <c r="G540" s="219">
        <v>0</v>
      </c>
      <c r="H540" s="220">
        <v>0</v>
      </c>
      <c r="I540" s="221">
        <v>0</v>
      </c>
      <c r="J540" s="220">
        <v>0</v>
      </c>
    </row>
    <row r="541" spans="2:10" x14ac:dyDescent="0.2">
      <c r="B541" s="101" t="s">
        <v>813</v>
      </c>
      <c r="C541" s="219">
        <v>889</v>
      </c>
      <c r="D541" s="220">
        <v>77.380202474690662</v>
      </c>
      <c r="E541" s="221">
        <v>0.54394427004673163</v>
      </c>
      <c r="F541" s="220">
        <v>275</v>
      </c>
      <c r="G541" s="219">
        <v>60</v>
      </c>
      <c r="H541" s="220">
        <v>207.71666666666667</v>
      </c>
      <c r="I541" s="221">
        <v>0.36302467157962193</v>
      </c>
      <c r="J541" s="220">
        <v>485</v>
      </c>
    </row>
    <row r="542" spans="2:10" x14ac:dyDescent="0.2">
      <c r="B542" s="101" t="s">
        <v>814</v>
      </c>
      <c r="C542" s="219">
        <v>0</v>
      </c>
      <c r="D542" s="220">
        <v>0</v>
      </c>
      <c r="E542" s="221">
        <v>0</v>
      </c>
      <c r="F542" s="220">
        <v>0</v>
      </c>
      <c r="G542" s="219">
        <v>0</v>
      </c>
      <c r="H542" s="220">
        <v>0</v>
      </c>
      <c r="I542" s="221">
        <v>0</v>
      </c>
      <c r="J542" s="220">
        <v>0</v>
      </c>
    </row>
    <row r="543" spans="2:10" x14ac:dyDescent="0.2">
      <c r="B543" s="101" t="s">
        <v>815</v>
      </c>
      <c r="C543" s="219">
        <v>9</v>
      </c>
      <c r="D543" s="220">
        <v>81.444444444444443</v>
      </c>
      <c r="E543" s="221">
        <v>0.46100628930817611</v>
      </c>
      <c r="F543" s="220">
        <v>134</v>
      </c>
      <c r="G543" s="219">
        <v>5</v>
      </c>
      <c r="H543" s="220">
        <v>329.6</v>
      </c>
      <c r="I543" s="221">
        <v>0.36589698046181174</v>
      </c>
      <c r="J543" s="220">
        <v>450</v>
      </c>
    </row>
    <row r="544" spans="2:10" x14ac:dyDescent="0.2">
      <c r="B544" s="101" t="s">
        <v>816</v>
      </c>
      <c r="C544" s="219">
        <v>25</v>
      </c>
      <c r="D544" s="220">
        <v>42.16</v>
      </c>
      <c r="E544" s="221">
        <v>0.31073113207547176</v>
      </c>
      <c r="F544" s="220">
        <v>118</v>
      </c>
      <c r="G544" s="219">
        <v>0</v>
      </c>
      <c r="H544" s="220">
        <v>0</v>
      </c>
      <c r="I544" s="221">
        <v>0</v>
      </c>
      <c r="J544" s="220">
        <v>0</v>
      </c>
    </row>
    <row r="545" spans="2:10" x14ac:dyDescent="0.2">
      <c r="B545" s="101" t="s">
        <v>817</v>
      </c>
      <c r="C545" s="219">
        <v>0</v>
      </c>
      <c r="D545" s="220">
        <v>0</v>
      </c>
      <c r="E545" s="221">
        <v>0</v>
      </c>
      <c r="F545" s="220">
        <v>0</v>
      </c>
      <c r="G545" s="219">
        <v>0</v>
      </c>
      <c r="H545" s="220">
        <v>0</v>
      </c>
      <c r="I545" s="221">
        <v>0</v>
      </c>
      <c r="J545" s="220">
        <v>0</v>
      </c>
    </row>
    <row r="546" spans="2:10" x14ac:dyDescent="0.2">
      <c r="B546" s="101" t="s">
        <v>818</v>
      </c>
      <c r="C546" s="219">
        <v>693</v>
      </c>
      <c r="D546" s="220">
        <v>63.825396825396822</v>
      </c>
      <c r="E546" s="221">
        <v>0.4298319776877253</v>
      </c>
      <c r="F546" s="220">
        <v>640</v>
      </c>
      <c r="G546" s="219">
        <v>133</v>
      </c>
      <c r="H546" s="220">
        <v>281.87969924812029</v>
      </c>
      <c r="I546" s="221">
        <v>0.36339491692999637</v>
      </c>
      <c r="J546" s="220">
        <v>648</v>
      </c>
    </row>
    <row r="547" spans="2:10" x14ac:dyDescent="0.2">
      <c r="B547" s="101" t="s">
        <v>819</v>
      </c>
      <c r="C547" s="219">
        <v>116</v>
      </c>
      <c r="D547" s="220">
        <v>63.827586206896555</v>
      </c>
      <c r="E547" s="221">
        <v>0.43399765533411494</v>
      </c>
      <c r="F547" s="220">
        <v>307</v>
      </c>
      <c r="G547" s="219">
        <v>42</v>
      </c>
      <c r="H547" s="220">
        <v>338.42857142857144</v>
      </c>
      <c r="I547" s="221">
        <v>0.36861077254220587</v>
      </c>
      <c r="J547" s="220">
        <v>764</v>
      </c>
    </row>
    <row r="548" spans="2:10" x14ac:dyDescent="0.2">
      <c r="B548" s="101" t="s">
        <v>820</v>
      </c>
      <c r="C548" s="219">
        <v>0</v>
      </c>
      <c r="D548" s="220">
        <v>0</v>
      </c>
      <c r="E548" s="221">
        <v>0</v>
      </c>
      <c r="F548" s="220">
        <v>0</v>
      </c>
      <c r="G548" s="219">
        <v>0</v>
      </c>
      <c r="H548" s="220">
        <v>0</v>
      </c>
      <c r="I548" s="221">
        <v>0</v>
      </c>
      <c r="J548" s="220">
        <v>0</v>
      </c>
    </row>
    <row r="549" spans="2:10" x14ac:dyDescent="0.2">
      <c r="B549" s="101" t="s">
        <v>821</v>
      </c>
      <c r="C549" s="219">
        <v>5</v>
      </c>
      <c r="D549" s="220">
        <v>32.200000000000003</v>
      </c>
      <c r="E549" s="221">
        <v>0.24769230769230766</v>
      </c>
      <c r="F549" s="220">
        <v>61</v>
      </c>
      <c r="G549" s="219">
        <v>0</v>
      </c>
      <c r="H549" s="220">
        <v>0</v>
      </c>
      <c r="I549" s="221">
        <v>0</v>
      </c>
      <c r="J549" s="220">
        <v>0</v>
      </c>
    </row>
    <row r="550" spans="2:10" x14ac:dyDescent="0.2">
      <c r="B550" s="101" t="s">
        <v>822</v>
      </c>
      <c r="C550" s="219">
        <v>56</v>
      </c>
      <c r="D550" s="220">
        <v>91.5</v>
      </c>
      <c r="E550" s="221">
        <v>0.547085201793722</v>
      </c>
      <c r="F550" s="220">
        <v>422</v>
      </c>
      <c r="G550" s="219">
        <v>26</v>
      </c>
      <c r="H550" s="220">
        <v>474.57692307692309</v>
      </c>
      <c r="I550" s="221">
        <v>0.36502677277164741</v>
      </c>
      <c r="J550" s="220">
        <v>1235</v>
      </c>
    </row>
    <row r="551" spans="2:10" x14ac:dyDescent="0.2">
      <c r="B551" s="101" t="s">
        <v>823</v>
      </c>
      <c r="C551" s="219">
        <v>17</v>
      </c>
      <c r="D551" s="220">
        <v>67.352941176470594</v>
      </c>
      <c r="E551" s="221">
        <v>0.40020971688220897</v>
      </c>
      <c r="F551" s="220">
        <v>220</v>
      </c>
      <c r="G551" s="219">
        <v>49</v>
      </c>
      <c r="H551" s="220">
        <v>365.51020408163265</v>
      </c>
      <c r="I551" s="221">
        <v>0.35916975834753839</v>
      </c>
      <c r="J551" s="220">
        <v>932</v>
      </c>
    </row>
    <row r="552" spans="2:10" x14ac:dyDescent="0.2">
      <c r="B552" s="101" t="s">
        <v>824</v>
      </c>
      <c r="C552" s="219">
        <v>192</v>
      </c>
      <c r="D552" s="220">
        <v>119.1875</v>
      </c>
      <c r="E552" s="221">
        <v>0.57535073163373052</v>
      </c>
      <c r="F552" s="220">
        <v>356</v>
      </c>
      <c r="G552" s="219">
        <v>63</v>
      </c>
      <c r="H552" s="220">
        <v>391.34920634920633</v>
      </c>
      <c r="I552" s="221">
        <v>0.358597317974227</v>
      </c>
      <c r="J552" s="220">
        <v>1158</v>
      </c>
    </row>
    <row r="553" spans="2:10" x14ac:dyDescent="0.2">
      <c r="B553" s="101" t="s">
        <v>825</v>
      </c>
      <c r="C553" s="219">
        <v>496</v>
      </c>
      <c r="D553" s="220">
        <v>92.502016129032256</v>
      </c>
      <c r="E553" s="221">
        <v>0.54183544528030048</v>
      </c>
      <c r="F553" s="220">
        <v>476</v>
      </c>
      <c r="G553" s="219">
        <v>219</v>
      </c>
      <c r="H553" s="220">
        <v>432.57534246575341</v>
      </c>
      <c r="I553" s="221">
        <v>0.36110878166667937</v>
      </c>
      <c r="J553" s="220">
        <v>1662</v>
      </c>
    </row>
    <row r="554" spans="2:10" x14ac:dyDescent="0.2">
      <c r="B554" s="101" t="s">
        <v>826</v>
      </c>
      <c r="C554" s="219">
        <v>528</v>
      </c>
      <c r="D554" s="220">
        <v>120.69507575757575</v>
      </c>
      <c r="E554" s="221">
        <v>0.56672417472965275</v>
      </c>
      <c r="F554" s="220">
        <v>809</v>
      </c>
      <c r="G554" s="219">
        <v>441</v>
      </c>
      <c r="H554" s="220">
        <v>407.82312925170066</v>
      </c>
      <c r="I554" s="221">
        <v>0.3622823485806832</v>
      </c>
      <c r="J554" s="220">
        <v>3476</v>
      </c>
    </row>
    <row r="555" spans="2:10" x14ac:dyDescent="0.2">
      <c r="B555" s="101" t="s">
        <v>827</v>
      </c>
      <c r="C555" s="219">
        <v>239</v>
      </c>
      <c r="D555" s="220">
        <v>101.91213389121339</v>
      </c>
      <c r="E555" s="221">
        <v>0.55220023124532402</v>
      </c>
      <c r="F555" s="220">
        <v>328</v>
      </c>
      <c r="G555" s="219">
        <v>135</v>
      </c>
      <c r="H555" s="220">
        <v>394.68148148148146</v>
      </c>
      <c r="I555" s="221">
        <v>0.36229991976391562</v>
      </c>
      <c r="J555" s="220">
        <v>1162</v>
      </c>
    </row>
    <row r="556" spans="2:10" x14ac:dyDescent="0.2">
      <c r="B556" s="101" t="s">
        <v>828</v>
      </c>
      <c r="C556" s="219">
        <v>327</v>
      </c>
      <c r="D556" s="220">
        <v>108.89296636085626</v>
      </c>
      <c r="E556" s="221">
        <v>0.55134398612659474</v>
      </c>
      <c r="F556" s="220">
        <v>490</v>
      </c>
      <c r="G556" s="219">
        <v>241</v>
      </c>
      <c r="H556" s="220">
        <v>396.0871369294606</v>
      </c>
      <c r="I556" s="221">
        <v>0.36153572294267367</v>
      </c>
      <c r="J556" s="220">
        <v>1756</v>
      </c>
    </row>
    <row r="557" spans="2:10" x14ac:dyDescent="0.2">
      <c r="B557" s="101" t="s">
        <v>829</v>
      </c>
      <c r="C557" s="219">
        <v>176</v>
      </c>
      <c r="D557" s="220">
        <v>124.99431818181819</v>
      </c>
      <c r="E557" s="221">
        <v>0.57002565232036906</v>
      </c>
      <c r="F557" s="220">
        <v>413</v>
      </c>
      <c r="G557" s="219">
        <v>190</v>
      </c>
      <c r="H557" s="220">
        <v>506.91052631578947</v>
      </c>
      <c r="I557" s="221">
        <v>0.36272530750284337</v>
      </c>
      <c r="J557" s="220">
        <v>2555</v>
      </c>
    </row>
    <row r="558" spans="2:10" x14ac:dyDescent="0.2">
      <c r="B558" s="101" t="s">
        <v>830</v>
      </c>
      <c r="C558" s="219">
        <v>452</v>
      </c>
      <c r="D558" s="220">
        <v>101.18805309734513</v>
      </c>
      <c r="E558" s="221">
        <v>0.58623650952344342</v>
      </c>
      <c r="F558" s="220">
        <v>379</v>
      </c>
      <c r="G558" s="219">
        <v>225</v>
      </c>
      <c r="H558" s="220">
        <v>337.60888888888888</v>
      </c>
      <c r="I558" s="221">
        <v>0.36490368448863908</v>
      </c>
      <c r="J558" s="220">
        <v>889</v>
      </c>
    </row>
    <row r="559" spans="2:10" x14ac:dyDescent="0.2">
      <c r="B559" s="101" t="s">
        <v>831</v>
      </c>
      <c r="C559" s="219">
        <v>802</v>
      </c>
      <c r="D559" s="220">
        <v>94.903990024937656</v>
      </c>
      <c r="E559" s="221">
        <v>0.58243801652892557</v>
      </c>
      <c r="F559" s="220">
        <v>572</v>
      </c>
      <c r="G559" s="219">
        <v>107</v>
      </c>
      <c r="H559" s="220">
        <v>251.84112149532712</v>
      </c>
      <c r="I559" s="221">
        <v>0.35873370874768695</v>
      </c>
      <c r="J559" s="220">
        <v>554</v>
      </c>
    </row>
    <row r="560" spans="2:10" x14ac:dyDescent="0.2">
      <c r="B560" s="101" t="s">
        <v>832</v>
      </c>
      <c r="C560" s="219">
        <v>951</v>
      </c>
      <c r="D560" s="220">
        <v>95.56256572029443</v>
      </c>
      <c r="E560" s="221">
        <v>0.58193367441681776</v>
      </c>
      <c r="F560" s="220">
        <v>344</v>
      </c>
      <c r="G560" s="219">
        <v>186</v>
      </c>
      <c r="H560" s="220">
        <v>304.43548387096774</v>
      </c>
      <c r="I560" s="221">
        <v>0.36457930927914695</v>
      </c>
      <c r="J560" s="220">
        <v>736</v>
      </c>
    </row>
    <row r="561" spans="2:11" x14ac:dyDescent="0.2">
      <c r="B561" s="101" t="s">
        <v>833</v>
      </c>
      <c r="C561" s="219">
        <v>0</v>
      </c>
      <c r="D561" s="220">
        <v>0</v>
      </c>
      <c r="E561" s="221">
        <v>0</v>
      </c>
      <c r="F561" s="220">
        <v>0</v>
      </c>
      <c r="G561" s="219">
        <v>0</v>
      </c>
      <c r="H561" s="220">
        <v>0</v>
      </c>
      <c r="I561" s="221">
        <v>0</v>
      </c>
      <c r="J561" s="220">
        <v>0</v>
      </c>
    </row>
    <row r="562" spans="2:11" x14ac:dyDescent="0.2">
      <c r="B562" s="101" t="s">
        <v>834</v>
      </c>
      <c r="C562" s="219">
        <v>600</v>
      </c>
      <c r="D562" s="220">
        <v>113.08166666666666</v>
      </c>
      <c r="E562" s="221">
        <v>0.58236485674557525</v>
      </c>
      <c r="F562" s="220">
        <v>688</v>
      </c>
      <c r="G562" s="219">
        <v>330</v>
      </c>
      <c r="H562" s="220">
        <v>378.84848484848487</v>
      </c>
      <c r="I562" s="221">
        <v>0.35985366373169003</v>
      </c>
      <c r="J562" s="220">
        <v>1759</v>
      </c>
    </row>
    <row r="563" spans="2:11" x14ac:dyDescent="0.2">
      <c r="B563" s="101" t="s">
        <v>835</v>
      </c>
      <c r="C563" s="219">
        <v>546</v>
      </c>
      <c r="D563" s="220">
        <v>86.800366300366306</v>
      </c>
      <c r="E563" s="221">
        <v>0.53636867778041841</v>
      </c>
      <c r="F563" s="220">
        <v>871</v>
      </c>
      <c r="G563" s="219">
        <v>117</v>
      </c>
      <c r="H563" s="220">
        <v>343.84615384615387</v>
      </c>
      <c r="I563" s="221">
        <v>0.36516624458786051</v>
      </c>
      <c r="J563" s="220">
        <v>1040</v>
      </c>
    </row>
    <row r="564" spans="2:11" x14ac:dyDescent="0.2">
      <c r="B564" s="101" t="s">
        <v>836</v>
      </c>
      <c r="C564" s="219">
        <v>586</v>
      </c>
      <c r="D564" s="220">
        <v>88.965870307167236</v>
      </c>
      <c r="E564" s="221">
        <v>0.54574574993719116</v>
      </c>
      <c r="F564" s="220">
        <v>427</v>
      </c>
      <c r="G564" s="219">
        <v>133</v>
      </c>
      <c r="H564" s="220">
        <v>373.29323308270676</v>
      </c>
      <c r="I564" s="221">
        <v>0.36706960925658949</v>
      </c>
      <c r="J564" s="220">
        <v>957</v>
      </c>
    </row>
    <row r="565" spans="2:11" x14ac:dyDescent="0.2">
      <c r="B565" s="101" t="s">
        <v>837</v>
      </c>
      <c r="C565" s="219">
        <v>469</v>
      </c>
      <c r="D565" s="220">
        <v>80.134328358208961</v>
      </c>
      <c r="E565" s="221">
        <v>0.52362243120863816</v>
      </c>
      <c r="F565" s="220">
        <v>286</v>
      </c>
      <c r="G565" s="219">
        <v>73</v>
      </c>
      <c r="H565" s="220">
        <v>323.71232876712327</v>
      </c>
      <c r="I565" s="221">
        <v>0.36422626387176327</v>
      </c>
      <c r="J565" s="220">
        <v>865</v>
      </c>
    </row>
    <row r="566" spans="2:11" x14ac:dyDescent="0.2">
      <c r="B566" s="101" t="s">
        <v>838</v>
      </c>
      <c r="C566" s="219">
        <v>379</v>
      </c>
      <c r="D566" s="220">
        <v>92.630606860158309</v>
      </c>
      <c r="E566" s="221">
        <v>0.53572300555453833</v>
      </c>
      <c r="F566" s="220">
        <v>744</v>
      </c>
      <c r="G566" s="219">
        <v>31</v>
      </c>
      <c r="H566" s="220">
        <v>407.19354838709677</v>
      </c>
      <c r="I566" s="221">
        <v>0.36146268827673089</v>
      </c>
      <c r="J566" s="220">
        <v>825</v>
      </c>
    </row>
    <row r="567" spans="2:11" x14ac:dyDescent="0.2">
      <c r="B567" s="101" t="s">
        <v>839</v>
      </c>
      <c r="C567" s="219">
        <v>158</v>
      </c>
      <c r="D567" s="220">
        <v>100.96835443037975</v>
      </c>
      <c r="E567" s="221">
        <v>0.55088228184674892</v>
      </c>
      <c r="F567" s="220">
        <v>713</v>
      </c>
      <c r="G567" s="219">
        <v>10</v>
      </c>
      <c r="H567" s="220">
        <v>310</v>
      </c>
      <c r="I567" s="221">
        <v>0.36913550845439391</v>
      </c>
      <c r="J567" s="220">
        <v>427</v>
      </c>
    </row>
    <row r="568" spans="2:11" x14ac:dyDescent="0.2">
      <c r="B568" s="101" t="s">
        <v>840</v>
      </c>
      <c r="C568" s="219">
        <v>0</v>
      </c>
      <c r="D568" s="220">
        <v>0</v>
      </c>
      <c r="E568" s="221">
        <v>0</v>
      </c>
      <c r="F568" s="220">
        <v>0</v>
      </c>
      <c r="G568" s="219">
        <v>0</v>
      </c>
      <c r="H568" s="220">
        <v>0</v>
      </c>
      <c r="I568" s="221">
        <v>0</v>
      </c>
      <c r="J568" s="220">
        <v>0</v>
      </c>
    </row>
    <row r="569" spans="2:11" x14ac:dyDescent="0.2">
      <c r="B569" s="102" t="s">
        <v>841</v>
      </c>
      <c r="C569" s="222">
        <v>15</v>
      </c>
      <c r="D569" s="223">
        <v>104.93333333333334</v>
      </c>
      <c r="E569" s="224">
        <v>0.5484320557491289</v>
      </c>
      <c r="F569" s="223">
        <v>195</v>
      </c>
      <c r="G569" s="222">
        <v>0</v>
      </c>
      <c r="H569" s="223">
        <v>0</v>
      </c>
      <c r="I569" s="224">
        <v>0</v>
      </c>
      <c r="J569" s="223">
        <v>0</v>
      </c>
    </row>
    <row r="571" spans="2:11" x14ac:dyDescent="0.2">
      <c r="K571" s="12" t="s">
        <v>298</v>
      </c>
    </row>
    <row r="572" spans="2:11" x14ac:dyDescent="0.2">
      <c r="K572" s="12" t="s">
        <v>300</v>
      </c>
    </row>
    <row r="573" spans="2:11" x14ac:dyDescent="0.2">
      <c r="B573" s="3" t="s">
        <v>0</v>
      </c>
      <c r="C573" s="207"/>
      <c r="D573" s="208"/>
      <c r="E573" s="209"/>
      <c r="F573" s="209"/>
      <c r="G573" s="207"/>
      <c r="H573" s="208"/>
      <c r="I573" s="209"/>
      <c r="J573" s="209"/>
    </row>
    <row r="574" spans="2:11" x14ac:dyDescent="0.2">
      <c r="B574" s="3" t="s">
        <v>2701</v>
      </c>
      <c r="C574" s="207"/>
      <c r="D574" s="208"/>
      <c r="E574" s="209"/>
      <c r="F574" s="209"/>
      <c r="G574" s="207"/>
      <c r="H574" s="208"/>
      <c r="I574" s="209"/>
      <c r="J574" s="209"/>
    </row>
    <row r="575" spans="2:11" x14ac:dyDescent="0.2">
      <c r="B575" s="100" t="s">
        <v>293</v>
      </c>
      <c r="C575" s="207"/>
      <c r="D575" s="208"/>
      <c r="E575" s="209"/>
      <c r="F575" s="209"/>
      <c r="G575" s="207"/>
      <c r="H575" s="208"/>
      <c r="I575" s="209"/>
      <c r="J575" s="209"/>
    </row>
    <row r="576" spans="2:11" x14ac:dyDescent="0.2">
      <c r="B576" s="3"/>
      <c r="C576" s="98"/>
      <c r="D576" s="98"/>
      <c r="E576" s="98"/>
      <c r="F576" s="98"/>
      <c r="G576" s="98"/>
      <c r="H576" s="98"/>
      <c r="I576" s="98"/>
      <c r="J576" s="98"/>
    </row>
    <row r="577" spans="2:10" x14ac:dyDescent="0.2">
      <c r="B577" s="106"/>
      <c r="C577" s="167" t="s">
        <v>2659</v>
      </c>
      <c r="D577" s="210"/>
      <c r="E577" s="211"/>
      <c r="F577" s="212"/>
      <c r="G577" s="167" t="s">
        <v>357</v>
      </c>
      <c r="H577" s="210"/>
      <c r="I577" s="211"/>
      <c r="J577" s="212"/>
    </row>
    <row r="578" spans="2:10" ht="25.5" x14ac:dyDescent="0.2">
      <c r="B578" s="168" t="s">
        <v>299</v>
      </c>
      <c r="C578" s="213" t="s">
        <v>2679</v>
      </c>
      <c r="D578" s="214" t="s">
        <v>2676</v>
      </c>
      <c r="E578" s="215" t="s">
        <v>2677</v>
      </c>
      <c r="F578" s="214" t="s">
        <v>2678</v>
      </c>
      <c r="G578" s="213" t="s">
        <v>2679</v>
      </c>
      <c r="H578" s="214" t="s">
        <v>2676</v>
      </c>
      <c r="I578" s="215" t="s">
        <v>2677</v>
      </c>
      <c r="J578" s="214" t="s">
        <v>2678</v>
      </c>
    </row>
    <row r="579" spans="2:10" x14ac:dyDescent="0.2">
      <c r="B579" s="121" t="s">
        <v>842</v>
      </c>
      <c r="C579" s="216">
        <v>621</v>
      </c>
      <c r="D579" s="217">
        <v>114.59098228663446</v>
      </c>
      <c r="E579" s="218">
        <v>0.56797484216491467</v>
      </c>
      <c r="F579" s="217">
        <v>1523</v>
      </c>
      <c r="G579" s="216">
        <v>661</v>
      </c>
      <c r="H579" s="217">
        <v>476.52193645990923</v>
      </c>
      <c r="I579" s="218">
        <v>0.36275554214494754</v>
      </c>
      <c r="J579" s="217">
        <v>3533</v>
      </c>
    </row>
    <row r="580" spans="2:10" x14ac:dyDescent="0.2">
      <c r="B580" s="101" t="s">
        <v>843</v>
      </c>
      <c r="C580" s="219">
        <v>0</v>
      </c>
      <c r="D580" s="220">
        <v>0</v>
      </c>
      <c r="E580" s="221">
        <v>0</v>
      </c>
      <c r="F580" s="220">
        <v>0</v>
      </c>
      <c r="G580" s="219">
        <v>0</v>
      </c>
      <c r="H580" s="220">
        <v>0</v>
      </c>
      <c r="I580" s="221">
        <v>0</v>
      </c>
      <c r="J580" s="220">
        <v>0</v>
      </c>
    </row>
    <row r="581" spans="2:10" x14ac:dyDescent="0.2">
      <c r="B581" s="101" t="s">
        <v>844</v>
      </c>
      <c r="C581" s="219">
        <v>527</v>
      </c>
      <c r="D581" s="220">
        <v>78.44592030360532</v>
      </c>
      <c r="E581" s="221">
        <v>0.48097775502606099</v>
      </c>
      <c r="F581" s="220">
        <v>1069</v>
      </c>
      <c r="G581" s="219">
        <v>124</v>
      </c>
      <c r="H581" s="220">
        <v>303.03225806451616</v>
      </c>
      <c r="I581" s="221">
        <v>0.36469160964720726</v>
      </c>
      <c r="J581" s="220">
        <v>1252</v>
      </c>
    </row>
    <row r="582" spans="2:10" x14ac:dyDescent="0.2">
      <c r="B582" s="101" t="s">
        <v>845</v>
      </c>
      <c r="C582" s="219">
        <v>0</v>
      </c>
      <c r="D582" s="220">
        <v>0</v>
      </c>
      <c r="E582" s="221">
        <v>0</v>
      </c>
      <c r="F582" s="220">
        <v>0</v>
      </c>
      <c r="G582" s="219">
        <v>0</v>
      </c>
      <c r="H582" s="220">
        <v>0</v>
      </c>
      <c r="I582" s="221">
        <v>0</v>
      </c>
      <c r="J582" s="220">
        <v>0</v>
      </c>
    </row>
    <row r="583" spans="2:10" x14ac:dyDescent="0.2">
      <c r="B583" s="101" t="s">
        <v>846</v>
      </c>
      <c r="C583" s="219">
        <v>1</v>
      </c>
      <c r="D583" s="220">
        <v>64</v>
      </c>
      <c r="E583" s="221">
        <v>0.49230769230769234</v>
      </c>
      <c r="F583" s="220">
        <v>64</v>
      </c>
      <c r="G583" s="219">
        <v>0</v>
      </c>
      <c r="H583" s="220">
        <v>0</v>
      </c>
      <c r="I583" s="221">
        <v>0</v>
      </c>
      <c r="J583" s="220">
        <v>0</v>
      </c>
    </row>
    <row r="584" spans="2:10" x14ac:dyDescent="0.2">
      <c r="B584" s="101" t="s">
        <v>847</v>
      </c>
      <c r="C584" s="219">
        <v>0</v>
      </c>
      <c r="D584" s="220">
        <v>0</v>
      </c>
      <c r="E584" s="221">
        <v>0</v>
      </c>
      <c r="F584" s="220">
        <v>0</v>
      </c>
      <c r="G584" s="219">
        <v>0</v>
      </c>
      <c r="H584" s="220">
        <v>0</v>
      </c>
      <c r="I584" s="221">
        <v>0</v>
      </c>
      <c r="J584" s="220">
        <v>0</v>
      </c>
    </row>
    <row r="585" spans="2:10" x14ac:dyDescent="0.2">
      <c r="B585" s="101" t="s">
        <v>848</v>
      </c>
      <c r="C585" s="219">
        <v>0</v>
      </c>
      <c r="D585" s="220">
        <v>0</v>
      </c>
      <c r="E585" s="221">
        <v>0</v>
      </c>
      <c r="F585" s="220">
        <v>0</v>
      </c>
      <c r="G585" s="219">
        <v>0</v>
      </c>
      <c r="H585" s="220">
        <v>0</v>
      </c>
      <c r="I585" s="221">
        <v>0</v>
      </c>
      <c r="J585" s="220">
        <v>0</v>
      </c>
    </row>
    <row r="586" spans="2:10" x14ac:dyDescent="0.2">
      <c r="B586" s="101" t="s">
        <v>849</v>
      </c>
      <c r="C586" s="219">
        <v>520</v>
      </c>
      <c r="D586" s="220">
        <v>84.224999999999994</v>
      </c>
      <c r="E586" s="221">
        <v>0.53434434629837479</v>
      </c>
      <c r="F586" s="220">
        <v>336</v>
      </c>
      <c r="G586" s="219">
        <v>213</v>
      </c>
      <c r="H586" s="220">
        <v>315.56807511737088</v>
      </c>
      <c r="I586" s="221">
        <v>0.35637181091340953</v>
      </c>
      <c r="J586" s="220">
        <v>1018</v>
      </c>
    </row>
    <row r="587" spans="2:10" x14ac:dyDescent="0.2">
      <c r="B587" s="101" t="s">
        <v>850</v>
      </c>
      <c r="C587" s="219">
        <v>4</v>
      </c>
      <c r="D587" s="220">
        <v>47.5</v>
      </c>
      <c r="E587" s="221">
        <v>0.36259541984732824</v>
      </c>
      <c r="F587" s="220">
        <v>89</v>
      </c>
      <c r="G587" s="219">
        <v>0</v>
      </c>
      <c r="H587" s="220">
        <v>0</v>
      </c>
      <c r="I587" s="221">
        <v>0</v>
      </c>
      <c r="J587" s="220">
        <v>0</v>
      </c>
    </row>
    <row r="588" spans="2:10" x14ac:dyDescent="0.2">
      <c r="B588" s="101" t="s">
        <v>851</v>
      </c>
      <c r="C588" s="219">
        <v>645</v>
      </c>
      <c r="D588" s="220">
        <v>92.719379844961239</v>
      </c>
      <c r="E588" s="221">
        <v>0.54502538117327548</v>
      </c>
      <c r="F588" s="220">
        <v>510</v>
      </c>
      <c r="G588" s="219">
        <v>255</v>
      </c>
      <c r="H588" s="220">
        <v>374.6</v>
      </c>
      <c r="I588" s="221">
        <v>0.36341950579238724</v>
      </c>
      <c r="J588" s="220">
        <v>1023</v>
      </c>
    </row>
    <row r="589" spans="2:10" x14ac:dyDescent="0.2">
      <c r="B589" s="101" t="s">
        <v>852</v>
      </c>
      <c r="C589" s="219">
        <v>469</v>
      </c>
      <c r="D589" s="220">
        <v>98.765458422174845</v>
      </c>
      <c r="E589" s="221">
        <v>0.54394184926841871</v>
      </c>
      <c r="F589" s="220">
        <v>525</v>
      </c>
      <c r="G589" s="219">
        <v>312</v>
      </c>
      <c r="H589" s="220">
        <v>327.19230769230768</v>
      </c>
      <c r="I589" s="221">
        <v>0.36070300409167033</v>
      </c>
      <c r="J589" s="220">
        <v>862</v>
      </c>
    </row>
    <row r="590" spans="2:10" x14ac:dyDescent="0.2">
      <c r="B590" s="101" t="s">
        <v>853</v>
      </c>
      <c r="C590" s="219">
        <v>334</v>
      </c>
      <c r="D590" s="220">
        <v>85.446107784431135</v>
      </c>
      <c r="E590" s="221">
        <v>0.53067182357425757</v>
      </c>
      <c r="F590" s="220">
        <v>453</v>
      </c>
      <c r="G590" s="219">
        <v>80</v>
      </c>
      <c r="H590" s="220">
        <v>319.1875</v>
      </c>
      <c r="I590" s="221">
        <v>0.36204452006238474</v>
      </c>
      <c r="J590" s="220">
        <v>806</v>
      </c>
    </row>
    <row r="591" spans="2:10" x14ac:dyDescent="0.2">
      <c r="B591" s="101" t="s">
        <v>854</v>
      </c>
      <c r="C591" s="219">
        <v>6</v>
      </c>
      <c r="D591" s="220">
        <v>42.5</v>
      </c>
      <c r="E591" s="221">
        <v>0.32608695652173902</v>
      </c>
      <c r="F591" s="220">
        <v>69</v>
      </c>
      <c r="G591" s="219">
        <v>0</v>
      </c>
      <c r="H591" s="220">
        <v>0</v>
      </c>
      <c r="I591" s="221">
        <v>0</v>
      </c>
      <c r="J591" s="220">
        <v>0</v>
      </c>
    </row>
    <row r="592" spans="2:10" x14ac:dyDescent="0.2">
      <c r="B592" s="101" t="s">
        <v>855</v>
      </c>
      <c r="C592" s="219">
        <v>0</v>
      </c>
      <c r="D592" s="220">
        <v>0</v>
      </c>
      <c r="E592" s="221">
        <v>0</v>
      </c>
      <c r="F592" s="220">
        <v>0</v>
      </c>
      <c r="G592" s="219">
        <v>0</v>
      </c>
      <c r="H592" s="220">
        <v>0</v>
      </c>
      <c r="I592" s="221">
        <v>0</v>
      </c>
      <c r="J592" s="220">
        <v>0</v>
      </c>
    </row>
    <row r="593" spans="2:10" x14ac:dyDescent="0.2">
      <c r="B593" s="101" t="s">
        <v>856</v>
      </c>
      <c r="C593" s="219">
        <v>9</v>
      </c>
      <c r="D593" s="220">
        <v>74.777777777777771</v>
      </c>
      <c r="E593" s="221">
        <v>0.46542185338865827</v>
      </c>
      <c r="F593" s="220">
        <v>217</v>
      </c>
      <c r="G593" s="219">
        <v>10</v>
      </c>
      <c r="H593" s="220">
        <v>482.4</v>
      </c>
      <c r="I593" s="221">
        <v>0.36676043488177612</v>
      </c>
      <c r="J593" s="220">
        <v>740</v>
      </c>
    </row>
    <row r="594" spans="2:10" x14ac:dyDescent="0.2">
      <c r="B594" s="101" t="s">
        <v>857</v>
      </c>
      <c r="C594" s="219">
        <v>339</v>
      </c>
      <c r="D594" s="220">
        <v>106.46312684365782</v>
      </c>
      <c r="E594" s="221">
        <v>0.57716972381698683</v>
      </c>
      <c r="F594" s="220">
        <v>445</v>
      </c>
      <c r="G594" s="219">
        <v>105</v>
      </c>
      <c r="H594" s="220">
        <v>401.62857142857143</v>
      </c>
      <c r="I594" s="221">
        <v>0.36515482128013299</v>
      </c>
      <c r="J594" s="220">
        <v>1041</v>
      </c>
    </row>
    <row r="595" spans="2:10" x14ac:dyDescent="0.2">
      <c r="B595" s="101" t="s">
        <v>858</v>
      </c>
      <c r="C595" s="219">
        <v>281</v>
      </c>
      <c r="D595" s="220">
        <v>76.590747330960852</v>
      </c>
      <c r="E595" s="221">
        <v>0.47192193838394902</v>
      </c>
      <c r="F595" s="220">
        <v>264</v>
      </c>
      <c r="G595" s="219">
        <v>76</v>
      </c>
      <c r="H595" s="220">
        <v>498.75</v>
      </c>
      <c r="I595" s="221">
        <v>0.36827429415308077</v>
      </c>
      <c r="J595" s="220">
        <v>1397</v>
      </c>
    </row>
    <row r="596" spans="2:10" x14ac:dyDescent="0.2">
      <c r="B596" s="101" t="s">
        <v>859</v>
      </c>
      <c r="C596" s="219">
        <v>0</v>
      </c>
      <c r="D596" s="220">
        <v>0</v>
      </c>
      <c r="E596" s="221">
        <v>0</v>
      </c>
      <c r="F596" s="220">
        <v>0</v>
      </c>
      <c r="G596" s="219">
        <v>0</v>
      </c>
      <c r="H596" s="220">
        <v>0</v>
      </c>
      <c r="I596" s="221">
        <v>0</v>
      </c>
      <c r="J596" s="220">
        <v>0</v>
      </c>
    </row>
    <row r="597" spans="2:10" x14ac:dyDescent="0.2">
      <c r="B597" s="101" t="s">
        <v>860</v>
      </c>
      <c r="C597" s="219">
        <v>33</v>
      </c>
      <c r="D597" s="220">
        <v>214</v>
      </c>
      <c r="E597" s="221">
        <v>0.56896551724137923</v>
      </c>
      <c r="F597" s="220">
        <v>774</v>
      </c>
      <c r="G597" s="219">
        <v>3</v>
      </c>
      <c r="H597" s="220">
        <v>860</v>
      </c>
      <c r="I597" s="221">
        <v>0.37052994398965966</v>
      </c>
      <c r="J597" s="220">
        <v>1504</v>
      </c>
    </row>
    <row r="598" spans="2:10" x14ac:dyDescent="0.2">
      <c r="B598" s="101" t="s">
        <v>861</v>
      </c>
      <c r="C598" s="219">
        <v>0</v>
      </c>
      <c r="D598" s="220">
        <v>0</v>
      </c>
      <c r="E598" s="221">
        <v>0</v>
      </c>
      <c r="F598" s="220">
        <v>0</v>
      </c>
      <c r="G598" s="219">
        <v>0</v>
      </c>
      <c r="H598" s="220">
        <v>0</v>
      </c>
      <c r="I598" s="221">
        <v>0</v>
      </c>
      <c r="J598" s="220">
        <v>0</v>
      </c>
    </row>
    <row r="599" spans="2:10" x14ac:dyDescent="0.2">
      <c r="B599" s="101" t="s">
        <v>862</v>
      </c>
      <c r="C599" s="219">
        <v>609</v>
      </c>
      <c r="D599" s="220">
        <v>88.361247947454842</v>
      </c>
      <c r="E599" s="221">
        <v>0.55320023850155242</v>
      </c>
      <c r="F599" s="220">
        <v>373</v>
      </c>
      <c r="G599" s="219">
        <v>82</v>
      </c>
      <c r="H599" s="220">
        <v>305.53658536585368</v>
      </c>
      <c r="I599" s="221">
        <v>0.36187945055103787</v>
      </c>
      <c r="J599" s="220">
        <v>706</v>
      </c>
    </row>
    <row r="600" spans="2:10" x14ac:dyDescent="0.2">
      <c r="B600" s="101" t="s">
        <v>863</v>
      </c>
      <c r="C600" s="219">
        <v>6</v>
      </c>
      <c r="D600" s="220">
        <v>99.833333333333329</v>
      </c>
      <c r="E600" s="221">
        <v>0.44469190794357827</v>
      </c>
      <c r="F600" s="220">
        <v>338</v>
      </c>
      <c r="G600" s="219">
        <v>0</v>
      </c>
      <c r="H600" s="220">
        <v>0</v>
      </c>
      <c r="I600" s="221">
        <v>0</v>
      </c>
      <c r="J600" s="220">
        <v>0</v>
      </c>
    </row>
    <row r="601" spans="2:10" x14ac:dyDescent="0.2">
      <c r="B601" s="101" t="s">
        <v>864</v>
      </c>
      <c r="C601" s="219">
        <v>783</v>
      </c>
      <c r="D601" s="220">
        <v>65.902937420178802</v>
      </c>
      <c r="E601" s="221">
        <v>0.42643109190225514</v>
      </c>
      <c r="F601" s="220">
        <v>464</v>
      </c>
      <c r="G601" s="219">
        <v>405</v>
      </c>
      <c r="H601" s="220">
        <v>315.53827160493825</v>
      </c>
      <c r="I601" s="221">
        <v>0.36076889200054207</v>
      </c>
      <c r="J601" s="220">
        <v>976</v>
      </c>
    </row>
    <row r="602" spans="2:10" x14ac:dyDescent="0.2">
      <c r="B602" s="101" t="s">
        <v>865</v>
      </c>
      <c r="C602" s="219">
        <v>169</v>
      </c>
      <c r="D602" s="220">
        <v>120.58579881656804</v>
      </c>
      <c r="E602" s="221">
        <v>0.57686755173097071</v>
      </c>
      <c r="F602" s="220">
        <v>1059</v>
      </c>
      <c r="G602" s="219">
        <v>223</v>
      </c>
      <c r="H602" s="220">
        <v>476.19730941704034</v>
      </c>
      <c r="I602" s="221">
        <v>0.36135460336473013</v>
      </c>
      <c r="J602" s="220">
        <v>1553</v>
      </c>
    </row>
    <row r="603" spans="2:10" x14ac:dyDescent="0.2">
      <c r="B603" s="101" t="s">
        <v>866</v>
      </c>
      <c r="C603" s="219">
        <v>523</v>
      </c>
      <c r="D603" s="220">
        <v>95.558317399617593</v>
      </c>
      <c r="E603" s="221">
        <v>0.54438804409393926</v>
      </c>
      <c r="F603" s="220">
        <v>394</v>
      </c>
      <c r="G603" s="219">
        <v>391</v>
      </c>
      <c r="H603" s="220">
        <v>363.97186700767264</v>
      </c>
      <c r="I603" s="221">
        <v>0.36317399881079671</v>
      </c>
      <c r="J603" s="220">
        <v>1119</v>
      </c>
    </row>
    <row r="604" spans="2:10" x14ac:dyDescent="0.2">
      <c r="B604" s="101" t="s">
        <v>867</v>
      </c>
      <c r="C604" s="219">
        <v>406</v>
      </c>
      <c r="D604" s="220">
        <v>88.960591133004925</v>
      </c>
      <c r="E604" s="221">
        <v>0.54279316511624409</v>
      </c>
      <c r="F604" s="220">
        <v>407</v>
      </c>
      <c r="G604" s="219">
        <v>78</v>
      </c>
      <c r="H604" s="220">
        <v>321.74358974358972</v>
      </c>
      <c r="I604" s="221">
        <v>0.36005738880918225</v>
      </c>
      <c r="J604" s="220">
        <v>850</v>
      </c>
    </row>
    <row r="605" spans="2:10" x14ac:dyDescent="0.2">
      <c r="B605" s="101" t="s">
        <v>868</v>
      </c>
      <c r="C605" s="219">
        <v>137</v>
      </c>
      <c r="D605" s="220">
        <v>78.729927007299267</v>
      </c>
      <c r="E605" s="221">
        <v>0.47191109555477784</v>
      </c>
      <c r="F605" s="220">
        <v>630</v>
      </c>
      <c r="G605" s="219">
        <v>0</v>
      </c>
      <c r="H605" s="220">
        <v>0</v>
      </c>
      <c r="I605" s="221">
        <v>0</v>
      </c>
      <c r="J605" s="220">
        <v>0</v>
      </c>
    </row>
    <row r="606" spans="2:10" x14ac:dyDescent="0.2">
      <c r="B606" s="101" t="s">
        <v>869</v>
      </c>
      <c r="C606" s="219">
        <v>415</v>
      </c>
      <c r="D606" s="220">
        <v>78.730120481927713</v>
      </c>
      <c r="E606" s="221">
        <v>0.52431157327171185</v>
      </c>
      <c r="F606" s="220">
        <v>320</v>
      </c>
      <c r="G606" s="219">
        <v>58</v>
      </c>
      <c r="H606" s="220">
        <v>291.82758620689657</v>
      </c>
      <c r="I606" s="221">
        <v>0.36389044158747907</v>
      </c>
      <c r="J606" s="220">
        <v>726</v>
      </c>
    </row>
    <row r="607" spans="2:10" x14ac:dyDescent="0.2">
      <c r="B607" s="101" t="s">
        <v>870</v>
      </c>
      <c r="C607" s="219">
        <v>612</v>
      </c>
      <c r="D607" s="220">
        <v>81.638888888888886</v>
      </c>
      <c r="E607" s="221">
        <v>0.52943732118257913</v>
      </c>
      <c r="F607" s="220">
        <v>648</v>
      </c>
      <c r="G607" s="219">
        <v>51</v>
      </c>
      <c r="H607" s="220">
        <v>357.01960784313724</v>
      </c>
      <c r="I607" s="221">
        <v>0.36187296287463222</v>
      </c>
      <c r="J607" s="220">
        <v>881</v>
      </c>
    </row>
    <row r="608" spans="2:10" x14ac:dyDescent="0.2">
      <c r="B608" s="101" t="s">
        <v>871</v>
      </c>
      <c r="C608" s="219">
        <v>0</v>
      </c>
      <c r="D608" s="220">
        <v>0</v>
      </c>
      <c r="E608" s="221">
        <v>0</v>
      </c>
      <c r="F608" s="220">
        <v>0</v>
      </c>
      <c r="G608" s="219">
        <v>0</v>
      </c>
      <c r="H608" s="220">
        <v>0</v>
      </c>
      <c r="I608" s="221">
        <v>0</v>
      </c>
      <c r="J608" s="220">
        <v>0</v>
      </c>
    </row>
    <row r="609" spans="2:10" x14ac:dyDescent="0.2">
      <c r="B609" s="101" t="s">
        <v>872</v>
      </c>
      <c r="C609" s="219">
        <v>0</v>
      </c>
      <c r="D609" s="220">
        <v>0</v>
      </c>
      <c r="E609" s="221">
        <v>0</v>
      </c>
      <c r="F609" s="220">
        <v>0</v>
      </c>
      <c r="G609" s="219">
        <v>0</v>
      </c>
      <c r="H609" s="220">
        <v>0</v>
      </c>
      <c r="I609" s="221">
        <v>0</v>
      </c>
      <c r="J609" s="220">
        <v>0</v>
      </c>
    </row>
    <row r="610" spans="2:10" x14ac:dyDescent="0.2">
      <c r="B610" s="101" t="s">
        <v>873</v>
      </c>
      <c r="C610" s="219">
        <v>35</v>
      </c>
      <c r="D610" s="220">
        <v>165.17142857142858</v>
      </c>
      <c r="E610" s="221">
        <v>0.55736598534516002</v>
      </c>
      <c r="F610" s="220">
        <v>500</v>
      </c>
      <c r="G610" s="219">
        <v>25</v>
      </c>
      <c r="H610" s="220">
        <v>708.72</v>
      </c>
      <c r="I610" s="221">
        <v>0.36843418590143484</v>
      </c>
      <c r="J610" s="220">
        <v>1345</v>
      </c>
    </row>
    <row r="611" spans="2:10" x14ac:dyDescent="0.2">
      <c r="B611" s="101" t="s">
        <v>874</v>
      </c>
      <c r="C611" s="219">
        <v>46</v>
      </c>
      <c r="D611" s="220">
        <v>80.239130434782609</v>
      </c>
      <c r="E611" s="221">
        <v>0.54136110296274564</v>
      </c>
      <c r="F611" s="220">
        <v>166</v>
      </c>
      <c r="G611" s="219">
        <v>0</v>
      </c>
      <c r="H611" s="220">
        <v>0</v>
      </c>
      <c r="I611" s="221">
        <v>0</v>
      </c>
      <c r="J611" s="220">
        <v>0</v>
      </c>
    </row>
    <row r="612" spans="2:10" x14ac:dyDescent="0.2">
      <c r="B612" s="101" t="s">
        <v>875</v>
      </c>
      <c r="C612" s="219">
        <v>2</v>
      </c>
      <c r="D612" s="220">
        <v>59.5</v>
      </c>
      <c r="E612" s="221">
        <v>0.45769230769230762</v>
      </c>
      <c r="F612" s="220">
        <v>73</v>
      </c>
      <c r="G612" s="219">
        <v>0</v>
      </c>
      <c r="H612" s="220">
        <v>0</v>
      </c>
      <c r="I612" s="221">
        <v>0</v>
      </c>
      <c r="J612" s="220">
        <v>0</v>
      </c>
    </row>
    <row r="613" spans="2:10" x14ac:dyDescent="0.2">
      <c r="B613" s="101" t="s">
        <v>876</v>
      </c>
      <c r="C613" s="219">
        <v>1227</v>
      </c>
      <c r="D613" s="220">
        <v>93.380603096984515</v>
      </c>
      <c r="E613" s="221">
        <v>0.56342169835907563</v>
      </c>
      <c r="F613" s="220">
        <v>495</v>
      </c>
      <c r="G613" s="219">
        <v>1257</v>
      </c>
      <c r="H613" s="220">
        <v>406.54972155926811</v>
      </c>
      <c r="I613" s="221">
        <v>0.35782189462510594</v>
      </c>
      <c r="J613" s="220">
        <v>3981</v>
      </c>
    </row>
    <row r="614" spans="2:10" x14ac:dyDescent="0.2">
      <c r="B614" s="101" t="s">
        <v>877</v>
      </c>
      <c r="C614" s="219">
        <v>631</v>
      </c>
      <c r="D614" s="220">
        <v>85.17749603803486</v>
      </c>
      <c r="E614" s="221">
        <v>0.56394140977483054</v>
      </c>
      <c r="F614" s="220">
        <v>443</v>
      </c>
      <c r="G614" s="219">
        <v>58</v>
      </c>
      <c r="H614" s="220">
        <v>290.98275862068965</v>
      </c>
      <c r="I614" s="221">
        <v>0.36100534759358283</v>
      </c>
      <c r="J614" s="220">
        <v>712</v>
      </c>
    </row>
    <row r="615" spans="2:10" x14ac:dyDescent="0.2">
      <c r="B615" s="101" t="s">
        <v>878</v>
      </c>
      <c r="C615" s="219">
        <v>1075</v>
      </c>
      <c r="D615" s="220">
        <v>103.59348837209302</v>
      </c>
      <c r="E615" s="221">
        <v>0.57076740932084813</v>
      </c>
      <c r="F615" s="220">
        <v>904</v>
      </c>
      <c r="G615" s="219">
        <v>525</v>
      </c>
      <c r="H615" s="220">
        <v>410.88380952380953</v>
      </c>
      <c r="I615" s="221">
        <v>0.36273413498484075</v>
      </c>
      <c r="J615" s="220">
        <v>2804</v>
      </c>
    </row>
    <row r="616" spans="2:10" x14ac:dyDescent="0.2">
      <c r="B616" s="101" t="s">
        <v>879</v>
      </c>
      <c r="C616" s="219">
        <v>1178</v>
      </c>
      <c r="D616" s="220">
        <v>89.530560271646863</v>
      </c>
      <c r="E616" s="221">
        <v>0.5692088489748337</v>
      </c>
      <c r="F616" s="220">
        <v>343</v>
      </c>
      <c r="G616" s="219">
        <v>251</v>
      </c>
      <c r="H616" s="220">
        <v>275.39442231075697</v>
      </c>
      <c r="I616" s="221">
        <v>0.35847119224187107</v>
      </c>
      <c r="J616" s="220">
        <v>650</v>
      </c>
    </row>
    <row r="617" spans="2:10" x14ac:dyDescent="0.2">
      <c r="B617" s="101" t="s">
        <v>880</v>
      </c>
      <c r="C617" s="219">
        <v>569</v>
      </c>
      <c r="D617" s="220">
        <v>82.648506151142357</v>
      </c>
      <c r="E617" s="221">
        <v>0.55599300087489056</v>
      </c>
      <c r="F617" s="220">
        <v>237</v>
      </c>
      <c r="G617" s="219">
        <v>90</v>
      </c>
      <c r="H617" s="220">
        <v>254.25555555555556</v>
      </c>
      <c r="I617" s="221">
        <v>0.3583138906722203</v>
      </c>
      <c r="J617" s="220">
        <v>507</v>
      </c>
    </row>
    <row r="618" spans="2:10" x14ac:dyDescent="0.2">
      <c r="B618" s="101" t="s">
        <v>881</v>
      </c>
      <c r="C618" s="219">
        <v>254</v>
      </c>
      <c r="D618" s="220">
        <v>103.2007874015748</v>
      </c>
      <c r="E618" s="221">
        <v>0.56265561947282561</v>
      </c>
      <c r="F618" s="220">
        <v>455</v>
      </c>
      <c r="G618" s="219">
        <v>96</v>
      </c>
      <c r="H618" s="220">
        <v>359.79166666666669</v>
      </c>
      <c r="I618" s="221">
        <v>0.35981040679202048</v>
      </c>
      <c r="J618" s="220">
        <v>1334</v>
      </c>
    </row>
    <row r="619" spans="2:10" x14ac:dyDescent="0.2">
      <c r="B619" s="101" t="s">
        <v>882</v>
      </c>
      <c r="C619" s="219">
        <v>577</v>
      </c>
      <c r="D619" s="220">
        <v>94.410745233968811</v>
      </c>
      <c r="E619" s="221">
        <v>0.56269432192622748</v>
      </c>
      <c r="F619" s="220">
        <v>398</v>
      </c>
      <c r="G619" s="219">
        <v>108</v>
      </c>
      <c r="H619" s="220">
        <v>294.7037037037037</v>
      </c>
      <c r="I619" s="221">
        <v>0.35898534868769816</v>
      </c>
      <c r="J619" s="220">
        <v>766</v>
      </c>
    </row>
    <row r="620" spans="2:10" x14ac:dyDescent="0.2">
      <c r="B620" s="101" t="s">
        <v>883</v>
      </c>
      <c r="C620" s="219">
        <v>835</v>
      </c>
      <c r="D620" s="220">
        <v>93.667065868263478</v>
      </c>
      <c r="E620" s="221">
        <v>0.57585039022235307</v>
      </c>
      <c r="F620" s="220">
        <v>381</v>
      </c>
      <c r="G620" s="219">
        <v>544</v>
      </c>
      <c r="H620" s="220">
        <v>331.57169117647061</v>
      </c>
      <c r="I620" s="221">
        <v>0.36086114523273172</v>
      </c>
      <c r="J620" s="220">
        <v>1205</v>
      </c>
    </row>
    <row r="621" spans="2:10" x14ac:dyDescent="0.2">
      <c r="B621" s="101" t="s">
        <v>884</v>
      </c>
      <c r="C621" s="219">
        <v>1154</v>
      </c>
      <c r="D621" s="220">
        <v>96.260831889081459</v>
      </c>
      <c r="E621" s="221">
        <v>0.56561454604703743</v>
      </c>
      <c r="F621" s="220">
        <v>604</v>
      </c>
      <c r="G621" s="219">
        <v>490</v>
      </c>
      <c r="H621" s="220">
        <v>360.55510204081634</v>
      </c>
      <c r="I621" s="221">
        <v>0.35691889969938906</v>
      </c>
      <c r="J621" s="220">
        <v>1711</v>
      </c>
    </row>
    <row r="622" spans="2:10" x14ac:dyDescent="0.2">
      <c r="B622" s="101" t="s">
        <v>885</v>
      </c>
      <c r="C622" s="219">
        <v>493</v>
      </c>
      <c r="D622" s="220">
        <v>95.908722109533471</v>
      </c>
      <c r="E622" s="221">
        <v>0.56617532599715004</v>
      </c>
      <c r="F622" s="220">
        <v>534</v>
      </c>
      <c r="G622" s="219">
        <v>300</v>
      </c>
      <c r="H622" s="220">
        <v>316.32666666666665</v>
      </c>
      <c r="I622" s="221">
        <v>0.35839102077503227</v>
      </c>
      <c r="J622" s="220">
        <v>1814</v>
      </c>
    </row>
    <row r="623" spans="2:10" x14ac:dyDescent="0.2">
      <c r="B623" s="101" t="s">
        <v>886</v>
      </c>
      <c r="C623" s="219">
        <v>568</v>
      </c>
      <c r="D623" s="220">
        <v>94.088028169014081</v>
      </c>
      <c r="E623" s="221">
        <v>0.57049831333532608</v>
      </c>
      <c r="F623" s="220">
        <v>395</v>
      </c>
      <c r="G623" s="219">
        <v>355</v>
      </c>
      <c r="H623" s="220">
        <v>336.35492957746482</v>
      </c>
      <c r="I623" s="221">
        <v>0.36154384180072485</v>
      </c>
      <c r="J623" s="220">
        <v>1427</v>
      </c>
    </row>
    <row r="624" spans="2:10" x14ac:dyDescent="0.2">
      <c r="B624" s="101" t="s">
        <v>887</v>
      </c>
      <c r="C624" s="219">
        <v>1</v>
      </c>
      <c r="D624" s="220">
        <v>52</v>
      </c>
      <c r="E624" s="221">
        <v>0.39999999999999991</v>
      </c>
      <c r="F624" s="220">
        <v>52</v>
      </c>
      <c r="G624" s="219">
        <v>0</v>
      </c>
      <c r="H624" s="220">
        <v>0</v>
      </c>
      <c r="I624" s="221">
        <v>0</v>
      </c>
      <c r="J624" s="220">
        <v>0</v>
      </c>
    </row>
    <row r="625" spans="2:11" x14ac:dyDescent="0.2">
      <c r="B625" s="101" t="s">
        <v>888</v>
      </c>
      <c r="C625" s="219">
        <v>455</v>
      </c>
      <c r="D625" s="220">
        <v>77.960439560439553</v>
      </c>
      <c r="E625" s="221">
        <v>0.54001552818670362</v>
      </c>
      <c r="F625" s="220">
        <v>247</v>
      </c>
      <c r="G625" s="219">
        <v>17</v>
      </c>
      <c r="H625" s="220">
        <v>254.64705882352942</v>
      </c>
      <c r="I625" s="221">
        <v>0.36525480931488352</v>
      </c>
      <c r="J625" s="220">
        <v>520</v>
      </c>
    </row>
    <row r="626" spans="2:11" x14ac:dyDescent="0.2">
      <c r="B626" s="102" t="s">
        <v>889</v>
      </c>
      <c r="C626" s="222">
        <v>482</v>
      </c>
      <c r="D626" s="223">
        <v>82.595435684647299</v>
      </c>
      <c r="E626" s="224">
        <v>0.54651657629212713</v>
      </c>
      <c r="F626" s="223">
        <v>372</v>
      </c>
      <c r="G626" s="222">
        <v>7</v>
      </c>
      <c r="H626" s="223">
        <v>328</v>
      </c>
      <c r="I626" s="224">
        <v>0.36788976125620887</v>
      </c>
      <c r="J626" s="223">
        <v>498</v>
      </c>
    </row>
    <row r="628" spans="2:11" x14ac:dyDescent="0.2">
      <c r="K628" s="12" t="s">
        <v>298</v>
      </c>
    </row>
    <row r="629" spans="2:11" x14ac:dyDescent="0.2">
      <c r="K629" s="12" t="s">
        <v>301</v>
      </c>
    </row>
    <row r="630" spans="2:11" x14ac:dyDescent="0.2">
      <c r="B630" s="3" t="s">
        <v>0</v>
      </c>
      <c r="C630" s="207"/>
      <c r="D630" s="208"/>
      <c r="E630" s="209"/>
      <c r="F630" s="209"/>
      <c r="G630" s="207"/>
      <c r="H630" s="208"/>
      <c r="I630" s="209"/>
      <c r="J630" s="209"/>
    </row>
    <row r="631" spans="2:11" x14ac:dyDescent="0.2">
      <c r="B631" s="3" t="s">
        <v>2701</v>
      </c>
      <c r="C631" s="207"/>
      <c r="D631" s="208"/>
      <c r="E631" s="209"/>
      <c r="F631" s="209"/>
      <c r="G631" s="207"/>
      <c r="H631" s="208"/>
      <c r="I631" s="209"/>
      <c r="J631" s="209"/>
    </row>
    <row r="632" spans="2:11" x14ac:dyDescent="0.2">
      <c r="B632" s="100" t="s">
        <v>293</v>
      </c>
      <c r="C632" s="207"/>
      <c r="D632" s="208"/>
      <c r="E632" s="209"/>
      <c r="F632" s="209"/>
      <c r="G632" s="207"/>
      <c r="H632" s="208"/>
      <c r="I632" s="209"/>
      <c r="J632" s="209"/>
    </row>
    <row r="633" spans="2:11" x14ac:dyDescent="0.2">
      <c r="B633" s="3"/>
      <c r="C633" s="98"/>
      <c r="D633" s="98"/>
      <c r="E633" s="98"/>
      <c r="F633" s="98"/>
      <c r="G633" s="98"/>
      <c r="H633" s="98"/>
      <c r="I633" s="98"/>
      <c r="J633" s="98"/>
    </row>
    <row r="634" spans="2:11" x14ac:dyDescent="0.2">
      <c r="B634" s="106"/>
      <c r="C634" s="167" t="s">
        <v>2659</v>
      </c>
      <c r="D634" s="210"/>
      <c r="E634" s="211"/>
      <c r="F634" s="212"/>
      <c r="G634" s="167" t="s">
        <v>357</v>
      </c>
      <c r="H634" s="210"/>
      <c r="I634" s="211"/>
      <c r="J634" s="212"/>
    </row>
    <row r="635" spans="2:11" ht="25.5" x14ac:dyDescent="0.2">
      <c r="B635" s="168" t="s">
        <v>299</v>
      </c>
      <c r="C635" s="213" t="s">
        <v>2679</v>
      </c>
      <c r="D635" s="214" t="s">
        <v>2676</v>
      </c>
      <c r="E635" s="215" t="s">
        <v>2677</v>
      </c>
      <c r="F635" s="214" t="s">
        <v>2678</v>
      </c>
      <c r="G635" s="213" t="s">
        <v>2679</v>
      </c>
      <c r="H635" s="214" t="s">
        <v>2676</v>
      </c>
      <c r="I635" s="215" t="s">
        <v>2677</v>
      </c>
      <c r="J635" s="214" t="s">
        <v>2678</v>
      </c>
    </row>
    <row r="636" spans="2:11" x14ac:dyDescent="0.2">
      <c r="B636" s="121" t="s">
        <v>890</v>
      </c>
      <c r="C636" s="216">
        <v>854</v>
      </c>
      <c r="D636" s="217">
        <v>89.485948477751762</v>
      </c>
      <c r="E636" s="218">
        <v>0.56982969458363164</v>
      </c>
      <c r="F636" s="217">
        <v>378</v>
      </c>
      <c r="G636" s="216">
        <v>194</v>
      </c>
      <c r="H636" s="217">
        <v>283.89690721649487</v>
      </c>
      <c r="I636" s="218">
        <v>0.3617043633593402</v>
      </c>
      <c r="J636" s="217">
        <v>546</v>
      </c>
    </row>
    <row r="637" spans="2:11" x14ac:dyDescent="0.2">
      <c r="B637" s="101" t="s">
        <v>891</v>
      </c>
      <c r="C637" s="219">
        <v>819</v>
      </c>
      <c r="D637" s="220">
        <v>94.299145299145295</v>
      </c>
      <c r="E637" s="221">
        <v>0.57352165808957301</v>
      </c>
      <c r="F637" s="220">
        <v>363</v>
      </c>
      <c r="G637" s="219">
        <v>177</v>
      </c>
      <c r="H637" s="220">
        <v>279.86440677966101</v>
      </c>
      <c r="I637" s="221">
        <v>0.36075506874854346</v>
      </c>
      <c r="J637" s="220">
        <v>774</v>
      </c>
    </row>
    <row r="638" spans="2:11" x14ac:dyDescent="0.2">
      <c r="B638" s="101" t="s">
        <v>892</v>
      </c>
      <c r="C638" s="219">
        <v>759</v>
      </c>
      <c r="D638" s="220">
        <v>91.284584980237156</v>
      </c>
      <c r="E638" s="221">
        <v>0.56249238887761321</v>
      </c>
      <c r="F638" s="220">
        <v>309</v>
      </c>
      <c r="G638" s="219">
        <v>193</v>
      </c>
      <c r="H638" s="220">
        <v>314.24352331606218</v>
      </c>
      <c r="I638" s="221">
        <v>0.36311982852558344</v>
      </c>
      <c r="J638" s="220">
        <v>2206</v>
      </c>
    </row>
    <row r="639" spans="2:11" x14ac:dyDescent="0.2">
      <c r="B639" s="101" t="s">
        <v>893</v>
      </c>
      <c r="C639" s="219">
        <v>236</v>
      </c>
      <c r="D639" s="220">
        <v>107.50847457627118</v>
      </c>
      <c r="E639" s="221">
        <v>0.57636128211535409</v>
      </c>
      <c r="F639" s="220">
        <v>544</v>
      </c>
      <c r="G639" s="219">
        <v>273</v>
      </c>
      <c r="H639" s="220">
        <v>529.09157509157512</v>
      </c>
      <c r="I639" s="221">
        <v>0.35719461198529112</v>
      </c>
      <c r="J639" s="220">
        <v>2993</v>
      </c>
    </row>
    <row r="640" spans="2:11" x14ac:dyDescent="0.2">
      <c r="B640" s="101" t="s">
        <v>894</v>
      </c>
      <c r="C640" s="219">
        <v>308</v>
      </c>
      <c r="D640" s="220">
        <v>62.961038961038959</v>
      </c>
      <c r="E640" s="221">
        <v>0.41330804151836142</v>
      </c>
      <c r="F640" s="220">
        <v>414</v>
      </c>
      <c r="G640" s="219">
        <v>285</v>
      </c>
      <c r="H640" s="220">
        <v>322.059649122807</v>
      </c>
      <c r="I640" s="221">
        <v>0.36347544411268551</v>
      </c>
      <c r="J640" s="220">
        <v>702</v>
      </c>
    </row>
    <row r="641" spans="2:10" x14ac:dyDescent="0.2">
      <c r="B641" s="101" t="s">
        <v>895</v>
      </c>
      <c r="C641" s="219">
        <v>388</v>
      </c>
      <c r="D641" s="220">
        <v>101.21907216494846</v>
      </c>
      <c r="E641" s="221">
        <v>0.57363831558652123</v>
      </c>
      <c r="F641" s="220">
        <v>445</v>
      </c>
      <c r="G641" s="219">
        <v>137</v>
      </c>
      <c r="H641" s="220">
        <v>347.18248175182481</v>
      </c>
      <c r="I641" s="221">
        <v>0.3658290838890299</v>
      </c>
      <c r="J641" s="220">
        <v>956</v>
      </c>
    </row>
    <row r="642" spans="2:10" x14ac:dyDescent="0.2">
      <c r="B642" s="101" t="s">
        <v>896</v>
      </c>
      <c r="C642" s="219">
        <v>98</v>
      </c>
      <c r="D642" s="220">
        <v>123.23469387755102</v>
      </c>
      <c r="E642" s="221">
        <v>0.61096777457378448</v>
      </c>
      <c r="F642" s="220">
        <v>1364</v>
      </c>
      <c r="G642" s="219">
        <v>66</v>
      </c>
      <c r="H642" s="220">
        <v>314.54545454545456</v>
      </c>
      <c r="I642" s="221">
        <v>0.35955523225605313</v>
      </c>
      <c r="J642" s="220">
        <v>621</v>
      </c>
    </row>
    <row r="643" spans="2:10" x14ac:dyDescent="0.2">
      <c r="B643" s="101" t="s">
        <v>897</v>
      </c>
      <c r="C643" s="219">
        <v>1155</v>
      </c>
      <c r="D643" s="220">
        <v>102.83030303030303</v>
      </c>
      <c r="E643" s="221">
        <v>0.56493985244942513</v>
      </c>
      <c r="F643" s="220">
        <v>689</v>
      </c>
      <c r="G643" s="219">
        <v>435</v>
      </c>
      <c r="H643" s="220">
        <v>331.3586206896552</v>
      </c>
      <c r="I643" s="221">
        <v>0.35949151781483346</v>
      </c>
      <c r="J643" s="220">
        <v>2032</v>
      </c>
    </row>
    <row r="644" spans="2:10" x14ac:dyDescent="0.2">
      <c r="B644" s="101" t="s">
        <v>898</v>
      </c>
      <c r="C644" s="219">
        <v>504</v>
      </c>
      <c r="D644" s="220">
        <v>91.734126984126988</v>
      </c>
      <c r="E644" s="221">
        <v>0.57326720396776198</v>
      </c>
      <c r="F644" s="220">
        <v>279</v>
      </c>
      <c r="G644" s="219">
        <v>131</v>
      </c>
      <c r="H644" s="220">
        <v>291.10687022900765</v>
      </c>
      <c r="I644" s="221">
        <v>0.36069310582916381</v>
      </c>
      <c r="J644" s="220">
        <v>811</v>
      </c>
    </row>
    <row r="645" spans="2:10" x14ac:dyDescent="0.2">
      <c r="B645" s="101" t="s">
        <v>899</v>
      </c>
      <c r="C645" s="219">
        <v>414</v>
      </c>
      <c r="D645" s="220">
        <v>101.90338164251207</v>
      </c>
      <c r="E645" s="221">
        <v>0.57980017316493271</v>
      </c>
      <c r="F645" s="220">
        <v>466</v>
      </c>
      <c r="G645" s="219">
        <v>234</v>
      </c>
      <c r="H645" s="220">
        <v>406.83333333333331</v>
      </c>
      <c r="I645" s="221">
        <v>0.36499605094662257</v>
      </c>
      <c r="J645" s="220">
        <v>1558</v>
      </c>
    </row>
    <row r="646" spans="2:10" x14ac:dyDescent="0.2">
      <c r="B646" s="101" t="s">
        <v>900</v>
      </c>
      <c r="C646" s="219">
        <v>832</v>
      </c>
      <c r="D646" s="220">
        <v>97.040865384615387</v>
      </c>
      <c r="E646" s="221">
        <v>0.57291467092425052</v>
      </c>
      <c r="F646" s="220">
        <v>373</v>
      </c>
      <c r="G646" s="219">
        <v>314</v>
      </c>
      <c r="H646" s="220">
        <v>291.95541401273886</v>
      </c>
      <c r="I646" s="221">
        <v>0.36115586897000029</v>
      </c>
      <c r="J646" s="220">
        <v>1293</v>
      </c>
    </row>
    <row r="647" spans="2:10" x14ac:dyDescent="0.2">
      <c r="B647" s="101" t="s">
        <v>901</v>
      </c>
      <c r="C647" s="219">
        <v>411</v>
      </c>
      <c r="D647" s="220">
        <v>116.14841849148418</v>
      </c>
      <c r="E647" s="221">
        <v>0.58151319876722174</v>
      </c>
      <c r="F647" s="220">
        <v>1369</v>
      </c>
      <c r="G647" s="219">
        <v>290</v>
      </c>
      <c r="H647" s="220">
        <v>410.72758620689655</v>
      </c>
      <c r="I647" s="221">
        <v>0.3642738744028724</v>
      </c>
      <c r="J647" s="220">
        <v>1981</v>
      </c>
    </row>
    <row r="648" spans="2:10" x14ac:dyDescent="0.2">
      <c r="B648" s="101" t="s">
        <v>902</v>
      </c>
      <c r="C648" s="219">
        <v>673</v>
      </c>
      <c r="D648" s="220">
        <v>111.90490341753343</v>
      </c>
      <c r="E648" s="221">
        <v>0.58556155969365942</v>
      </c>
      <c r="F648" s="220">
        <v>894</v>
      </c>
      <c r="G648" s="219">
        <v>749</v>
      </c>
      <c r="H648" s="220">
        <v>344.03604806408543</v>
      </c>
      <c r="I648" s="221">
        <v>0.36200635273854731</v>
      </c>
      <c r="J648" s="220">
        <v>998</v>
      </c>
    </row>
    <row r="649" spans="2:10" x14ac:dyDescent="0.2">
      <c r="B649" s="101" t="s">
        <v>903</v>
      </c>
      <c r="C649" s="219">
        <v>473</v>
      </c>
      <c r="D649" s="220">
        <v>108.8245243128964</v>
      </c>
      <c r="E649" s="221">
        <v>0.58204145323789813</v>
      </c>
      <c r="F649" s="220">
        <v>673</v>
      </c>
      <c r="G649" s="219">
        <v>207</v>
      </c>
      <c r="H649" s="220">
        <v>313.06280193236717</v>
      </c>
      <c r="I649" s="221">
        <v>0.36309847317551469</v>
      </c>
      <c r="J649" s="220">
        <v>750</v>
      </c>
    </row>
    <row r="650" spans="2:10" x14ac:dyDescent="0.2">
      <c r="B650" s="101" t="s">
        <v>904</v>
      </c>
      <c r="C650" s="219">
        <v>776</v>
      </c>
      <c r="D650" s="220">
        <v>120.18943298969072</v>
      </c>
      <c r="E650" s="221">
        <v>0.57042641158626095</v>
      </c>
      <c r="F650" s="220">
        <v>1380</v>
      </c>
      <c r="G650" s="219">
        <v>420</v>
      </c>
      <c r="H650" s="220">
        <v>371.1690476190476</v>
      </c>
      <c r="I650" s="221">
        <v>0.36240910189886355</v>
      </c>
      <c r="J650" s="220">
        <v>1608</v>
      </c>
    </row>
    <row r="651" spans="2:10" x14ac:dyDescent="0.2">
      <c r="B651" s="101" t="s">
        <v>905</v>
      </c>
      <c r="C651" s="219">
        <v>334</v>
      </c>
      <c r="D651" s="220">
        <v>115.97305389221557</v>
      </c>
      <c r="E651" s="221">
        <v>0.57547169811320753</v>
      </c>
      <c r="F651" s="220">
        <v>480</v>
      </c>
      <c r="G651" s="219">
        <v>293</v>
      </c>
      <c r="H651" s="220">
        <v>353.90784982935156</v>
      </c>
      <c r="I651" s="221">
        <v>0.36368642195270806</v>
      </c>
      <c r="J651" s="220">
        <v>927</v>
      </c>
    </row>
    <row r="652" spans="2:10" x14ac:dyDescent="0.2">
      <c r="B652" s="101" t="s">
        <v>906</v>
      </c>
      <c r="C652" s="219">
        <v>0</v>
      </c>
      <c r="D652" s="220">
        <v>0</v>
      </c>
      <c r="E652" s="221">
        <v>0</v>
      </c>
      <c r="F652" s="220">
        <v>0</v>
      </c>
      <c r="G652" s="219">
        <v>0</v>
      </c>
      <c r="H652" s="220">
        <v>0</v>
      </c>
      <c r="I652" s="221">
        <v>0</v>
      </c>
      <c r="J652" s="220">
        <v>0</v>
      </c>
    </row>
    <row r="653" spans="2:10" x14ac:dyDescent="0.2">
      <c r="B653" s="101" t="s">
        <v>907</v>
      </c>
      <c r="C653" s="219">
        <v>2</v>
      </c>
      <c r="D653" s="220">
        <v>74.5</v>
      </c>
      <c r="E653" s="221">
        <v>0.57307692307692304</v>
      </c>
      <c r="F653" s="220">
        <v>82</v>
      </c>
      <c r="G653" s="219">
        <v>0</v>
      </c>
      <c r="H653" s="220">
        <v>0</v>
      </c>
      <c r="I653" s="221">
        <v>0</v>
      </c>
      <c r="J653" s="220">
        <v>0</v>
      </c>
    </row>
    <row r="654" spans="2:10" x14ac:dyDescent="0.2">
      <c r="B654" s="101" t="s">
        <v>908</v>
      </c>
      <c r="C654" s="219">
        <v>0</v>
      </c>
      <c r="D654" s="220">
        <v>0</v>
      </c>
      <c r="E654" s="221">
        <v>0</v>
      </c>
      <c r="F654" s="220">
        <v>0</v>
      </c>
      <c r="G654" s="219">
        <v>0</v>
      </c>
      <c r="H654" s="220">
        <v>0</v>
      </c>
      <c r="I654" s="221">
        <v>0</v>
      </c>
      <c r="J654" s="220">
        <v>0</v>
      </c>
    </row>
    <row r="655" spans="2:10" x14ac:dyDescent="0.2">
      <c r="B655" s="101" t="s">
        <v>909</v>
      </c>
      <c r="C655" s="219">
        <v>9</v>
      </c>
      <c r="D655" s="220">
        <v>60</v>
      </c>
      <c r="E655" s="221">
        <v>0.46114432109308279</v>
      </c>
      <c r="F655" s="220">
        <v>88</v>
      </c>
      <c r="G655" s="219">
        <v>0</v>
      </c>
      <c r="H655" s="220">
        <v>0</v>
      </c>
      <c r="I655" s="221">
        <v>0</v>
      </c>
      <c r="J655" s="220">
        <v>0</v>
      </c>
    </row>
    <row r="656" spans="2:10" x14ac:dyDescent="0.2">
      <c r="B656" s="101" t="s">
        <v>910</v>
      </c>
      <c r="C656" s="219">
        <v>0</v>
      </c>
      <c r="D656" s="220">
        <v>0</v>
      </c>
      <c r="E656" s="221">
        <v>0</v>
      </c>
      <c r="F656" s="220">
        <v>0</v>
      </c>
      <c r="G656" s="219">
        <v>0</v>
      </c>
      <c r="H656" s="220">
        <v>0</v>
      </c>
      <c r="I656" s="221">
        <v>0</v>
      </c>
      <c r="J656" s="220">
        <v>0</v>
      </c>
    </row>
    <row r="657" spans="2:10" x14ac:dyDescent="0.2">
      <c r="B657" s="101" t="s">
        <v>911</v>
      </c>
      <c r="C657" s="219">
        <v>0</v>
      </c>
      <c r="D657" s="220">
        <v>0</v>
      </c>
      <c r="E657" s="221">
        <v>0</v>
      </c>
      <c r="F657" s="220">
        <v>0</v>
      </c>
      <c r="G657" s="219">
        <v>0</v>
      </c>
      <c r="H657" s="220">
        <v>0</v>
      </c>
      <c r="I657" s="221">
        <v>0</v>
      </c>
      <c r="J657" s="220">
        <v>0</v>
      </c>
    </row>
    <row r="658" spans="2:10" x14ac:dyDescent="0.2">
      <c r="B658" s="101" t="s">
        <v>912</v>
      </c>
      <c r="C658" s="219">
        <v>378</v>
      </c>
      <c r="D658" s="220">
        <v>82.851851851851848</v>
      </c>
      <c r="E658" s="221">
        <v>0.56207038891580963</v>
      </c>
      <c r="F658" s="220">
        <v>275</v>
      </c>
      <c r="G658" s="219">
        <v>133</v>
      </c>
      <c r="H658" s="220">
        <v>288.54887218045116</v>
      </c>
      <c r="I658" s="221">
        <v>0.36375613732441092</v>
      </c>
      <c r="J658" s="220">
        <v>615</v>
      </c>
    </row>
    <row r="659" spans="2:10" x14ac:dyDescent="0.2">
      <c r="B659" s="101" t="s">
        <v>913</v>
      </c>
      <c r="C659" s="219">
        <v>1</v>
      </c>
      <c r="D659" s="220">
        <v>97</v>
      </c>
      <c r="E659" s="221">
        <v>0.66438356164383561</v>
      </c>
      <c r="F659" s="220">
        <v>97</v>
      </c>
      <c r="G659" s="219">
        <v>0</v>
      </c>
      <c r="H659" s="220">
        <v>0</v>
      </c>
      <c r="I659" s="221">
        <v>0</v>
      </c>
      <c r="J659" s="220">
        <v>0</v>
      </c>
    </row>
    <row r="660" spans="2:10" x14ac:dyDescent="0.2">
      <c r="B660" s="101" t="s">
        <v>914</v>
      </c>
      <c r="C660" s="219">
        <v>0</v>
      </c>
      <c r="D660" s="220">
        <v>0</v>
      </c>
      <c r="E660" s="221">
        <v>0</v>
      </c>
      <c r="F660" s="220">
        <v>0</v>
      </c>
      <c r="G660" s="219">
        <v>0</v>
      </c>
      <c r="H660" s="220">
        <v>0</v>
      </c>
      <c r="I660" s="221">
        <v>0</v>
      </c>
      <c r="J660" s="220">
        <v>0</v>
      </c>
    </row>
    <row r="661" spans="2:10" x14ac:dyDescent="0.2">
      <c r="B661" s="101" t="s">
        <v>915</v>
      </c>
      <c r="C661" s="219">
        <v>8</v>
      </c>
      <c r="D661" s="220">
        <v>73.625</v>
      </c>
      <c r="E661" s="221">
        <v>0.52542372881355925</v>
      </c>
      <c r="F661" s="220">
        <v>139</v>
      </c>
      <c r="G661" s="219">
        <v>0</v>
      </c>
      <c r="H661" s="220">
        <v>0</v>
      </c>
      <c r="I661" s="221">
        <v>0</v>
      </c>
      <c r="J661" s="220">
        <v>0</v>
      </c>
    </row>
    <row r="662" spans="2:10" x14ac:dyDescent="0.2">
      <c r="B662" s="101" t="s">
        <v>916</v>
      </c>
      <c r="C662" s="219">
        <v>1</v>
      </c>
      <c r="D662" s="220">
        <v>82</v>
      </c>
      <c r="E662" s="221">
        <v>0.6212121212121211</v>
      </c>
      <c r="F662" s="220">
        <v>82</v>
      </c>
      <c r="G662" s="219">
        <v>0</v>
      </c>
      <c r="H662" s="220">
        <v>0</v>
      </c>
      <c r="I662" s="221">
        <v>0</v>
      </c>
      <c r="J662" s="220">
        <v>0</v>
      </c>
    </row>
    <row r="663" spans="2:10" x14ac:dyDescent="0.2">
      <c r="B663" s="101" t="s">
        <v>917</v>
      </c>
      <c r="C663" s="219">
        <v>0</v>
      </c>
      <c r="D663" s="220">
        <v>0</v>
      </c>
      <c r="E663" s="221">
        <v>0</v>
      </c>
      <c r="F663" s="220">
        <v>0</v>
      </c>
      <c r="G663" s="219">
        <v>0</v>
      </c>
      <c r="H663" s="220">
        <v>0</v>
      </c>
      <c r="I663" s="221">
        <v>0</v>
      </c>
      <c r="J663" s="220">
        <v>0</v>
      </c>
    </row>
    <row r="664" spans="2:10" x14ac:dyDescent="0.2">
      <c r="B664" s="101" t="s">
        <v>918</v>
      </c>
      <c r="C664" s="219">
        <v>0</v>
      </c>
      <c r="D664" s="220">
        <v>0</v>
      </c>
      <c r="E664" s="221">
        <v>0</v>
      </c>
      <c r="F664" s="220">
        <v>0</v>
      </c>
      <c r="G664" s="219">
        <v>0</v>
      </c>
      <c r="H664" s="220">
        <v>0</v>
      </c>
      <c r="I664" s="221">
        <v>0</v>
      </c>
      <c r="J664" s="220">
        <v>0</v>
      </c>
    </row>
    <row r="665" spans="2:10" x14ac:dyDescent="0.2">
      <c r="B665" s="101" t="s">
        <v>919</v>
      </c>
      <c r="C665" s="219">
        <v>0</v>
      </c>
      <c r="D665" s="220">
        <v>0</v>
      </c>
      <c r="E665" s="221">
        <v>0</v>
      </c>
      <c r="F665" s="220">
        <v>0</v>
      </c>
      <c r="G665" s="219">
        <v>0</v>
      </c>
      <c r="H665" s="220">
        <v>0</v>
      </c>
      <c r="I665" s="221">
        <v>0</v>
      </c>
      <c r="J665" s="220">
        <v>0</v>
      </c>
    </row>
    <row r="666" spans="2:10" x14ac:dyDescent="0.2">
      <c r="B666" s="101" t="s">
        <v>920</v>
      </c>
      <c r="C666" s="219">
        <v>0</v>
      </c>
      <c r="D666" s="220">
        <v>0</v>
      </c>
      <c r="E666" s="221">
        <v>0</v>
      </c>
      <c r="F666" s="220">
        <v>0</v>
      </c>
      <c r="G666" s="219">
        <v>0</v>
      </c>
      <c r="H666" s="220">
        <v>0</v>
      </c>
      <c r="I666" s="221">
        <v>0</v>
      </c>
      <c r="J666" s="220">
        <v>0</v>
      </c>
    </row>
    <row r="667" spans="2:10" x14ac:dyDescent="0.2">
      <c r="B667" s="101" t="s">
        <v>921</v>
      </c>
      <c r="C667" s="219">
        <v>1691</v>
      </c>
      <c r="D667" s="220">
        <v>77.388527498521583</v>
      </c>
      <c r="E667" s="221">
        <v>0.54915652538816628</v>
      </c>
      <c r="F667" s="220">
        <v>278</v>
      </c>
      <c r="G667" s="219">
        <v>281</v>
      </c>
      <c r="H667" s="220">
        <v>296.13523131672599</v>
      </c>
      <c r="I667" s="221">
        <v>0.36424359945197571</v>
      </c>
      <c r="J667" s="220">
        <v>717</v>
      </c>
    </row>
    <row r="668" spans="2:10" x14ac:dyDescent="0.2">
      <c r="B668" s="101" t="s">
        <v>922</v>
      </c>
      <c r="C668" s="219">
        <v>1</v>
      </c>
      <c r="D668" s="220">
        <v>77</v>
      </c>
      <c r="E668" s="221">
        <v>0.5923076923076922</v>
      </c>
      <c r="F668" s="220">
        <v>77</v>
      </c>
      <c r="G668" s="219">
        <v>0</v>
      </c>
      <c r="H668" s="220">
        <v>0</v>
      </c>
      <c r="I668" s="221">
        <v>0</v>
      </c>
      <c r="J668" s="220">
        <v>0</v>
      </c>
    </row>
    <row r="669" spans="2:10" x14ac:dyDescent="0.2">
      <c r="B669" s="101" t="s">
        <v>923</v>
      </c>
      <c r="C669" s="219">
        <v>0</v>
      </c>
      <c r="D669" s="220">
        <v>0</v>
      </c>
      <c r="E669" s="221">
        <v>0</v>
      </c>
      <c r="F669" s="220">
        <v>0</v>
      </c>
      <c r="G669" s="219">
        <v>0</v>
      </c>
      <c r="H669" s="220">
        <v>0</v>
      </c>
      <c r="I669" s="221">
        <v>0</v>
      </c>
      <c r="J669" s="220">
        <v>0</v>
      </c>
    </row>
    <row r="670" spans="2:10" x14ac:dyDescent="0.2">
      <c r="B670" s="101" t="s">
        <v>924</v>
      </c>
      <c r="C670" s="219">
        <v>0</v>
      </c>
      <c r="D670" s="220">
        <v>0</v>
      </c>
      <c r="E670" s="221">
        <v>0</v>
      </c>
      <c r="F670" s="220">
        <v>0</v>
      </c>
      <c r="G670" s="219">
        <v>0</v>
      </c>
      <c r="H670" s="220">
        <v>0</v>
      </c>
      <c r="I670" s="221">
        <v>0</v>
      </c>
      <c r="J670" s="220">
        <v>0</v>
      </c>
    </row>
    <row r="671" spans="2:10" x14ac:dyDescent="0.2">
      <c r="B671" s="101" t="s">
        <v>925</v>
      </c>
      <c r="C671" s="219">
        <v>0</v>
      </c>
      <c r="D671" s="220">
        <v>0</v>
      </c>
      <c r="E671" s="221">
        <v>0</v>
      </c>
      <c r="F671" s="220">
        <v>0</v>
      </c>
      <c r="G671" s="219">
        <v>0</v>
      </c>
      <c r="H671" s="220">
        <v>0</v>
      </c>
      <c r="I671" s="221">
        <v>0</v>
      </c>
      <c r="J671" s="220">
        <v>0</v>
      </c>
    </row>
    <row r="672" spans="2:10" x14ac:dyDescent="0.2">
      <c r="B672" s="101" t="s">
        <v>926</v>
      </c>
      <c r="C672" s="219">
        <v>1</v>
      </c>
      <c r="D672" s="220">
        <v>85</v>
      </c>
      <c r="E672" s="221">
        <v>0.64393939393939403</v>
      </c>
      <c r="F672" s="220">
        <v>85</v>
      </c>
      <c r="G672" s="219">
        <v>0</v>
      </c>
      <c r="H672" s="220">
        <v>0</v>
      </c>
      <c r="I672" s="221">
        <v>0</v>
      </c>
      <c r="J672" s="220">
        <v>0</v>
      </c>
    </row>
    <row r="673" spans="2:11" x14ac:dyDescent="0.2">
      <c r="B673" s="101" t="s">
        <v>927</v>
      </c>
      <c r="C673" s="219">
        <v>0</v>
      </c>
      <c r="D673" s="220">
        <v>0</v>
      </c>
      <c r="E673" s="221">
        <v>0</v>
      </c>
      <c r="F673" s="220">
        <v>0</v>
      </c>
      <c r="G673" s="219">
        <v>0</v>
      </c>
      <c r="H673" s="220">
        <v>0</v>
      </c>
      <c r="I673" s="221">
        <v>0</v>
      </c>
      <c r="J673" s="220">
        <v>0</v>
      </c>
    </row>
    <row r="674" spans="2:11" x14ac:dyDescent="0.2">
      <c r="B674" s="101" t="s">
        <v>928</v>
      </c>
      <c r="C674" s="219">
        <v>1</v>
      </c>
      <c r="D674" s="220">
        <v>93</v>
      </c>
      <c r="E674" s="221">
        <v>0.46500000000000008</v>
      </c>
      <c r="F674" s="220">
        <v>93</v>
      </c>
      <c r="G674" s="219">
        <v>0</v>
      </c>
      <c r="H674" s="220">
        <v>0</v>
      </c>
      <c r="I674" s="221">
        <v>0</v>
      </c>
      <c r="J674" s="220">
        <v>0</v>
      </c>
    </row>
    <row r="675" spans="2:11" x14ac:dyDescent="0.2">
      <c r="B675" s="101" t="s">
        <v>929</v>
      </c>
      <c r="C675" s="219">
        <v>0</v>
      </c>
      <c r="D675" s="220">
        <v>0</v>
      </c>
      <c r="E675" s="221">
        <v>0</v>
      </c>
      <c r="F675" s="220">
        <v>0</v>
      </c>
      <c r="G675" s="219">
        <v>0</v>
      </c>
      <c r="H675" s="220">
        <v>0</v>
      </c>
      <c r="I675" s="221">
        <v>0</v>
      </c>
      <c r="J675" s="220">
        <v>0</v>
      </c>
    </row>
    <row r="676" spans="2:11" x14ac:dyDescent="0.2">
      <c r="B676" s="101" t="s">
        <v>930</v>
      </c>
      <c r="C676" s="219">
        <v>0</v>
      </c>
      <c r="D676" s="220">
        <v>0</v>
      </c>
      <c r="E676" s="221">
        <v>0</v>
      </c>
      <c r="F676" s="220">
        <v>0</v>
      </c>
      <c r="G676" s="219">
        <v>0</v>
      </c>
      <c r="H676" s="220">
        <v>0</v>
      </c>
      <c r="I676" s="221">
        <v>0</v>
      </c>
      <c r="J676" s="220">
        <v>0</v>
      </c>
    </row>
    <row r="677" spans="2:11" x14ac:dyDescent="0.2">
      <c r="B677" s="101" t="s">
        <v>931</v>
      </c>
      <c r="C677" s="219">
        <v>1106</v>
      </c>
      <c r="D677" s="220">
        <v>72.319168173598555</v>
      </c>
      <c r="E677" s="221">
        <v>0.53311960115175427</v>
      </c>
      <c r="F677" s="220">
        <v>166</v>
      </c>
      <c r="G677" s="219">
        <v>95</v>
      </c>
      <c r="H677" s="220">
        <v>245.34736842105264</v>
      </c>
      <c r="I677" s="221">
        <v>0.36346057884231531</v>
      </c>
      <c r="J677" s="220">
        <v>549</v>
      </c>
    </row>
    <row r="678" spans="2:11" x14ac:dyDescent="0.2">
      <c r="B678" s="101" t="s">
        <v>932</v>
      </c>
      <c r="C678" s="219">
        <v>0</v>
      </c>
      <c r="D678" s="220">
        <v>0</v>
      </c>
      <c r="E678" s="221">
        <v>0</v>
      </c>
      <c r="F678" s="220">
        <v>0</v>
      </c>
      <c r="G678" s="219">
        <v>0</v>
      </c>
      <c r="H678" s="220">
        <v>0</v>
      </c>
      <c r="I678" s="221">
        <v>0</v>
      </c>
      <c r="J678" s="220">
        <v>0</v>
      </c>
    </row>
    <row r="679" spans="2:11" x14ac:dyDescent="0.2">
      <c r="B679" s="101" t="s">
        <v>933</v>
      </c>
      <c r="C679" s="219">
        <v>0</v>
      </c>
      <c r="D679" s="220">
        <v>0</v>
      </c>
      <c r="E679" s="221">
        <v>0</v>
      </c>
      <c r="F679" s="220">
        <v>0</v>
      </c>
      <c r="G679" s="219">
        <v>0</v>
      </c>
      <c r="H679" s="220">
        <v>0</v>
      </c>
      <c r="I679" s="221">
        <v>0</v>
      </c>
      <c r="J679" s="220">
        <v>0</v>
      </c>
    </row>
    <row r="680" spans="2:11" x14ac:dyDescent="0.2">
      <c r="B680" s="101" t="s">
        <v>934</v>
      </c>
      <c r="C680" s="219">
        <v>0</v>
      </c>
      <c r="D680" s="220">
        <v>0</v>
      </c>
      <c r="E680" s="221">
        <v>0</v>
      </c>
      <c r="F680" s="220">
        <v>0</v>
      </c>
      <c r="G680" s="219">
        <v>0</v>
      </c>
      <c r="H680" s="220">
        <v>0</v>
      </c>
      <c r="I680" s="221">
        <v>0</v>
      </c>
      <c r="J680" s="220">
        <v>0</v>
      </c>
    </row>
    <row r="681" spans="2:11" x14ac:dyDescent="0.2">
      <c r="B681" s="101" t="s">
        <v>935</v>
      </c>
      <c r="C681" s="219">
        <v>1</v>
      </c>
      <c r="D681" s="220">
        <v>34</v>
      </c>
      <c r="E681" s="221">
        <v>0.2615384615384615</v>
      </c>
      <c r="F681" s="220">
        <v>34</v>
      </c>
      <c r="G681" s="219">
        <v>0</v>
      </c>
      <c r="H681" s="220">
        <v>0</v>
      </c>
      <c r="I681" s="221">
        <v>0</v>
      </c>
      <c r="J681" s="220">
        <v>0</v>
      </c>
    </row>
    <row r="682" spans="2:11" x14ac:dyDescent="0.2">
      <c r="B682" s="101" t="s">
        <v>936</v>
      </c>
      <c r="C682" s="219">
        <v>1</v>
      </c>
      <c r="D682" s="220">
        <v>53</v>
      </c>
      <c r="E682" s="221">
        <v>0.4076923076923078</v>
      </c>
      <c r="F682" s="220">
        <v>53</v>
      </c>
      <c r="G682" s="219">
        <v>0</v>
      </c>
      <c r="H682" s="220">
        <v>0</v>
      </c>
      <c r="I682" s="221">
        <v>0</v>
      </c>
      <c r="J682" s="220">
        <v>0</v>
      </c>
    </row>
    <row r="683" spans="2:11" x14ac:dyDescent="0.2">
      <c r="B683" s="102" t="s">
        <v>937</v>
      </c>
      <c r="C683" s="222">
        <v>0</v>
      </c>
      <c r="D683" s="223">
        <v>0</v>
      </c>
      <c r="E683" s="224">
        <v>0</v>
      </c>
      <c r="F683" s="223">
        <v>0</v>
      </c>
      <c r="G683" s="222">
        <v>0</v>
      </c>
      <c r="H683" s="223">
        <v>0</v>
      </c>
      <c r="I683" s="224">
        <v>0</v>
      </c>
      <c r="J683" s="223">
        <v>0</v>
      </c>
    </row>
    <row r="685" spans="2:11" x14ac:dyDescent="0.2">
      <c r="K685" s="12" t="s">
        <v>298</v>
      </c>
    </row>
    <row r="686" spans="2:11" x14ac:dyDescent="0.2">
      <c r="K686" s="12" t="s">
        <v>302</v>
      </c>
    </row>
    <row r="687" spans="2:11" x14ac:dyDescent="0.2">
      <c r="B687" s="3" t="s">
        <v>0</v>
      </c>
      <c r="C687" s="207"/>
      <c r="D687" s="208"/>
      <c r="E687" s="209"/>
      <c r="F687" s="209"/>
      <c r="G687" s="207"/>
      <c r="H687" s="208"/>
      <c r="I687" s="209"/>
      <c r="J687" s="209"/>
    </row>
    <row r="688" spans="2:11" x14ac:dyDescent="0.2">
      <c r="B688" s="3" t="s">
        <v>2701</v>
      </c>
      <c r="C688" s="207"/>
      <c r="D688" s="208"/>
      <c r="E688" s="209"/>
      <c r="F688" s="209"/>
      <c r="G688" s="207"/>
      <c r="H688" s="208"/>
      <c r="I688" s="209"/>
      <c r="J688" s="209"/>
    </row>
    <row r="689" spans="2:10" x14ac:dyDescent="0.2">
      <c r="B689" s="100" t="s">
        <v>293</v>
      </c>
      <c r="C689" s="207"/>
      <c r="D689" s="208"/>
      <c r="E689" s="209"/>
      <c r="F689" s="209"/>
      <c r="G689" s="207"/>
      <c r="H689" s="208"/>
      <c r="I689" s="209"/>
      <c r="J689" s="209"/>
    </row>
    <row r="690" spans="2:10" x14ac:dyDescent="0.2">
      <c r="B690" s="3"/>
      <c r="C690" s="98"/>
      <c r="D690" s="98"/>
      <c r="E690" s="98"/>
      <c r="F690" s="98"/>
      <c r="G690" s="98"/>
      <c r="H690" s="98"/>
      <c r="I690" s="98"/>
      <c r="J690" s="98"/>
    </row>
    <row r="691" spans="2:10" x14ac:dyDescent="0.2">
      <c r="B691" s="106"/>
      <c r="C691" s="167" t="s">
        <v>2659</v>
      </c>
      <c r="D691" s="210"/>
      <c r="E691" s="211"/>
      <c r="F691" s="212"/>
      <c r="G691" s="167" t="s">
        <v>357</v>
      </c>
      <c r="H691" s="210"/>
      <c r="I691" s="211"/>
      <c r="J691" s="212"/>
    </row>
    <row r="692" spans="2:10" ht="25.5" x14ac:dyDescent="0.2">
      <c r="B692" s="168" t="s">
        <v>299</v>
      </c>
      <c r="C692" s="213" t="s">
        <v>2679</v>
      </c>
      <c r="D692" s="214" t="s">
        <v>2676</v>
      </c>
      <c r="E692" s="215" t="s">
        <v>2677</v>
      </c>
      <c r="F692" s="214" t="s">
        <v>2678</v>
      </c>
      <c r="G692" s="213" t="s">
        <v>2679</v>
      </c>
      <c r="H692" s="214" t="s">
        <v>2676</v>
      </c>
      <c r="I692" s="215" t="s">
        <v>2677</v>
      </c>
      <c r="J692" s="214" t="s">
        <v>2678</v>
      </c>
    </row>
    <row r="693" spans="2:10" x14ac:dyDescent="0.2">
      <c r="B693" s="121" t="s">
        <v>938</v>
      </c>
      <c r="C693" s="216">
        <v>0</v>
      </c>
      <c r="D693" s="217">
        <v>0</v>
      </c>
      <c r="E693" s="218">
        <v>0</v>
      </c>
      <c r="F693" s="217">
        <v>0</v>
      </c>
      <c r="G693" s="216">
        <v>0</v>
      </c>
      <c r="H693" s="217">
        <v>0</v>
      </c>
      <c r="I693" s="218">
        <v>0</v>
      </c>
      <c r="J693" s="217">
        <v>0</v>
      </c>
    </row>
    <row r="694" spans="2:10" x14ac:dyDescent="0.2">
      <c r="B694" s="101" t="s">
        <v>939</v>
      </c>
      <c r="C694" s="219">
        <v>0</v>
      </c>
      <c r="D694" s="220">
        <v>0</v>
      </c>
      <c r="E694" s="221">
        <v>0</v>
      </c>
      <c r="F694" s="220">
        <v>0</v>
      </c>
      <c r="G694" s="219">
        <v>0</v>
      </c>
      <c r="H694" s="220">
        <v>0</v>
      </c>
      <c r="I694" s="221">
        <v>0</v>
      </c>
      <c r="J694" s="220">
        <v>0</v>
      </c>
    </row>
    <row r="695" spans="2:10" x14ac:dyDescent="0.2">
      <c r="B695" s="101" t="s">
        <v>940</v>
      </c>
      <c r="C695" s="219">
        <v>0</v>
      </c>
      <c r="D695" s="220">
        <v>0</v>
      </c>
      <c r="E695" s="221">
        <v>0</v>
      </c>
      <c r="F695" s="220">
        <v>0</v>
      </c>
      <c r="G695" s="219">
        <v>0</v>
      </c>
      <c r="H695" s="220">
        <v>0</v>
      </c>
      <c r="I695" s="221">
        <v>0</v>
      </c>
      <c r="J695" s="220">
        <v>0</v>
      </c>
    </row>
    <row r="696" spans="2:10" x14ac:dyDescent="0.2">
      <c r="B696" s="101" t="s">
        <v>941</v>
      </c>
      <c r="C696" s="219">
        <v>0</v>
      </c>
      <c r="D696" s="220">
        <v>0</v>
      </c>
      <c r="E696" s="221">
        <v>0</v>
      </c>
      <c r="F696" s="220">
        <v>0</v>
      </c>
      <c r="G696" s="219">
        <v>0</v>
      </c>
      <c r="H696" s="220">
        <v>0</v>
      </c>
      <c r="I696" s="221">
        <v>0</v>
      </c>
      <c r="J696" s="220">
        <v>0</v>
      </c>
    </row>
    <row r="697" spans="2:10" x14ac:dyDescent="0.2">
      <c r="B697" s="101" t="s">
        <v>942</v>
      </c>
      <c r="C697" s="219">
        <v>0</v>
      </c>
      <c r="D697" s="220">
        <v>0</v>
      </c>
      <c r="E697" s="221">
        <v>0</v>
      </c>
      <c r="F697" s="220">
        <v>0</v>
      </c>
      <c r="G697" s="219">
        <v>0</v>
      </c>
      <c r="H697" s="220">
        <v>0</v>
      </c>
      <c r="I697" s="221">
        <v>0</v>
      </c>
      <c r="J697" s="220">
        <v>0</v>
      </c>
    </row>
    <row r="698" spans="2:10" x14ac:dyDescent="0.2">
      <c r="B698" s="101" t="s">
        <v>943</v>
      </c>
      <c r="C698" s="219">
        <v>312</v>
      </c>
      <c r="D698" s="220">
        <v>99.29807692307692</v>
      </c>
      <c r="E698" s="221">
        <v>0.58496657981194056</v>
      </c>
      <c r="F698" s="220">
        <v>316</v>
      </c>
      <c r="G698" s="219">
        <v>94</v>
      </c>
      <c r="H698" s="220">
        <v>267.25531914893617</v>
      </c>
      <c r="I698" s="221">
        <v>0.34966456030955095</v>
      </c>
      <c r="J698" s="220">
        <v>1141</v>
      </c>
    </row>
    <row r="699" spans="2:10" x14ac:dyDescent="0.2">
      <c r="B699" s="101" t="s">
        <v>944</v>
      </c>
      <c r="C699" s="219">
        <v>0</v>
      </c>
      <c r="D699" s="220">
        <v>0</v>
      </c>
      <c r="E699" s="221">
        <v>0</v>
      </c>
      <c r="F699" s="220">
        <v>0</v>
      </c>
      <c r="G699" s="219">
        <v>0</v>
      </c>
      <c r="H699" s="220">
        <v>0</v>
      </c>
      <c r="I699" s="221">
        <v>0</v>
      </c>
      <c r="J699" s="220">
        <v>0</v>
      </c>
    </row>
    <row r="700" spans="2:10" x14ac:dyDescent="0.2">
      <c r="B700" s="101" t="s">
        <v>945</v>
      </c>
      <c r="C700" s="219">
        <v>180</v>
      </c>
      <c r="D700" s="220">
        <v>109.86666666666666</v>
      </c>
      <c r="E700" s="221">
        <v>0.57938065801423844</v>
      </c>
      <c r="F700" s="220">
        <v>730</v>
      </c>
      <c r="G700" s="219">
        <v>64</v>
      </c>
      <c r="H700" s="220">
        <v>352.484375</v>
      </c>
      <c r="I700" s="221">
        <v>0.35810210172074419</v>
      </c>
      <c r="J700" s="220">
        <v>1007</v>
      </c>
    </row>
    <row r="701" spans="2:10" x14ac:dyDescent="0.2">
      <c r="B701" s="101" t="s">
        <v>946</v>
      </c>
      <c r="C701" s="219">
        <v>38</v>
      </c>
      <c r="D701" s="220">
        <v>178.63157894736841</v>
      </c>
      <c r="E701" s="221">
        <v>0.56533688681602401</v>
      </c>
      <c r="F701" s="220">
        <v>884</v>
      </c>
      <c r="G701" s="219">
        <v>270</v>
      </c>
      <c r="H701" s="220">
        <v>509.13703703703703</v>
      </c>
      <c r="I701" s="221">
        <v>0.35837802185196876</v>
      </c>
      <c r="J701" s="220">
        <v>2255</v>
      </c>
    </row>
    <row r="702" spans="2:10" x14ac:dyDescent="0.2">
      <c r="B702" s="101" t="s">
        <v>947</v>
      </c>
      <c r="C702" s="219">
        <v>314</v>
      </c>
      <c r="D702" s="220">
        <v>123.81210191082802</v>
      </c>
      <c r="E702" s="221">
        <v>0.57581906511049241</v>
      </c>
      <c r="F702" s="220">
        <v>526</v>
      </c>
      <c r="G702" s="219">
        <v>1200</v>
      </c>
      <c r="H702" s="220">
        <v>375.69666666666666</v>
      </c>
      <c r="I702" s="221">
        <v>0.35295379477234801</v>
      </c>
      <c r="J702" s="220">
        <v>2408</v>
      </c>
    </row>
    <row r="703" spans="2:10" x14ac:dyDescent="0.2">
      <c r="B703" s="101" t="s">
        <v>948</v>
      </c>
      <c r="C703" s="219">
        <v>203</v>
      </c>
      <c r="D703" s="220">
        <v>86.349753694581281</v>
      </c>
      <c r="E703" s="221">
        <v>0.53829382139786275</v>
      </c>
      <c r="F703" s="220">
        <v>299</v>
      </c>
      <c r="G703" s="219">
        <v>64</v>
      </c>
      <c r="H703" s="220">
        <v>355.140625</v>
      </c>
      <c r="I703" s="221">
        <v>0.36680976050610026</v>
      </c>
      <c r="J703" s="220">
        <v>699</v>
      </c>
    </row>
    <row r="704" spans="2:10" x14ac:dyDescent="0.2">
      <c r="B704" s="101" t="s">
        <v>949</v>
      </c>
      <c r="C704" s="219">
        <v>0</v>
      </c>
      <c r="D704" s="220">
        <v>0</v>
      </c>
      <c r="E704" s="221">
        <v>0</v>
      </c>
      <c r="F704" s="220">
        <v>0</v>
      </c>
      <c r="G704" s="219">
        <v>0</v>
      </c>
      <c r="H704" s="220">
        <v>0</v>
      </c>
      <c r="I704" s="221">
        <v>0</v>
      </c>
      <c r="J704" s="220">
        <v>0</v>
      </c>
    </row>
    <row r="705" spans="2:10" x14ac:dyDescent="0.2">
      <c r="B705" s="101" t="s">
        <v>950</v>
      </c>
      <c r="C705" s="219">
        <v>271</v>
      </c>
      <c r="D705" s="220">
        <v>93.110701107011067</v>
      </c>
      <c r="E705" s="221">
        <v>0.53837291173270185</v>
      </c>
      <c r="F705" s="220">
        <v>501</v>
      </c>
      <c r="G705" s="219">
        <v>19</v>
      </c>
      <c r="H705" s="220">
        <v>371.63157894736844</v>
      </c>
      <c r="I705" s="221">
        <v>0.36494728137275168</v>
      </c>
      <c r="J705" s="220">
        <v>787</v>
      </c>
    </row>
    <row r="706" spans="2:10" x14ac:dyDescent="0.2">
      <c r="B706" s="101" t="s">
        <v>951</v>
      </c>
      <c r="C706" s="219">
        <v>126</v>
      </c>
      <c r="D706" s="220">
        <v>91.365079365079367</v>
      </c>
      <c r="E706" s="221">
        <v>0.58463257325681783</v>
      </c>
      <c r="F706" s="220">
        <v>266</v>
      </c>
      <c r="G706" s="219">
        <v>8</v>
      </c>
      <c r="H706" s="220">
        <v>291.625</v>
      </c>
      <c r="I706" s="221">
        <v>0.36481626270523848</v>
      </c>
      <c r="J706" s="220">
        <v>468</v>
      </c>
    </row>
    <row r="707" spans="2:10" x14ac:dyDescent="0.2">
      <c r="B707" s="101" t="s">
        <v>952</v>
      </c>
      <c r="C707" s="219">
        <v>0</v>
      </c>
      <c r="D707" s="220">
        <v>0</v>
      </c>
      <c r="E707" s="221">
        <v>0</v>
      </c>
      <c r="F707" s="220">
        <v>0</v>
      </c>
      <c r="G707" s="219">
        <v>0</v>
      </c>
      <c r="H707" s="220">
        <v>0</v>
      </c>
      <c r="I707" s="221">
        <v>0</v>
      </c>
      <c r="J707" s="220">
        <v>0</v>
      </c>
    </row>
    <row r="708" spans="2:10" x14ac:dyDescent="0.2">
      <c r="B708" s="101" t="s">
        <v>953</v>
      </c>
      <c r="C708" s="219">
        <v>315</v>
      </c>
      <c r="D708" s="220">
        <v>66.415873015873018</v>
      </c>
      <c r="E708" s="221">
        <v>0.47877428656429499</v>
      </c>
      <c r="F708" s="220">
        <v>262</v>
      </c>
      <c r="G708" s="219">
        <v>7</v>
      </c>
      <c r="H708" s="220">
        <v>277.57142857142856</v>
      </c>
      <c r="I708" s="221">
        <v>0.36061618411284346</v>
      </c>
      <c r="J708" s="220">
        <v>595</v>
      </c>
    </row>
    <row r="709" spans="2:10" x14ac:dyDescent="0.2">
      <c r="B709" s="101" t="s">
        <v>954</v>
      </c>
      <c r="C709" s="219">
        <v>13</v>
      </c>
      <c r="D709" s="220">
        <v>73.769230769230774</v>
      </c>
      <c r="E709" s="221">
        <v>0.46986771190592846</v>
      </c>
      <c r="F709" s="220">
        <v>197</v>
      </c>
      <c r="G709" s="219">
        <v>0</v>
      </c>
      <c r="H709" s="220">
        <v>0</v>
      </c>
      <c r="I709" s="221">
        <v>0</v>
      </c>
      <c r="J709" s="220">
        <v>0</v>
      </c>
    </row>
    <row r="710" spans="2:10" x14ac:dyDescent="0.2">
      <c r="B710" s="101" t="s">
        <v>955</v>
      </c>
      <c r="C710" s="219">
        <v>372</v>
      </c>
      <c r="D710" s="220">
        <v>52.712365591397848</v>
      </c>
      <c r="E710" s="221">
        <v>0.39453934528480317</v>
      </c>
      <c r="F710" s="220">
        <v>187</v>
      </c>
      <c r="G710" s="219">
        <v>14</v>
      </c>
      <c r="H710" s="220">
        <v>196.92857142857142</v>
      </c>
      <c r="I710" s="221">
        <v>0.36314541622760799</v>
      </c>
      <c r="J710" s="220">
        <v>273</v>
      </c>
    </row>
    <row r="711" spans="2:10" x14ac:dyDescent="0.2">
      <c r="B711" s="101" t="s">
        <v>956</v>
      </c>
      <c r="C711" s="219">
        <v>1</v>
      </c>
      <c r="D711" s="220">
        <v>74</v>
      </c>
      <c r="E711" s="221">
        <v>0.56923076923076921</v>
      </c>
      <c r="F711" s="220">
        <v>74</v>
      </c>
      <c r="G711" s="219">
        <v>0</v>
      </c>
      <c r="H711" s="220">
        <v>0</v>
      </c>
      <c r="I711" s="221">
        <v>0</v>
      </c>
      <c r="J711" s="220">
        <v>0</v>
      </c>
    </row>
    <row r="712" spans="2:10" x14ac:dyDescent="0.2">
      <c r="B712" s="101" t="s">
        <v>957</v>
      </c>
      <c r="C712" s="219">
        <v>41</v>
      </c>
      <c r="D712" s="220">
        <v>63.390243902439025</v>
      </c>
      <c r="E712" s="221">
        <v>0.46871055004508566</v>
      </c>
      <c r="F712" s="220">
        <v>154</v>
      </c>
      <c r="G712" s="219">
        <v>0</v>
      </c>
      <c r="H712" s="220">
        <v>0</v>
      </c>
      <c r="I712" s="221">
        <v>0</v>
      </c>
      <c r="J712" s="220">
        <v>0</v>
      </c>
    </row>
    <row r="713" spans="2:10" x14ac:dyDescent="0.2">
      <c r="B713" s="101" t="s">
        <v>958</v>
      </c>
      <c r="C713" s="219">
        <v>348</v>
      </c>
      <c r="D713" s="220">
        <v>98.893678160919535</v>
      </c>
      <c r="E713" s="221">
        <v>0.56196930111038546</v>
      </c>
      <c r="F713" s="220">
        <v>405</v>
      </c>
      <c r="G713" s="219">
        <v>533</v>
      </c>
      <c r="H713" s="220">
        <v>351.47091932457784</v>
      </c>
      <c r="I713" s="221">
        <v>0.35034626181245576</v>
      </c>
      <c r="J713" s="220">
        <v>1051</v>
      </c>
    </row>
    <row r="714" spans="2:10" x14ac:dyDescent="0.2">
      <c r="B714" s="101" t="s">
        <v>959</v>
      </c>
      <c r="C714" s="219">
        <v>0</v>
      </c>
      <c r="D714" s="220">
        <v>0</v>
      </c>
      <c r="E714" s="221">
        <v>0</v>
      </c>
      <c r="F714" s="220">
        <v>0</v>
      </c>
      <c r="G714" s="219">
        <v>0</v>
      </c>
      <c r="H714" s="220">
        <v>0</v>
      </c>
      <c r="I714" s="221">
        <v>0</v>
      </c>
      <c r="J714" s="220">
        <v>0</v>
      </c>
    </row>
    <row r="715" spans="2:10" x14ac:dyDescent="0.2">
      <c r="B715" s="101" t="s">
        <v>960</v>
      </c>
      <c r="C715" s="219">
        <v>108</v>
      </c>
      <c r="D715" s="220">
        <v>79.444444444444443</v>
      </c>
      <c r="E715" s="221">
        <v>0.55102434011945278</v>
      </c>
      <c r="F715" s="220">
        <v>165</v>
      </c>
      <c r="G715" s="219">
        <v>0</v>
      </c>
      <c r="H715" s="220">
        <v>0</v>
      </c>
      <c r="I715" s="221">
        <v>0</v>
      </c>
      <c r="J715" s="220">
        <v>0</v>
      </c>
    </row>
    <row r="716" spans="2:10" x14ac:dyDescent="0.2">
      <c r="B716" s="101" t="s">
        <v>961</v>
      </c>
      <c r="C716" s="219">
        <v>1</v>
      </c>
      <c r="D716" s="220">
        <v>74</v>
      </c>
      <c r="E716" s="221">
        <v>0.56923076923076921</v>
      </c>
      <c r="F716" s="220">
        <v>74</v>
      </c>
      <c r="G716" s="219">
        <v>0</v>
      </c>
      <c r="H716" s="220">
        <v>0</v>
      </c>
      <c r="I716" s="221">
        <v>0</v>
      </c>
      <c r="J716" s="220">
        <v>0</v>
      </c>
    </row>
    <row r="717" spans="2:10" x14ac:dyDescent="0.2">
      <c r="B717" s="101" t="s">
        <v>962</v>
      </c>
      <c r="C717" s="219">
        <v>179</v>
      </c>
      <c r="D717" s="220">
        <v>95.324022346368722</v>
      </c>
      <c r="E717" s="221">
        <v>0.57189301514948387</v>
      </c>
      <c r="F717" s="220">
        <v>265</v>
      </c>
      <c r="G717" s="219">
        <v>17</v>
      </c>
      <c r="H717" s="220">
        <v>251</v>
      </c>
      <c r="I717" s="221">
        <v>0.36473202837849383</v>
      </c>
      <c r="J717" s="220">
        <v>400</v>
      </c>
    </row>
    <row r="718" spans="2:10" x14ac:dyDescent="0.2">
      <c r="B718" s="101" t="s">
        <v>963</v>
      </c>
      <c r="C718" s="219">
        <v>34</v>
      </c>
      <c r="D718" s="220">
        <v>98.705882352941174</v>
      </c>
      <c r="E718" s="221">
        <v>0.59779123619522623</v>
      </c>
      <c r="F718" s="220">
        <v>261</v>
      </c>
      <c r="G718" s="219">
        <v>0</v>
      </c>
      <c r="H718" s="220">
        <v>0</v>
      </c>
      <c r="I718" s="221">
        <v>0</v>
      </c>
      <c r="J718" s="220">
        <v>0</v>
      </c>
    </row>
    <row r="719" spans="2:10" x14ac:dyDescent="0.2">
      <c r="B719" s="101" t="s">
        <v>964</v>
      </c>
      <c r="C719" s="219">
        <v>3</v>
      </c>
      <c r="D719" s="220">
        <v>86</v>
      </c>
      <c r="E719" s="221">
        <v>0.50887573964497035</v>
      </c>
      <c r="F719" s="220">
        <v>97</v>
      </c>
      <c r="G719" s="219">
        <v>11</v>
      </c>
      <c r="H719" s="220">
        <v>214.54545454545453</v>
      </c>
      <c r="I719" s="221">
        <v>0.35456730769230771</v>
      </c>
      <c r="J719" s="220">
        <v>313</v>
      </c>
    </row>
    <row r="720" spans="2:10" x14ac:dyDescent="0.2">
      <c r="B720" s="101" t="s">
        <v>965</v>
      </c>
      <c r="C720" s="219">
        <v>425</v>
      </c>
      <c r="D720" s="220">
        <v>61.694117647058825</v>
      </c>
      <c r="E720" s="221">
        <v>0.44464040428021501</v>
      </c>
      <c r="F720" s="220">
        <v>237</v>
      </c>
      <c r="G720" s="219">
        <v>27</v>
      </c>
      <c r="H720" s="220">
        <v>245.77777777777777</v>
      </c>
      <c r="I720" s="221">
        <v>0.36447520184544402</v>
      </c>
      <c r="J720" s="220">
        <v>417</v>
      </c>
    </row>
    <row r="721" spans="2:10" x14ac:dyDescent="0.2">
      <c r="B721" s="101" t="s">
        <v>966</v>
      </c>
      <c r="C721" s="219">
        <v>0</v>
      </c>
      <c r="D721" s="220">
        <v>0</v>
      </c>
      <c r="E721" s="221">
        <v>0</v>
      </c>
      <c r="F721" s="220">
        <v>0</v>
      </c>
      <c r="G721" s="219">
        <v>0</v>
      </c>
      <c r="H721" s="220">
        <v>0</v>
      </c>
      <c r="I721" s="221">
        <v>0</v>
      </c>
      <c r="J721" s="220">
        <v>0</v>
      </c>
    </row>
    <row r="722" spans="2:10" x14ac:dyDescent="0.2">
      <c r="B722" s="101" t="s">
        <v>967</v>
      </c>
      <c r="C722" s="219">
        <v>0</v>
      </c>
      <c r="D722" s="220">
        <v>0</v>
      </c>
      <c r="E722" s="221">
        <v>0</v>
      </c>
      <c r="F722" s="220">
        <v>0</v>
      </c>
      <c r="G722" s="219">
        <v>0</v>
      </c>
      <c r="H722" s="220">
        <v>0</v>
      </c>
      <c r="I722" s="221">
        <v>0</v>
      </c>
      <c r="J722" s="220">
        <v>0</v>
      </c>
    </row>
    <row r="723" spans="2:10" x14ac:dyDescent="0.2">
      <c r="B723" s="101" t="s">
        <v>968</v>
      </c>
      <c r="C723" s="219">
        <v>42</v>
      </c>
      <c r="D723" s="220">
        <v>54.80952380952381</v>
      </c>
      <c r="E723" s="221">
        <v>0.41537351136773726</v>
      </c>
      <c r="F723" s="220">
        <v>100</v>
      </c>
      <c r="G723" s="219">
        <v>0</v>
      </c>
      <c r="H723" s="220">
        <v>0</v>
      </c>
      <c r="I723" s="221">
        <v>0</v>
      </c>
      <c r="J723" s="220">
        <v>0</v>
      </c>
    </row>
    <row r="724" spans="2:10" x14ac:dyDescent="0.2">
      <c r="B724" s="101" t="s">
        <v>969</v>
      </c>
      <c r="C724" s="219">
        <v>86</v>
      </c>
      <c r="D724" s="220">
        <v>67.04651162790698</v>
      </c>
      <c r="E724" s="221">
        <v>0.4834004024144869</v>
      </c>
      <c r="F724" s="220">
        <v>156</v>
      </c>
      <c r="G724" s="219">
        <v>1</v>
      </c>
      <c r="H724" s="220">
        <v>123</v>
      </c>
      <c r="I724" s="221">
        <v>0.36936936936936937</v>
      </c>
      <c r="J724" s="220">
        <v>123</v>
      </c>
    </row>
    <row r="725" spans="2:10" x14ac:dyDescent="0.2">
      <c r="B725" s="101" t="s">
        <v>970</v>
      </c>
      <c r="C725" s="219">
        <v>154</v>
      </c>
      <c r="D725" s="220">
        <v>63.071428571428569</v>
      </c>
      <c r="E725" s="221">
        <v>0.45663109397771606</v>
      </c>
      <c r="F725" s="220">
        <v>248</v>
      </c>
      <c r="G725" s="219">
        <v>14</v>
      </c>
      <c r="H725" s="220">
        <v>213.5</v>
      </c>
      <c r="I725" s="221">
        <v>0.36491270907093143</v>
      </c>
      <c r="J725" s="220">
        <v>421</v>
      </c>
    </row>
    <row r="726" spans="2:10" x14ac:dyDescent="0.2">
      <c r="B726" s="101" t="s">
        <v>971</v>
      </c>
      <c r="C726" s="219">
        <v>46</v>
      </c>
      <c r="D726" s="220">
        <v>87.456521739130437</v>
      </c>
      <c r="E726" s="221">
        <v>0.53390842733908417</v>
      </c>
      <c r="F726" s="220">
        <v>248</v>
      </c>
      <c r="G726" s="219">
        <v>0</v>
      </c>
      <c r="H726" s="220">
        <v>0</v>
      </c>
      <c r="I726" s="221">
        <v>0</v>
      </c>
      <c r="J726" s="220">
        <v>0</v>
      </c>
    </row>
    <row r="727" spans="2:10" x14ac:dyDescent="0.2">
      <c r="B727" s="101" t="s">
        <v>972</v>
      </c>
      <c r="C727" s="219">
        <v>297</v>
      </c>
      <c r="D727" s="220">
        <v>122.28282828282828</v>
      </c>
      <c r="E727" s="221">
        <v>0.57244183847172314</v>
      </c>
      <c r="F727" s="220">
        <v>958</v>
      </c>
      <c r="G727" s="219">
        <v>659</v>
      </c>
      <c r="H727" s="220">
        <v>455.29590288315632</v>
      </c>
      <c r="I727" s="221">
        <v>0.35671443228738786</v>
      </c>
      <c r="J727" s="220">
        <v>2053</v>
      </c>
    </row>
    <row r="728" spans="2:10" x14ac:dyDescent="0.2">
      <c r="B728" s="101" t="s">
        <v>973</v>
      </c>
      <c r="C728" s="219">
        <v>32</v>
      </c>
      <c r="D728" s="220">
        <v>55.75</v>
      </c>
      <c r="E728" s="221">
        <v>0.41498022795999079</v>
      </c>
      <c r="F728" s="220">
        <v>113</v>
      </c>
      <c r="G728" s="219">
        <v>0</v>
      </c>
      <c r="H728" s="220">
        <v>0</v>
      </c>
      <c r="I728" s="221">
        <v>0</v>
      </c>
      <c r="J728" s="220">
        <v>0</v>
      </c>
    </row>
    <row r="729" spans="2:10" x14ac:dyDescent="0.2">
      <c r="B729" s="101" t="s">
        <v>974</v>
      </c>
      <c r="C729" s="219">
        <v>0</v>
      </c>
      <c r="D729" s="220">
        <v>0</v>
      </c>
      <c r="E729" s="221">
        <v>0</v>
      </c>
      <c r="F729" s="220">
        <v>0</v>
      </c>
      <c r="G729" s="219">
        <v>0</v>
      </c>
      <c r="H729" s="220">
        <v>0</v>
      </c>
      <c r="I729" s="221">
        <v>0</v>
      </c>
      <c r="J729" s="220">
        <v>0</v>
      </c>
    </row>
    <row r="730" spans="2:10" x14ac:dyDescent="0.2">
      <c r="B730" s="101" t="s">
        <v>975</v>
      </c>
      <c r="C730" s="219">
        <v>30</v>
      </c>
      <c r="D730" s="220">
        <v>85.833333333333329</v>
      </c>
      <c r="E730" s="221">
        <v>0.49509709671217084</v>
      </c>
      <c r="F730" s="220">
        <v>215</v>
      </c>
      <c r="G730" s="219">
        <v>0</v>
      </c>
      <c r="H730" s="220">
        <v>0</v>
      </c>
      <c r="I730" s="221">
        <v>0</v>
      </c>
      <c r="J730" s="220">
        <v>0</v>
      </c>
    </row>
    <row r="731" spans="2:10" x14ac:dyDescent="0.2">
      <c r="B731" s="101" t="s">
        <v>976</v>
      </c>
      <c r="C731" s="219">
        <v>8</v>
      </c>
      <c r="D731" s="220">
        <v>67.75</v>
      </c>
      <c r="E731" s="221">
        <v>0.50939849624060152</v>
      </c>
      <c r="F731" s="220">
        <v>97</v>
      </c>
      <c r="G731" s="219">
        <v>0</v>
      </c>
      <c r="H731" s="220">
        <v>0</v>
      </c>
      <c r="I731" s="221">
        <v>0</v>
      </c>
      <c r="J731" s="220">
        <v>0</v>
      </c>
    </row>
    <row r="732" spans="2:10" x14ac:dyDescent="0.2">
      <c r="B732" s="101" t="s">
        <v>977</v>
      </c>
      <c r="C732" s="219">
        <v>2</v>
      </c>
      <c r="D732" s="220">
        <v>94</v>
      </c>
      <c r="E732" s="221">
        <v>0.6596491228070176</v>
      </c>
      <c r="F732" s="220">
        <v>105</v>
      </c>
      <c r="G732" s="219">
        <v>0</v>
      </c>
      <c r="H732" s="220">
        <v>0</v>
      </c>
      <c r="I732" s="221">
        <v>0</v>
      </c>
      <c r="J732" s="220">
        <v>0</v>
      </c>
    </row>
    <row r="733" spans="2:10" x14ac:dyDescent="0.2">
      <c r="B733" s="101" t="s">
        <v>978</v>
      </c>
      <c r="C733" s="219">
        <v>2</v>
      </c>
      <c r="D733" s="220">
        <v>33.5</v>
      </c>
      <c r="E733" s="221">
        <v>0.25769230769230766</v>
      </c>
      <c r="F733" s="220">
        <v>48</v>
      </c>
      <c r="G733" s="219">
        <v>0</v>
      </c>
      <c r="H733" s="220">
        <v>0</v>
      </c>
      <c r="I733" s="221">
        <v>0</v>
      </c>
      <c r="J733" s="220">
        <v>0</v>
      </c>
    </row>
    <row r="734" spans="2:10" x14ac:dyDescent="0.2">
      <c r="B734" s="101" t="s">
        <v>979</v>
      </c>
      <c r="C734" s="219">
        <v>411</v>
      </c>
      <c r="D734" s="220">
        <v>124.30413625304136</v>
      </c>
      <c r="E734" s="221">
        <v>0.56202283778134698</v>
      </c>
      <c r="F734" s="220">
        <v>894</v>
      </c>
      <c r="G734" s="219">
        <v>1207</v>
      </c>
      <c r="H734" s="220">
        <v>375.72162386081192</v>
      </c>
      <c r="I734" s="221">
        <v>0.35281111641002383</v>
      </c>
      <c r="J734" s="220">
        <v>2804</v>
      </c>
    </row>
    <row r="735" spans="2:10" x14ac:dyDescent="0.2">
      <c r="B735" s="101" t="s">
        <v>980</v>
      </c>
      <c r="C735" s="219">
        <v>0</v>
      </c>
      <c r="D735" s="220">
        <v>0</v>
      </c>
      <c r="E735" s="221">
        <v>0</v>
      </c>
      <c r="F735" s="220">
        <v>0</v>
      </c>
      <c r="G735" s="219">
        <v>0</v>
      </c>
      <c r="H735" s="220">
        <v>0</v>
      </c>
      <c r="I735" s="221">
        <v>0</v>
      </c>
      <c r="J735" s="220">
        <v>0</v>
      </c>
    </row>
    <row r="736" spans="2:10" x14ac:dyDescent="0.2">
      <c r="B736" s="101" t="s">
        <v>981</v>
      </c>
      <c r="C736" s="219">
        <v>286</v>
      </c>
      <c r="D736" s="220">
        <v>116.09090909090909</v>
      </c>
      <c r="E736" s="221">
        <v>0.57201433395355239</v>
      </c>
      <c r="F736" s="220">
        <v>364</v>
      </c>
      <c r="G736" s="219">
        <v>1000</v>
      </c>
      <c r="H736" s="220">
        <v>348.93</v>
      </c>
      <c r="I736" s="221">
        <v>0.34972597632210922</v>
      </c>
      <c r="J736" s="220">
        <v>1298</v>
      </c>
    </row>
    <row r="737" spans="2:11" x14ac:dyDescent="0.2">
      <c r="B737" s="101" t="s">
        <v>982</v>
      </c>
      <c r="C737" s="219">
        <v>0</v>
      </c>
      <c r="D737" s="220">
        <v>0</v>
      </c>
      <c r="E737" s="221">
        <v>0</v>
      </c>
      <c r="F737" s="220">
        <v>0</v>
      </c>
      <c r="G737" s="219">
        <v>0</v>
      </c>
      <c r="H737" s="220">
        <v>0</v>
      </c>
      <c r="I737" s="221">
        <v>0</v>
      </c>
      <c r="J737" s="220">
        <v>0</v>
      </c>
    </row>
    <row r="738" spans="2:11" x14ac:dyDescent="0.2">
      <c r="B738" s="101" t="s">
        <v>983</v>
      </c>
      <c r="C738" s="219">
        <v>314</v>
      </c>
      <c r="D738" s="220">
        <v>114.5859872611465</v>
      </c>
      <c r="E738" s="221">
        <v>0.55528976001234653</v>
      </c>
      <c r="F738" s="220">
        <v>346</v>
      </c>
      <c r="G738" s="219">
        <v>1461</v>
      </c>
      <c r="H738" s="220">
        <v>396.7337440109514</v>
      </c>
      <c r="I738" s="221">
        <v>0.35247143757129962</v>
      </c>
      <c r="J738" s="220">
        <v>1698</v>
      </c>
    </row>
    <row r="739" spans="2:11" x14ac:dyDescent="0.2">
      <c r="B739" s="101" t="s">
        <v>984</v>
      </c>
      <c r="C739" s="219">
        <v>2</v>
      </c>
      <c r="D739" s="220">
        <v>61.5</v>
      </c>
      <c r="E739" s="221">
        <v>0.39171974522292996</v>
      </c>
      <c r="F739" s="220">
        <v>111</v>
      </c>
      <c r="G739" s="219">
        <v>0</v>
      </c>
      <c r="H739" s="220">
        <v>0</v>
      </c>
      <c r="I739" s="221">
        <v>0</v>
      </c>
      <c r="J739" s="220">
        <v>0</v>
      </c>
    </row>
    <row r="740" spans="2:11" x14ac:dyDescent="0.2">
      <c r="B740" s="102" t="s">
        <v>985</v>
      </c>
      <c r="C740" s="222">
        <v>1</v>
      </c>
      <c r="D740" s="223">
        <v>110</v>
      </c>
      <c r="E740" s="224">
        <v>0.60773480662983426</v>
      </c>
      <c r="F740" s="223">
        <v>110</v>
      </c>
      <c r="G740" s="222">
        <v>0</v>
      </c>
      <c r="H740" s="223">
        <v>0</v>
      </c>
      <c r="I740" s="224">
        <v>0</v>
      </c>
      <c r="J740" s="223">
        <v>0</v>
      </c>
    </row>
    <row r="742" spans="2:11" x14ac:dyDescent="0.2">
      <c r="K742" s="12" t="s">
        <v>298</v>
      </c>
    </row>
    <row r="743" spans="2:11" x14ac:dyDescent="0.2">
      <c r="K743" s="12" t="s">
        <v>303</v>
      </c>
    </row>
    <row r="744" spans="2:11" x14ac:dyDescent="0.2">
      <c r="B744" s="3" t="s">
        <v>0</v>
      </c>
      <c r="C744" s="207"/>
      <c r="D744" s="208"/>
      <c r="E744" s="209"/>
      <c r="F744" s="209"/>
      <c r="G744" s="207"/>
      <c r="H744" s="208"/>
      <c r="I744" s="209"/>
      <c r="J744" s="209"/>
    </row>
    <row r="745" spans="2:11" x14ac:dyDescent="0.2">
      <c r="B745" s="3" t="s">
        <v>2701</v>
      </c>
      <c r="C745" s="207"/>
      <c r="D745" s="208"/>
      <c r="E745" s="209"/>
      <c r="F745" s="209"/>
      <c r="G745" s="207"/>
      <c r="H745" s="208"/>
      <c r="I745" s="209"/>
      <c r="J745" s="209"/>
    </row>
    <row r="746" spans="2:11" x14ac:dyDescent="0.2">
      <c r="B746" s="100" t="s">
        <v>293</v>
      </c>
      <c r="C746" s="207"/>
      <c r="D746" s="208"/>
      <c r="E746" s="209"/>
      <c r="F746" s="209"/>
      <c r="G746" s="207"/>
      <c r="H746" s="208"/>
      <c r="I746" s="209"/>
      <c r="J746" s="209"/>
    </row>
    <row r="747" spans="2:11" x14ac:dyDescent="0.2">
      <c r="B747" s="3"/>
      <c r="C747" s="98"/>
      <c r="D747" s="98"/>
      <c r="E747" s="98"/>
      <c r="F747" s="98"/>
      <c r="G747" s="98"/>
      <c r="H747" s="98"/>
      <c r="I747" s="98"/>
      <c r="J747" s="98"/>
    </row>
    <row r="748" spans="2:11" x14ac:dyDescent="0.2">
      <c r="B748" s="106"/>
      <c r="C748" s="167" t="s">
        <v>2659</v>
      </c>
      <c r="D748" s="210"/>
      <c r="E748" s="211"/>
      <c r="F748" s="212"/>
      <c r="G748" s="167" t="s">
        <v>357</v>
      </c>
      <c r="H748" s="210"/>
      <c r="I748" s="211"/>
      <c r="J748" s="212"/>
    </row>
    <row r="749" spans="2:11" ht="25.5" x14ac:dyDescent="0.2">
      <c r="B749" s="168" t="s">
        <v>299</v>
      </c>
      <c r="C749" s="213" t="s">
        <v>2679</v>
      </c>
      <c r="D749" s="214" t="s">
        <v>2676</v>
      </c>
      <c r="E749" s="215" t="s">
        <v>2677</v>
      </c>
      <c r="F749" s="214" t="s">
        <v>2678</v>
      </c>
      <c r="G749" s="213" t="s">
        <v>2679</v>
      </c>
      <c r="H749" s="214" t="s">
        <v>2676</v>
      </c>
      <c r="I749" s="215" t="s">
        <v>2677</v>
      </c>
      <c r="J749" s="214" t="s">
        <v>2678</v>
      </c>
    </row>
    <row r="750" spans="2:11" x14ac:dyDescent="0.2">
      <c r="B750" s="121" t="s">
        <v>986</v>
      </c>
      <c r="C750" s="216">
        <v>1</v>
      </c>
      <c r="D750" s="217">
        <v>33</v>
      </c>
      <c r="E750" s="218">
        <v>0.25384615384615383</v>
      </c>
      <c r="F750" s="217">
        <v>33</v>
      </c>
      <c r="G750" s="216">
        <v>0</v>
      </c>
      <c r="H750" s="217">
        <v>0</v>
      </c>
      <c r="I750" s="218">
        <v>0</v>
      </c>
      <c r="J750" s="217">
        <v>0</v>
      </c>
    </row>
    <row r="751" spans="2:11" x14ac:dyDescent="0.2">
      <c r="B751" s="101" t="s">
        <v>987</v>
      </c>
      <c r="C751" s="219">
        <v>156</v>
      </c>
      <c r="D751" s="220">
        <v>142.78205128205127</v>
      </c>
      <c r="E751" s="221">
        <v>0.57117214144677786</v>
      </c>
      <c r="F751" s="220">
        <v>814</v>
      </c>
      <c r="G751" s="219">
        <v>1040</v>
      </c>
      <c r="H751" s="220">
        <v>463.82211538461536</v>
      </c>
      <c r="I751" s="221">
        <v>0.35785318505099162</v>
      </c>
      <c r="J751" s="220">
        <v>2052</v>
      </c>
    </row>
    <row r="752" spans="2:11" x14ac:dyDescent="0.2">
      <c r="B752" s="101" t="s">
        <v>988</v>
      </c>
      <c r="C752" s="219">
        <v>5</v>
      </c>
      <c r="D752" s="220">
        <v>51.8</v>
      </c>
      <c r="E752" s="221">
        <v>0.39846153846153842</v>
      </c>
      <c r="F752" s="220">
        <v>73</v>
      </c>
      <c r="G752" s="219">
        <v>0</v>
      </c>
      <c r="H752" s="220">
        <v>0</v>
      </c>
      <c r="I752" s="221">
        <v>0</v>
      </c>
      <c r="J752" s="220">
        <v>0</v>
      </c>
    </row>
    <row r="753" spans="2:10" x14ac:dyDescent="0.2">
      <c r="B753" s="101" t="s">
        <v>989</v>
      </c>
      <c r="C753" s="219">
        <v>63</v>
      </c>
      <c r="D753" s="220">
        <v>78.396825396825392</v>
      </c>
      <c r="E753" s="221">
        <v>0.52038773574965758</v>
      </c>
      <c r="F753" s="220">
        <v>311</v>
      </c>
      <c r="G753" s="219">
        <v>0</v>
      </c>
      <c r="H753" s="220">
        <v>0</v>
      </c>
      <c r="I753" s="221">
        <v>0</v>
      </c>
      <c r="J753" s="220">
        <v>0</v>
      </c>
    </row>
    <row r="754" spans="2:10" x14ac:dyDescent="0.2">
      <c r="B754" s="101" t="s">
        <v>990</v>
      </c>
      <c r="C754" s="219">
        <v>2</v>
      </c>
      <c r="D754" s="220">
        <v>109</v>
      </c>
      <c r="E754" s="221">
        <v>0.63005780346820806</v>
      </c>
      <c r="F754" s="220">
        <v>110</v>
      </c>
      <c r="G754" s="219">
        <v>0</v>
      </c>
      <c r="H754" s="220">
        <v>0</v>
      </c>
      <c r="I754" s="221">
        <v>0</v>
      </c>
      <c r="J754" s="220">
        <v>0</v>
      </c>
    </row>
    <row r="755" spans="2:10" x14ac:dyDescent="0.2">
      <c r="B755" s="101" t="s">
        <v>991</v>
      </c>
      <c r="C755" s="219">
        <v>53</v>
      </c>
      <c r="D755" s="220">
        <v>103.35849056603773</v>
      </c>
      <c r="E755" s="221">
        <v>0.58233230572977579</v>
      </c>
      <c r="F755" s="220">
        <v>366</v>
      </c>
      <c r="G755" s="219">
        <v>0</v>
      </c>
      <c r="H755" s="220">
        <v>0</v>
      </c>
      <c r="I755" s="221">
        <v>0</v>
      </c>
      <c r="J755" s="220">
        <v>0</v>
      </c>
    </row>
    <row r="756" spans="2:10" x14ac:dyDescent="0.2">
      <c r="B756" s="101" t="s">
        <v>992</v>
      </c>
      <c r="C756" s="219">
        <v>123</v>
      </c>
      <c r="D756" s="220">
        <v>91.333333333333329</v>
      </c>
      <c r="E756" s="221">
        <v>0.53823303947872758</v>
      </c>
      <c r="F756" s="220">
        <v>344</v>
      </c>
      <c r="G756" s="219">
        <v>0</v>
      </c>
      <c r="H756" s="220">
        <v>0</v>
      </c>
      <c r="I756" s="221">
        <v>0</v>
      </c>
      <c r="J756" s="220">
        <v>0</v>
      </c>
    </row>
    <row r="757" spans="2:10" x14ac:dyDescent="0.2">
      <c r="B757" s="101" t="s">
        <v>993</v>
      </c>
      <c r="C757" s="219">
        <v>2</v>
      </c>
      <c r="D757" s="220">
        <v>72</v>
      </c>
      <c r="E757" s="221">
        <v>0.55384615384615388</v>
      </c>
      <c r="F757" s="220">
        <v>85</v>
      </c>
      <c r="G757" s="219">
        <v>0</v>
      </c>
      <c r="H757" s="220">
        <v>0</v>
      </c>
      <c r="I757" s="221">
        <v>0</v>
      </c>
      <c r="J757" s="220">
        <v>0</v>
      </c>
    </row>
    <row r="758" spans="2:10" x14ac:dyDescent="0.2">
      <c r="B758" s="101" t="s">
        <v>994</v>
      </c>
      <c r="C758" s="219">
        <v>0</v>
      </c>
      <c r="D758" s="220">
        <v>0</v>
      </c>
      <c r="E758" s="221">
        <v>0</v>
      </c>
      <c r="F758" s="220">
        <v>0</v>
      </c>
      <c r="G758" s="219">
        <v>0</v>
      </c>
      <c r="H758" s="220">
        <v>0</v>
      </c>
      <c r="I758" s="221">
        <v>0</v>
      </c>
      <c r="J758" s="220">
        <v>0</v>
      </c>
    </row>
    <row r="759" spans="2:10" x14ac:dyDescent="0.2">
      <c r="B759" s="101" t="s">
        <v>995</v>
      </c>
      <c r="C759" s="219">
        <v>11</v>
      </c>
      <c r="D759" s="220">
        <v>58.18181818181818</v>
      </c>
      <c r="E759" s="221">
        <v>0.44290657439446357</v>
      </c>
      <c r="F759" s="220">
        <v>98</v>
      </c>
      <c r="G759" s="219">
        <v>0</v>
      </c>
      <c r="H759" s="220">
        <v>0</v>
      </c>
      <c r="I759" s="221">
        <v>0</v>
      </c>
      <c r="J759" s="220">
        <v>0</v>
      </c>
    </row>
    <row r="760" spans="2:10" x14ac:dyDescent="0.2">
      <c r="B760" s="101" t="s">
        <v>996</v>
      </c>
      <c r="C760" s="219">
        <v>8</v>
      </c>
      <c r="D760" s="220">
        <v>98.875</v>
      </c>
      <c r="E760" s="221">
        <v>0.59073935772964892</v>
      </c>
      <c r="F760" s="220">
        <v>253</v>
      </c>
      <c r="G760" s="219">
        <v>0</v>
      </c>
      <c r="H760" s="220">
        <v>0</v>
      </c>
      <c r="I760" s="221">
        <v>0</v>
      </c>
      <c r="J760" s="220">
        <v>0</v>
      </c>
    </row>
    <row r="761" spans="2:10" x14ac:dyDescent="0.2">
      <c r="B761" s="101" t="s">
        <v>997</v>
      </c>
      <c r="C761" s="219">
        <v>6</v>
      </c>
      <c r="D761" s="220">
        <v>81.833333333333329</v>
      </c>
      <c r="E761" s="221">
        <v>0.51738672286617482</v>
      </c>
      <c r="F761" s="220">
        <v>128</v>
      </c>
      <c r="G761" s="219">
        <v>0</v>
      </c>
      <c r="H761" s="220">
        <v>0</v>
      </c>
      <c r="I761" s="221">
        <v>0</v>
      </c>
      <c r="J761" s="220">
        <v>0</v>
      </c>
    </row>
    <row r="762" spans="2:10" x14ac:dyDescent="0.2">
      <c r="B762" s="101" t="s">
        <v>998</v>
      </c>
      <c r="C762" s="219">
        <v>116</v>
      </c>
      <c r="D762" s="220">
        <v>89.034482758620683</v>
      </c>
      <c r="E762" s="221">
        <v>0.52677751708660625</v>
      </c>
      <c r="F762" s="220">
        <v>273</v>
      </c>
      <c r="G762" s="219">
        <v>2</v>
      </c>
      <c r="H762" s="220">
        <v>512.5</v>
      </c>
      <c r="I762" s="221">
        <v>0.35939691444600275</v>
      </c>
      <c r="J762" s="220">
        <v>596</v>
      </c>
    </row>
    <row r="763" spans="2:10" x14ac:dyDescent="0.2">
      <c r="B763" s="101" t="s">
        <v>999</v>
      </c>
      <c r="C763" s="219">
        <v>9</v>
      </c>
      <c r="D763" s="220">
        <v>82.888888888888886</v>
      </c>
      <c r="E763" s="221">
        <v>0.48821989528795817</v>
      </c>
      <c r="F763" s="220">
        <v>203</v>
      </c>
      <c r="G763" s="219">
        <v>0</v>
      </c>
      <c r="H763" s="220">
        <v>0</v>
      </c>
      <c r="I763" s="221">
        <v>0</v>
      </c>
      <c r="J763" s="220">
        <v>0</v>
      </c>
    </row>
    <row r="764" spans="2:10" x14ac:dyDescent="0.2">
      <c r="B764" s="101" t="s">
        <v>1000</v>
      </c>
      <c r="C764" s="219">
        <v>0</v>
      </c>
      <c r="D764" s="220">
        <v>0</v>
      </c>
      <c r="E764" s="221">
        <v>0</v>
      </c>
      <c r="F764" s="220">
        <v>0</v>
      </c>
      <c r="G764" s="219">
        <v>0</v>
      </c>
      <c r="H764" s="220">
        <v>0</v>
      </c>
      <c r="I764" s="221">
        <v>0</v>
      </c>
      <c r="J764" s="220">
        <v>0</v>
      </c>
    </row>
    <row r="765" spans="2:10" x14ac:dyDescent="0.2">
      <c r="B765" s="101" t="s">
        <v>1001</v>
      </c>
      <c r="C765" s="219">
        <v>136</v>
      </c>
      <c r="D765" s="220">
        <v>71.308823529411768</v>
      </c>
      <c r="E765" s="221">
        <v>0.49590918388218452</v>
      </c>
      <c r="F765" s="220">
        <v>218</v>
      </c>
      <c r="G765" s="219">
        <v>1</v>
      </c>
      <c r="H765" s="220">
        <v>47</v>
      </c>
      <c r="I765" s="221">
        <v>0.33333333333333326</v>
      </c>
      <c r="J765" s="220">
        <v>47</v>
      </c>
    </row>
    <row r="766" spans="2:10" x14ac:dyDescent="0.2">
      <c r="B766" s="101" t="s">
        <v>1002</v>
      </c>
      <c r="C766" s="219">
        <v>0</v>
      </c>
      <c r="D766" s="220">
        <v>0</v>
      </c>
      <c r="E766" s="221">
        <v>0</v>
      </c>
      <c r="F766" s="220">
        <v>0</v>
      </c>
      <c r="G766" s="219">
        <v>0</v>
      </c>
      <c r="H766" s="220">
        <v>0</v>
      </c>
      <c r="I766" s="221">
        <v>0</v>
      </c>
      <c r="J766" s="220">
        <v>0</v>
      </c>
    </row>
    <row r="767" spans="2:10" x14ac:dyDescent="0.2">
      <c r="B767" s="101" t="s">
        <v>1003</v>
      </c>
      <c r="C767" s="219">
        <v>222</v>
      </c>
      <c r="D767" s="220">
        <v>87.657657657657651</v>
      </c>
      <c r="E767" s="221">
        <v>0.53905817174515236</v>
      </c>
      <c r="F767" s="220">
        <v>382</v>
      </c>
      <c r="G767" s="219">
        <v>10</v>
      </c>
      <c r="H767" s="220">
        <v>304.5</v>
      </c>
      <c r="I767" s="221">
        <v>0.36397322495816398</v>
      </c>
      <c r="J767" s="220">
        <v>488</v>
      </c>
    </row>
    <row r="768" spans="2:10" x14ac:dyDescent="0.2">
      <c r="B768" s="101" t="s">
        <v>1004</v>
      </c>
      <c r="C768" s="219">
        <v>234</v>
      </c>
      <c r="D768" s="220">
        <v>88.572649572649567</v>
      </c>
      <c r="E768" s="221">
        <v>0.54859714134462689</v>
      </c>
      <c r="F768" s="220">
        <v>365</v>
      </c>
      <c r="G768" s="219">
        <v>12</v>
      </c>
      <c r="H768" s="220">
        <v>256.25</v>
      </c>
      <c r="I768" s="221">
        <v>0.36883771140698096</v>
      </c>
      <c r="J768" s="220">
        <v>458</v>
      </c>
    </row>
    <row r="769" spans="2:10" x14ac:dyDescent="0.2">
      <c r="B769" s="101" t="s">
        <v>1005</v>
      </c>
      <c r="C769" s="219">
        <v>4</v>
      </c>
      <c r="D769" s="220">
        <v>88</v>
      </c>
      <c r="E769" s="221">
        <v>0.57704918032786878</v>
      </c>
      <c r="F769" s="220">
        <v>137</v>
      </c>
      <c r="G769" s="219">
        <v>0</v>
      </c>
      <c r="H769" s="220">
        <v>0</v>
      </c>
      <c r="I769" s="221">
        <v>0</v>
      </c>
      <c r="J769" s="220">
        <v>0</v>
      </c>
    </row>
    <row r="770" spans="2:10" x14ac:dyDescent="0.2">
      <c r="B770" s="101" t="s">
        <v>1006</v>
      </c>
      <c r="C770" s="219">
        <v>54</v>
      </c>
      <c r="D770" s="220">
        <v>76.203703703703709</v>
      </c>
      <c r="E770" s="221">
        <v>0.52547567360490355</v>
      </c>
      <c r="F770" s="220">
        <v>188</v>
      </c>
      <c r="G770" s="219">
        <v>0</v>
      </c>
      <c r="H770" s="220">
        <v>0</v>
      </c>
      <c r="I770" s="221">
        <v>0</v>
      </c>
      <c r="J770" s="220">
        <v>0</v>
      </c>
    </row>
    <row r="771" spans="2:10" x14ac:dyDescent="0.2">
      <c r="B771" s="101" t="s">
        <v>1007</v>
      </c>
      <c r="C771" s="219">
        <v>312</v>
      </c>
      <c r="D771" s="220">
        <v>85.483974358974365</v>
      </c>
      <c r="E771" s="221">
        <v>0.5415431472081218</v>
      </c>
      <c r="F771" s="220">
        <v>457</v>
      </c>
      <c r="G771" s="219">
        <v>0</v>
      </c>
      <c r="H771" s="220">
        <v>0</v>
      </c>
      <c r="I771" s="221">
        <v>0</v>
      </c>
      <c r="J771" s="220">
        <v>0</v>
      </c>
    </row>
    <row r="772" spans="2:10" x14ac:dyDescent="0.2">
      <c r="B772" s="101" t="s">
        <v>1008</v>
      </c>
      <c r="C772" s="219">
        <v>0</v>
      </c>
      <c r="D772" s="220">
        <v>0</v>
      </c>
      <c r="E772" s="221">
        <v>0</v>
      </c>
      <c r="F772" s="220">
        <v>0</v>
      </c>
      <c r="G772" s="219">
        <v>0</v>
      </c>
      <c r="H772" s="220">
        <v>0</v>
      </c>
      <c r="I772" s="221">
        <v>0</v>
      </c>
      <c r="J772" s="220">
        <v>0</v>
      </c>
    </row>
    <row r="773" spans="2:10" x14ac:dyDescent="0.2">
      <c r="B773" s="101" t="s">
        <v>1009</v>
      </c>
      <c r="C773" s="219">
        <v>99</v>
      </c>
      <c r="D773" s="220">
        <v>110.65656565656566</v>
      </c>
      <c r="E773" s="221">
        <v>0.62467924958658827</v>
      </c>
      <c r="F773" s="220">
        <v>256</v>
      </c>
      <c r="G773" s="219">
        <v>16</v>
      </c>
      <c r="H773" s="220">
        <v>348.0625</v>
      </c>
      <c r="I773" s="221">
        <v>0.3716383049716383</v>
      </c>
      <c r="J773" s="220">
        <v>547</v>
      </c>
    </row>
    <row r="774" spans="2:10" x14ac:dyDescent="0.2">
      <c r="B774" s="101" t="s">
        <v>1010</v>
      </c>
      <c r="C774" s="219">
        <v>31</v>
      </c>
      <c r="D774" s="220">
        <v>101.25806451612904</v>
      </c>
      <c r="E774" s="221">
        <v>0.55410414827890553</v>
      </c>
      <c r="F774" s="220">
        <v>412</v>
      </c>
      <c r="G774" s="219">
        <v>2</v>
      </c>
      <c r="H774" s="220">
        <v>263</v>
      </c>
      <c r="I774" s="221">
        <v>0.32349323493234938</v>
      </c>
      <c r="J774" s="220">
        <v>287</v>
      </c>
    </row>
    <row r="775" spans="2:10" x14ac:dyDescent="0.2">
      <c r="B775" s="101" t="s">
        <v>1011</v>
      </c>
      <c r="C775" s="219">
        <v>16</v>
      </c>
      <c r="D775" s="220">
        <v>106</v>
      </c>
      <c r="E775" s="221">
        <v>0.56608811748998655</v>
      </c>
      <c r="F775" s="220">
        <v>221</v>
      </c>
      <c r="G775" s="219">
        <v>56</v>
      </c>
      <c r="H775" s="220">
        <v>311.01785714285717</v>
      </c>
      <c r="I775" s="221">
        <v>0.34482280736487825</v>
      </c>
      <c r="J775" s="220">
        <v>586</v>
      </c>
    </row>
    <row r="776" spans="2:10" x14ac:dyDescent="0.2">
      <c r="B776" s="101" t="s">
        <v>1012</v>
      </c>
      <c r="C776" s="219">
        <v>127</v>
      </c>
      <c r="D776" s="220">
        <v>91.346456692913392</v>
      </c>
      <c r="E776" s="221">
        <v>0.61364718328484535</v>
      </c>
      <c r="F776" s="220">
        <v>216</v>
      </c>
      <c r="G776" s="219">
        <v>0</v>
      </c>
      <c r="H776" s="220">
        <v>0</v>
      </c>
      <c r="I776" s="221">
        <v>0</v>
      </c>
      <c r="J776" s="220">
        <v>0</v>
      </c>
    </row>
    <row r="777" spans="2:10" x14ac:dyDescent="0.2">
      <c r="B777" s="101" t="s">
        <v>1013</v>
      </c>
      <c r="C777" s="219">
        <v>0</v>
      </c>
      <c r="D777" s="220">
        <v>0</v>
      </c>
      <c r="E777" s="221">
        <v>0</v>
      </c>
      <c r="F777" s="220">
        <v>0</v>
      </c>
      <c r="G777" s="219">
        <v>0</v>
      </c>
      <c r="H777" s="220">
        <v>0</v>
      </c>
      <c r="I777" s="221">
        <v>0</v>
      </c>
      <c r="J777" s="220">
        <v>0</v>
      </c>
    </row>
    <row r="778" spans="2:10" x14ac:dyDescent="0.2">
      <c r="B778" s="101" t="s">
        <v>1014</v>
      </c>
      <c r="C778" s="219">
        <v>1</v>
      </c>
      <c r="D778" s="220">
        <v>61</v>
      </c>
      <c r="E778" s="221">
        <v>0.46923076923076934</v>
      </c>
      <c r="F778" s="220">
        <v>61</v>
      </c>
      <c r="G778" s="219">
        <v>0</v>
      </c>
      <c r="H778" s="220">
        <v>0</v>
      </c>
      <c r="I778" s="221">
        <v>0</v>
      </c>
      <c r="J778" s="220">
        <v>0</v>
      </c>
    </row>
    <row r="779" spans="2:10" x14ac:dyDescent="0.2">
      <c r="B779" s="101" t="s">
        <v>1015</v>
      </c>
      <c r="C779" s="219">
        <v>57</v>
      </c>
      <c r="D779" s="220">
        <v>88.087719298245617</v>
      </c>
      <c r="E779" s="221">
        <v>0.53109794795853604</v>
      </c>
      <c r="F779" s="220">
        <v>209</v>
      </c>
      <c r="G779" s="219">
        <v>6</v>
      </c>
      <c r="H779" s="220">
        <v>333.33333333333331</v>
      </c>
      <c r="I779" s="221">
        <v>0.37188545927854211</v>
      </c>
      <c r="J779" s="220">
        <v>430</v>
      </c>
    </row>
    <row r="780" spans="2:10" x14ac:dyDescent="0.2">
      <c r="B780" s="101" t="s">
        <v>1016</v>
      </c>
      <c r="C780" s="219">
        <v>0</v>
      </c>
      <c r="D780" s="220">
        <v>0</v>
      </c>
      <c r="E780" s="221">
        <v>0</v>
      </c>
      <c r="F780" s="220">
        <v>0</v>
      </c>
      <c r="G780" s="219">
        <v>0</v>
      </c>
      <c r="H780" s="220">
        <v>0</v>
      </c>
      <c r="I780" s="221">
        <v>0</v>
      </c>
      <c r="J780" s="220">
        <v>0</v>
      </c>
    </row>
    <row r="781" spans="2:10" x14ac:dyDescent="0.2">
      <c r="B781" s="101" t="s">
        <v>1017</v>
      </c>
      <c r="C781" s="219">
        <v>0</v>
      </c>
      <c r="D781" s="220">
        <v>0</v>
      </c>
      <c r="E781" s="221">
        <v>0</v>
      </c>
      <c r="F781" s="220">
        <v>0</v>
      </c>
      <c r="G781" s="219">
        <v>0</v>
      </c>
      <c r="H781" s="220">
        <v>0</v>
      </c>
      <c r="I781" s="221">
        <v>0</v>
      </c>
      <c r="J781" s="220">
        <v>0</v>
      </c>
    </row>
    <row r="782" spans="2:10" x14ac:dyDescent="0.2">
      <c r="B782" s="101" t="s">
        <v>1018</v>
      </c>
      <c r="C782" s="219">
        <v>0</v>
      </c>
      <c r="D782" s="220">
        <v>0</v>
      </c>
      <c r="E782" s="221">
        <v>0</v>
      </c>
      <c r="F782" s="220">
        <v>0</v>
      </c>
      <c r="G782" s="219">
        <v>0</v>
      </c>
      <c r="H782" s="220">
        <v>0</v>
      </c>
      <c r="I782" s="221">
        <v>0</v>
      </c>
      <c r="J782" s="220">
        <v>0</v>
      </c>
    </row>
    <row r="783" spans="2:10" x14ac:dyDescent="0.2">
      <c r="B783" s="101" t="s">
        <v>1019</v>
      </c>
      <c r="C783" s="219">
        <v>370</v>
      </c>
      <c r="D783" s="220">
        <v>103.43783783783783</v>
      </c>
      <c r="E783" s="221">
        <v>0.61596896979061055</v>
      </c>
      <c r="F783" s="220">
        <v>367</v>
      </c>
      <c r="G783" s="219">
        <v>23</v>
      </c>
      <c r="H783" s="220">
        <v>298.08695652173913</v>
      </c>
      <c r="I783" s="221">
        <v>0.36594609020549762</v>
      </c>
      <c r="J783" s="220">
        <v>659</v>
      </c>
    </row>
    <row r="784" spans="2:10" x14ac:dyDescent="0.2">
      <c r="B784" s="101" t="s">
        <v>1020</v>
      </c>
      <c r="C784" s="219">
        <v>3</v>
      </c>
      <c r="D784" s="220">
        <v>116.33333333333333</v>
      </c>
      <c r="E784" s="221">
        <v>0.48071625344352609</v>
      </c>
      <c r="F784" s="220">
        <v>205</v>
      </c>
      <c r="G784" s="219">
        <v>0</v>
      </c>
      <c r="H784" s="220">
        <v>0</v>
      </c>
      <c r="I784" s="221">
        <v>0</v>
      </c>
      <c r="J784" s="220">
        <v>0</v>
      </c>
    </row>
    <row r="785" spans="2:11" x14ac:dyDescent="0.2">
      <c r="B785" s="101" t="s">
        <v>1021</v>
      </c>
      <c r="C785" s="219">
        <v>0</v>
      </c>
      <c r="D785" s="220">
        <v>0</v>
      </c>
      <c r="E785" s="221">
        <v>0</v>
      </c>
      <c r="F785" s="220">
        <v>0</v>
      </c>
      <c r="G785" s="219">
        <v>0</v>
      </c>
      <c r="H785" s="220">
        <v>0</v>
      </c>
      <c r="I785" s="221">
        <v>0</v>
      </c>
      <c r="J785" s="220">
        <v>0</v>
      </c>
    </row>
    <row r="786" spans="2:11" x14ac:dyDescent="0.2">
      <c r="B786" s="101" t="s">
        <v>1022</v>
      </c>
      <c r="C786" s="219">
        <v>3</v>
      </c>
      <c r="D786" s="220">
        <v>67</v>
      </c>
      <c r="E786" s="221">
        <v>0.51538461538461533</v>
      </c>
      <c r="F786" s="220">
        <v>83</v>
      </c>
      <c r="G786" s="219">
        <v>0</v>
      </c>
      <c r="H786" s="220">
        <v>0</v>
      </c>
      <c r="I786" s="221">
        <v>0</v>
      </c>
      <c r="J786" s="220">
        <v>0</v>
      </c>
    </row>
    <row r="787" spans="2:11" x14ac:dyDescent="0.2">
      <c r="B787" s="101" t="s">
        <v>1023</v>
      </c>
      <c r="C787" s="219">
        <v>1</v>
      </c>
      <c r="D787" s="220">
        <v>76</v>
      </c>
      <c r="E787" s="221">
        <v>0.58461538461538454</v>
      </c>
      <c r="F787" s="220">
        <v>76</v>
      </c>
      <c r="G787" s="219">
        <v>0</v>
      </c>
      <c r="H787" s="220">
        <v>0</v>
      </c>
      <c r="I787" s="221">
        <v>0</v>
      </c>
      <c r="J787" s="220">
        <v>0</v>
      </c>
    </row>
    <row r="788" spans="2:11" x14ac:dyDescent="0.2">
      <c r="B788" s="101" t="s">
        <v>1024</v>
      </c>
      <c r="C788" s="219">
        <v>1</v>
      </c>
      <c r="D788" s="220">
        <v>35</v>
      </c>
      <c r="E788" s="221">
        <v>0.26923076923076916</v>
      </c>
      <c r="F788" s="220">
        <v>35</v>
      </c>
      <c r="G788" s="219">
        <v>0</v>
      </c>
      <c r="H788" s="220">
        <v>0</v>
      </c>
      <c r="I788" s="221">
        <v>0</v>
      </c>
      <c r="J788" s="220">
        <v>0</v>
      </c>
    </row>
    <row r="789" spans="2:11" x14ac:dyDescent="0.2">
      <c r="B789" s="101" t="s">
        <v>1025</v>
      </c>
      <c r="C789" s="219">
        <v>1</v>
      </c>
      <c r="D789" s="220">
        <v>111</v>
      </c>
      <c r="E789" s="221">
        <v>0.67682926829268286</v>
      </c>
      <c r="F789" s="220">
        <v>111</v>
      </c>
      <c r="G789" s="219">
        <v>0</v>
      </c>
      <c r="H789" s="220">
        <v>0</v>
      </c>
      <c r="I789" s="221">
        <v>0</v>
      </c>
      <c r="J789" s="220">
        <v>0</v>
      </c>
    </row>
    <row r="790" spans="2:11" x14ac:dyDescent="0.2">
      <c r="B790" s="101" t="s">
        <v>1026</v>
      </c>
      <c r="C790" s="219">
        <v>0</v>
      </c>
      <c r="D790" s="220">
        <v>0</v>
      </c>
      <c r="E790" s="221">
        <v>0</v>
      </c>
      <c r="F790" s="220">
        <v>0</v>
      </c>
      <c r="G790" s="219">
        <v>0</v>
      </c>
      <c r="H790" s="220">
        <v>0</v>
      </c>
      <c r="I790" s="221">
        <v>0</v>
      </c>
      <c r="J790" s="220">
        <v>0</v>
      </c>
    </row>
    <row r="791" spans="2:11" x14ac:dyDescent="0.2">
      <c r="B791" s="101" t="s">
        <v>1027</v>
      </c>
      <c r="C791" s="219">
        <v>0</v>
      </c>
      <c r="D791" s="220">
        <v>0</v>
      </c>
      <c r="E791" s="221">
        <v>0</v>
      </c>
      <c r="F791" s="220">
        <v>0</v>
      </c>
      <c r="G791" s="219">
        <v>0</v>
      </c>
      <c r="H791" s="220">
        <v>0</v>
      </c>
      <c r="I791" s="221">
        <v>0</v>
      </c>
      <c r="J791" s="220">
        <v>0</v>
      </c>
    </row>
    <row r="792" spans="2:11" x14ac:dyDescent="0.2">
      <c r="B792" s="101" t="s">
        <v>1028</v>
      </c>
      <c r="C792" s="219">
        <v>533</v>
      </c>
      <c r="D792" s="220">
        <v>95.045028142589118</v>
      </c>
      <c r="E792" s="221">
        <v>0.60935827268899989</v>
      </c>
      <c r="F792" s="220">
        <v>288</v>
      </c>
      <c r="G792" s="219">
        <v>28</v>
      </c>
      <c r="H792" s="220">
        <v>224.75</v>
      </c>
      <c r="I792" s="221">
        <v>0.36582955470294154</v>
      </c>
      <c r="J792" s="220">
        <v>499</v>
      </c>
    </row>
    <row r="793" spans="2:11" x14ac:dyDescent="0.2">
      <c r="B793" s="101" t="s">
        <v>1029</v>
      </c>
      <c r="C793" s="219">
        <v>522</v>
      </c>
      <c r="D793" s="220">
        <v>109.45785440613027</v>
      </c>
      <c r="E793" s="221">
        <v>0.61351214955278044</v>
      </c>
      <c r="F793" s="220">
        <v>417</v>
      </c>
      <c r="G793" s="219">
        <v>87</v>
      </c>
      <c r="H793" s="220">
        <v>306.14942528735634</v>
      </c>
      <c r="I793" s="221">
        <v>0.36047802078822011</v>
      </c>
      <c r="J793" s="220">
        <v>605</v>
      </c>
    </row>
    <row r="794" spans="2:11" x14ac:dyDescent="0.2">
      <c r="B794" s="101" t="s">
        <v>1030</v>
      </c>
      <c r="C794" s="219">
        <v>167</v>
      </c>
      <c r="D794" s="220">
        <v>97.880239520958085</v>
      </c>
      <c r="E794" s="221">
        <v>0.60361890694239295</v>
      </c>
      <c r="F794" s="220">
        <v>372</v>
      </c>
      <c r="G794" s="219">
        <v>2</v>
      </c>
      <c r="H794" s="220">
        <v>61.5</v>
      </c>
      <c r="I794" s="221">
        <v>0.35964912280701755</v>
      </c>
      <c r="J794" s="220">
        <v>65</v>
      </c>
    </row>
    <row r="795" spans="2:11" x14ac:dyDescent="0.2">
      <c r="B795" s="101" t="s">
        <v>1031</v>
      </c>
      <c r="C795" s="219">
        <v>1</v>
      </c>
      <c r="D795" s="220">
        <v>102</v>
      </c>
      <c r="E795" s="221">
        <v>0.66233766233766245</v>
      </c>
      <c r="F795" s="220">
        <v>102</v>
      </c>
      <c r="G795" s="219">
        <v>0</v>
      </c>
      <c r="H795" s="220">
        <v>0</v>
      </c>
      <c r="I795" s="221">
        <v>0</v>
      </c>
      <c r="J795" s="220">
        <v>0</v>
      </c>
    </row>
    <row r="796" spans="2:11" x14ac:dyDescent="0.2">
      <c r="B796" s="101" t="s">
        <v>1032</v>
      </c>
      <c r="C796" s="219">
        <v>2</v>
      </c>
      <c r="D796" s="220">
        <v>79.5</v>
      </c>
      <c r="E796" s="221">
        <v>0.59550561797752799</v>
      </c>
      <c r="F796" s="220">
        <v>83</v>
      </c>
      <c r="G796" s="219">
        <v>0</v>
      </c>
      <c r="H796" s="220">
        <v>0</v>
      </c>
      <c r="I796" s="221">
        <v>0</v>
      </c>
      <c r="J796" s="220">
        <v>0</v>
      </c>
    </row>
    <row r="797" spans="2:11" x14ac:dyDescent="0.2">
      <c r="B797" s="102" t="s">
        <v>1033</v>
      </c>
      <c r="C797" s="222">
        <v>0</v>
      </c>
      <c r="D797" s="223">
        <v>0</v>
      </c>
      <c r="E797" s="224">
        <v>0</v>
      </c>
      <c r="F797" s="223">
        <v>0</v>
      </c>
      <c r="G797" s="222">
        <v>0</v>
      </c>
      <c r="H797" s="223">
        <v>0</v>
      </c>
      <c r="I797" s="224">
        <v>0</v>
      </c>
      <c r="J797" s="223">
        <v>0</v>
      </c>
    </row>
    <row r="799" spans="2:11" x14ac:dyDescent="0.2">
      <c r="K799" s="12" t="s">
        <v>298</v>
      </c>
    </row>
    <row r="800" spans="2:11" x14ac:dyDescent="0.2">
      <c r="K800" s="12" t="s">
        <v>304</v>
      </c>
    </row>
    <row r="801" spans="2:10" x14ac:dyDescent="0.2">
      <c r="B801" s="3" t="s">
        <v>0</v>
      </c>
      <c r="C801" s="207"/>
      <c r="D801" s="208"/>
      <c r="E801" s="209"/>
      <c r="F801" s="209"/>
      <c r="G801" s="207"/>
      <c r="H801" s="208"/>
      <c r="I801" s="209"/>
      <c r="J801" s="209"/>
    </row>
    <row r="802" spans="2:10" x14ac:dyDescent="0.2">
      <c r="B802" s="3" t="s">
        <v>2701</v>
      </c>
      <c r="C802" s="207"/>
      <c r="D802" s="208"/>
      <c r="E802" s="209"/>
      <c r="F802" s="209"/>
      <c r="G802" s="207"/>
      <c r="H802" s="208"/>
      <c r="I802" s="209"/>
      <c r="J802" s="209"/>
    </row>
    <row r="803" spans="2:10" x14ac:dyDescent="0.2">
      <c r="B803" s="100" t="s">
        <v>293</v>
      </c>
      <c r="C803" s="207"/>
      <c r="D803" s="208"/>
      <c r="E803" s="209"/>
      <c r="F803" s="209"/>
      <c r="G803" s="207"/>
      <c r="H803" s="208"/>
      <c r="I803" s="209"/>
      <c r="J803" s="209"/>
    </row>
    <row r="804" spans="2:10" x14ac:dyDescent="0.2">
      <c r="B804" s="3"/>
      <c r="C804" s="98"/>
      <c r="D804" s="98"/>
      <c r="E804" s="98"/>
      <c r="F804" s="98"/>
      <c r="G804" s="98"/>
      <c r="H804" s="98"/>
      <c r="I804" s="98"/>
      <c r="J804" s="98"/>
    </row>
    <row r="805" spans="2:10" x14ac:dyDescent="0.2">
      <c r="B805" s="106"/>
      <c r="C805" s="167" t="s">
        <v>2659</v>
      </c>
      <c r="D805" s="210"/>
      <c r="E805" s="211"/>
      <c r="F805" s="212"/>
      <c r="G805" s="167" t="s">
        <v>357</v>
      </c>
      <c r="H805" s="210"/>
      <c r="I805" s="211"/>
      <c r="J805" s="212"/>
    </row>
    <row r="806" spans="2:10" ht="25.5" x14ac:dyDescent="0.2">
      <c r="B806" s="168" t="s">
        <v>299</v>
      </c>
      <c r="C806" s="213" t="s">
        <v>2679</v>
      </c>
      <c r="D806" s="214" t="s">
        <v>2676</v>
      </c>
      <c r="E806" s="215" t="s">
        <v>2677</v>
      </c>
      <c r="F806" s="214" t="s">
        <v>2678</v>
      </c>
      <c r="G806" s="213" t="s">
        <v>2679</v>
      </c>
      <c r="H806" s="214" t="s">
        <v>2676</v>
      </c>
      <c r="I806" s="215" t="s">
        <v>2677</v>
      </c>
      <c r="J806" s="214" t="s">
        <v>2678</v>
      </c>
    </row>
    <row r="807" spans="2:10" x14ac:dyDescent="0.2">
      <c r="B807" s="121" t="s">
        <v>1034</v>
      </c>
      <c r="C807" s="216">
        <v>0</v>
      </c>
      <c r="D807" s="217">
        <v>0</v>
      </c>
      <c r="E807" s="218">
        <v>0</v>
      </c>
      <c r="F807" s="217">
        <v>0</v>
      </c>
      <c r="G807" s="216">
        <v>0</v>
      </c>
      <c r="H807" s="217">
        <v>0</v>
      </c>
      <c r="I807" s="218">
        <v>0</v>
      </c>
      <c r="J807" s="217">
        <v>0</v>
      </c>
    </row>
    <row r="808" spans="2:10" x14ac:dyDescent="0.2">
      <c r="B808" s="101" t="s">
        <v>1035</v>
      </c>
      <c r="C808" s="219">
        <v>39</v>
      </c>
      <c r="D808" s="220">
        <v>79.025641025641022</v>
      </c>
      <c r="E808" s="221">
        <v>0.49241092826330091</v>
      </c>
      <c r="F808" s="220">
        <v>259</v>
      </c>
      <c r="G808" s="219">
        <v>24</v>
      </c>
      <c r="H808" s="220">
        <v>224</v>
      </c>
      <c r="I808" s="221">
        <v>0.3554615181169003</v>
      </c>
      <c r="J808" s="220">
        <v>395</v>
      </c>
    </row>
    <row r="809" spans="2:10" x14ac:dyDescent="0.2">
      <c r="B809" s="101" t="s">
        <v>1036</v>
      </c>
      <c r="C809" s="219">
        <v>98</v>
      </c>
      <c r="D809" s="220">
        <v>85.408163265306129</v>
      </c>
      <c r="E809" s="221">
        <v>0.5270780856423174</v>
      </c>
      <c r="F809" s="220">
        <v>332</v>
      </c>
      <c r="G809" s="219">
        <v>1</v>
      </c>
      <c r="H809" s="220">
        <v>73</v>
      </c>
      <c r="I809" s="221">
        <v>0.35960591133004915</v>
      </c>
      <c r="J809" s="220">
        <v>73</v>
      </c>
    </row>
    <row r="810" spans="2:10" x14ac:dyDescent="0.2">
      <c r="B810" s="101" t="s">
        <v>1037</v>
      </c>
      <c r="C810" s="219">
        <v>530</v>
      </c>
      <c r="D810" s="220">
        <v>77.132075471698116</v>
      </c>
      <c r="E810" s="221">
        <v>0.51784854703453176</v>
      </c>
      <c r="F810" s="220">
        <v>325</v>
      </c>
      <c r="G810" s="219">
        <v>0</v>
      </c>
      <c r="H810" s="220">
        <v>0</v>
      </c>
      <c r="I810" s="221">
        <v>0</v>
      </c>
      <c r="J810" s="220">
        <v>0</v>
      </c>
    </row>
    <row r="811" spans="2:10" x14ac:dyDescent="0.2">
      <c r="B811" s="101" t="s">
        <v>1038</v>
      </c>
      <c r="C811" s="219">
        <v>305</v>
      </c>
      <c r="D811" s="220">
        <v>115.40983606557377</v>
      </c>
      <c r="E811" s="221">
        <v>0.61890109890109901</v>
      </c>
      <c r="F811" s="220">
        <v>381</v>
      </c>
      <c r="G811" s="219">
        <v>26</v>
      </c>
      <c r="H811" s="220">
        <v>356.65384615384613</v>
      </c>
      <c r="I811" s="221">
        <v>0.37120211360634081</v>
      </c>
      <c r="J811" s="220">
        <v>880</v>
      </c>
    </row>
    <row r="812" spans="2:10" x14ac:dyDescent="0.2">
      <c r="B812" s="101" t="s">
        <v>1039</v>
      </c>
      <c r="C812" s="219">
        <v>4</v>
      </c>
      <c r="D812" s="220">
        <v>66.75</v>
      </c>
      <c r="E812" s="221">
        <v>0.49080882352941169</v>
      </c>
      <c r="F812" s="220">
        <v>75</v>
      </c>
      <c r="G812" s="219">
        <v>0</v>
      </c>
      <c r="H812" s="220">
        <v>0</v>
      </c>
      <c r="I812" s="221">
        <v>0</v>
      </c>
      <c r="J812" s="220">
        <v>0</v>
      </c>
    </row>
    <row r="813" spans="2:10" x14ac:dyDescent="0.2">
      <c r="B813" s="101" t="s">
        <v>1040</v>
      </c>
      <c r="C813" s="219">
        <v>1</v>
      </c>
      <c r="D813" s="220">
        <v>59</v>
      </c>
      <c r="E813" s="221">
        <v>0.45384615384615379</v>
      </c>
      <c r="F813" s="220">
        <v>59</v>
      </c>
      <c r="G813" s="219">
        <v>0</v>
      </c>
      <c r="H813" s="220">
        <v>0</v>
      </c>
      <c r="I813" s="221">
        <v>0</v>
      </c>
      <c r="J813" s="220">
        <v>0</v>
      </c>
    </row>
    <row r="814" spans="2:10" x14ac:dyDescent="0.2">
      <c r="B814" s="101" t="s">
        <v>1041</v>
      </c>
      <c r="C814" s="219">
        <v>4</v>
      </c>
      <c r="D814" s="220">
        <v>244.75</v>
      </c>
      <c r="E814" s="221">
        <v>0.60883084577114421</v>
      </c>
      <c r="F814" s="220">
        <v>653</v>
      </c>
      <c r="G814" s="219">
        <v>34</v>
      </c>
      <c r="H814" s="220">
        <v>400.5</v>
      </c>
      <c r="I814" s="221">
        <v>0.36018092366291055</v>
      </c>
      <c r="J814" s="220">
        <v>859</v>
      </c>
    </row>
    <row r="815" spans="2:10" x14ac:dyDescent="0.2">
      <c r="B815" s="101" t="s">
        <v>1042</v>
      </c>
      <c r="C815" s="219">
        <v>328</v>
      </c>
      <c r="D815" s="220">
        <v>84.091463414634148</v>
      </c>
      <c r="E815" s="221">
        <v>0.52845154615473033</v>
      </c>
      <c r="F815" s="220">
        <v>348</v>
      </c>
      <c r="G815" s="219">
        <v>44</v>
      </c>
      <c r="H815" s="220">
        <v>292.29545454545456</v>
      </c>
      <c r="I815" s="221">
        <v>0.36556664108467629</v>
      </c>
      <c r="J815" s="220">
        <v>516</v>
      </c>
    </row>
    <row r="816" spans="2:10" x14ac:dyDescent="0.2">
      <c r="B816" s="101" t="s">
        <v>1043</v>
      </c>
      <c r="C816" s="219">
        <v>28</v>
      </c>
      <c r="D816" s="220">
        <v>102.64285714285714</v>
      </c>
      <c r="E816" s="221">
        <v>0.55004784688995212</v>
      </c>
      <c r="F816" s="220">
        <v>349</v>
      </c>
      <c r="G816" s="219">
        <v>0</v>
      </c>
      <c r="H816" s="220">
        <v>0</v>
      </c>
      <c r="I816" s="221">
        <v>0</v>
      </c>
      <c r="J816" s="220">
        <v>0</v>
      </c>
    </row>
    <row r="817" spans="2:10" x14ac:dyDescent="0.2">
      <c r="B817" s="101" t="s">
        <v>1044</v>
      </c>
      <c r="C817" s="219">
        <v>3</v>
      </c>
      <c r="D817" s="220">
        <v>107</v>
      </c>
      <c r="E817" s="221">
        <v>0.55154639175257736</v>
      </c>
      <c r="F817" s="220">
        <v>134</v>
      </c>
      <c r="G817" s="219">
        <v>0</v>
      </c>
      <c r="H817" s="220">
        <v>0</v>
      </c>
      <c r="I817" s="221">
        <v>0</v>
      </c>
      <c r="J817" s="220">
        <v>0</v>
      </c>
    </row>
    <row r="818" spans="2:10" x14ac:dyDescent="0.2">
      <c r="B818" s="101" t="s">
        <v>1045</v>
      </c>
      <c r="C818" s="219">
        <v>60</v>
      </c>
      <c r="D818" s="220">
        <v>92.61666666666666</v>
      </c>
      <c r="E818" s="221">
        <v>0.54582064630193505</v>
      </c>
      <c r="F818" s="220">
        <v>281</v>
      </c>
      <c r="G818" s="219">
        <v>6</v>
      </c>
      <c r="H818" s="220">
        <v>307.33333333333331</v>
      </c>
      <c r="I818" s="221">
        <v>0.37403651115618652</v>
      </c>
      <c r="J818" s="220">
        <v>427</v>
      </c>
    </row>
    <row r="819" spans="2:10" x14ac:dyDescent="0.2">
      <c r="B819" s="101" t="s">
        <v>1046</v>
      </c>
      <c r="C819" s="219">
        <v>9</v>
      </c>
      <c r="D819" s="220">
        <v>113.88888888888889</v>
      </c>
      <c r="E819" s="221">
        <v>0.55525460455037923</v>
      </c>
      <c r="F819" s="220">
        <v>219</v>
      </c>
      <c r="G819" s="219">
        <v>0</v>
      </c>
      <c r="H819" s="220">
        <v>0</v>
      </c>
      <c r="I819" s="221">
        <v>0</v>
      </c>
      <c r="J819" s="220">
        <v>0</v>
      </c>
    </row>
    <row r="820" spans="2:10" x14ac:dyDescent="0.2">
      <c r="B820" s="101" t="s">
        <v>1047</v>
      </c>
      <c r="C820" s="219">
        <v>0</v>
      </c>
      <c r="D820" s="220">
        <v>0</v>
      </c>
      <c r="E820" s="221">
        <v>0</v>
      </c>
      <c r="F820" s="220">
        <v>0</v>
      </c>
      <c r="G820" s="219">
        <v>0</v>
      </c>
      <c r="H820" s="220">
        <v>0</v>
      </c>
      <c r="I820" s="221">
        <v>0</v>
      </c>
      <c r="J820" s="220">
        <v>0</v>
      </c>
    </row>
    <row r="821" spans="2:10" x14ac:dyDescent="0.2">
      <c r="B821" s="101" t="s">
        <v>1048</v>
      </c>
      <c r="C821" s="219">
        <v>25</v>
      </c>
      <c r="D821" s="220">
        <v>90.48</v>
      </c>
      <c r="E821" s="221">
        <v>0.56507619285535848</v>
      </c>
      <c r="F821" s="220">
        <v>179</v>
      </c>
      <c r="G821" s="219">
        <v>0</v>
      </c>
      <c r="H821" s="220">
        <v>0</v>
      </c>
      <c r="I821" s="221">
        <v>0</v>
      </c>
      <c r="J821" s="220">
        <v>0</v>
      </c>
    </row>
    <row r="822" spans="2:10" x14ac:dyDescent="0.2">
      <c r="B822" s="101" t="s">
        <v>1049</v>
      </c>
      <c r="C822" s="219">
        <v>0</v>
      </c>
      <c r="D822" s="220">
        <v>0</v>
      </c>
      <c r="E822" s="221">
        <v>0</v>
      </c>
      <c r="F822" s="220">
        <v>0</v>
      </c>
      <c r="G822" s="219">
        <v>0</v>
      </c>
      <c r="H822" s="220">
        <v>0</v>
      </c>
      <c r="I822" s="221">
        <v>0</v>
      </c>
      <c r="J822" s="220">
        <v>0</v>
      </c>
    </row>
    <row r="823" spans="2:10" x14ac:dyDescent="0.2">
      <c r="B823" s="101" t="s">
        <v>1050</v>
      </c>
      <c r="C823" s="219">
        <v>5</v>
      </c>
      <c r="D823" s="220">
        <v>65.8</v>
      </c>
      <c r="E823" s="221">
        <v>0.42561448900388088</v>
      </c>
      <c r="F823" s="220">
        <v>163</v>
      </c>
      <c r="G823" s="219">
        <v>0</v>
      </c>
      <c r="H823" s="220">
        <v>0</v>
      </c>
      <c r="I823" s="221">
        <v>0</v>
      </c>
      <c r="J823" s="220">
        <v>0</v>
      </c>
    </row>
    <row r="824" spans="2:10" x14ac:dyDescent="0.2">
      <c r="B824" s="101" t="s">
        <v>1051</v>
      </c>
      <c r="C824" s="219">
        <v>0</v>
      </c>
      <c r="D824" s="220">
        <v>0</v>
      </c>
      <c r="E824" s="221">
        <v>0</v>
      </c>
      <c r="F824" s="220">
        <v>0</v>
      </c>
      <c r="G824" s="219">
        <v>0</v>
      </c>
      <c r="H824" s="220">
        <v>0</v>
      </c>
      <c r="I824" s="221">
        <v>0</v>
      </c>
      <c r="J824" s="220">
        <v>0</v>
      </c>
    </row>
    <row r="825" spans="2:10" x14ac:dyDescent="0.2">
      <c r="B825" s="101" t="s">
        <v>1052</v>
      </c>
      <c r="C825" s="219">
        <v>74</v>
      </c>
      <c r="D825" s="220">
        <v>69.202702702702709</v>
      </c>
      <c r="E825" s="221">
        <v>0.48070965925091524</v>
      </c>
      <c r="F825" s="220">
        <v>176</v>
      </c>
      <c r="G825" s="219">
        <v>0</v>
      </c>
      <c r="H825" s="220">
        <v>0</v>
      </c>
      <c r="I825" s="221">
        <v>0</v>
      </c>
      <c r="J825" s="220">
        <v>0</v>
      </c>
    </row>
    <row r="826" spans="2:10" x14ac:dyDescent="0.2">
      <c r="B826" s="101" t="s">
        <v>1053</v>
      </c>
      <c r="C826" s="219">
        <v>40</v>
      </c>
      <c r="D826" s="220">
        <v>89.775000000000006</v>
      </c>
      <c r="E826" s="221">
        <v>0.52217536716591528</v>
      </c>
      <c r="F826" s="220">
        <v>273</v>
      </c>
      <c r="G826" s="219">
        <v>1</v>
      </c>
      <c r="H826" s="220">
        <v>116</v>
      </c>
      <c r="I826" s="221">
        <v>0.37299035369774924</v>
      </c>
      <c r="J826" s="220">
        <v>116</v>
      </c>
    </row>
    <row r="827" spans="2:10" x14ac:dyDescent="0.2">
      <c r="B827" s="101" t="s">
        <v>1054</v>
      </c>
      <c r="C827" s="219">
        <v>546</v>
      </c>
      <c r="D827" s="220">
        <v>90.164835164835168</v>
      </c>
      <c r="E827" s="221">
        <v>0.54334749737873178</v>
      </c>
      <c r="F827" s="220">
        <v>412</v>
      </c>
      <c r="G827" s="219">
        <v>72</v>
      </c>
      <c r="H827" s="220">
        <v>364.375</v>
      </c>
      <c r="I827" s="221">
        <v>0.36765839371049802</v>
      </c>
      <c r="J827" s="220">
        <v>685</v>
      </c>
    </row>
    <row r="828" spans="2:10" x14ac:dyDescent="0.2">
      <c r="B828" s="101" t="s">
        <v>1055</v>
      </c>
      <c r="C828" s="219">
        <v>358</v>
      </c>
      <c r="D828" s="220">
        <v>80.486033519553075</v>
      </c>
      <c r="E828" s="221">
        <v>0.51024419613606975</v>
      </c>
      <c r="F828" s="220">
        <v>347</v>
      </c>
      <c r="G828" s="219">
        <v>43</v>
      </c>
      <c r="H828" s="220">
        <v>334.51162790697674</v>
      </c>
      <c r="I828" s="221">
        <v>0.36389394859340207</v>
      </c>
      <c r="J828" s="220">
        <v>779</v>
      </c>
    </row>
    <row r="829" spans="2:10" x14ac:dyDescent="0.2">
      <c r="B829" s="101" t="s">
        <v>1056</v>
      </c>
      <c r="C829" s="219">
        <v>0</v>
      </c>
      <c r="D829" s="220">
        <v>0</v>
      </c>
      <c r="E829" s="221">
        <v>0</v>
      </c>
      <c r="F829" s="220">
        <v>0</v>
      </c>
      <c r="G829" s="219">
        <v>0</v>
      </c>
      <c r="H829" s="220">
        <v>0</v>
      </c>
      <c r="I829" s="221">
        <v>0</v>
      </c>
      <c r="J829" s="220">
        <v>0</v>
      </c>
    </row>
    <row r="830" spans="2:10" x14ac:dyDescent="0.2">
      <c r="B830" s="101" t="s">
        <v>1057</v>
      </c>
      <c r="C830" s="219">
        <v>487</v>
      </c>
      <c r="D830" s="220">
        <v>97.622176591375776</v>
      </c>
      <c r="E830" s="221">
        <v>0.61558182595071931</v>
      </c>
      <c r="F830" s="220">
        <v>359</v>
      </c>
      <c r="G830" s="219">
        <v>26</v>
      </c>
      <c r="H830" s="220">
        <v>314.61538461538464</v>
      </c>
      <c r="I830" s="221">
        <v>0.36823624741154237</v>
      </c>
      <c r="J830" s="220">
        <v>629</v>
      </c>
    </row>
    <row r="831" spans="2:10" x14ac:dyDescent="0.2">
      <c r="B831" s="101" t="s">
        <v>1058</v>
      </c>
      <c r="C831" s="219">
        <v>109</v>
      </c>
      <c r="D831" s="220">
        <v>104.38532110091744</v>
      </c>
      <c r="E831" s="221">
        <v>0.61482762347346798</v>
      </c>
      <c r="F831" s="220">
        <v>524</v>
      </c>
      <c r="G831" s="219">
        <v>0</v>
      </c>
      <c r="H831" s="220">
        <v>0</v>
      </c>
      <c r="I831" s="221">
        <v>0</v>
      </c>
      <c r="J831" s="220">
        <v>0</v>
      </c>
    </row>
    <row r="832" spans="2:10" x14ac:dyDescent="0.2">
      <c r="B832" s="101" t="s">
        <v>1059</v>
      </c>
      <c r="C832" s="219">
        <v>0</v>
      </c>
      <c r="D832" s="220">
        <v>0</v>
      </c>
      <c r="E832" s="221">
        <v>0</v>
      </c>
      <c r="F832" s="220">
        <v>0</v>
      </c>
      <c r="G832" s="219">
        <v>0</v>
      </c>
      <c r="H832" s="220">
        <v>0</v>
      </c>
      <c r="I832" s="221">
        <v>0</v>
      </c>
      <c r="J832" s="220">
        <v>0</v>
      </c>
    </row>
    <row r="833" spans="2:10" x14ac:dyDescent="0.2">
      <c r="B833" s="101" t="s">
        <v>1060</v>
      </c>
      <c r="C833" s="219">
        <v>6</v>
      </c>
      <c r="D833" s="220">
        <v>154.33333333333334</v>
      </c>
      <c r="E833" s="221">
        <v>0.62064343163538882</v>
      </c>
      <c r="F833" s="220">
        <v>319</v>
      </c>
      <c r="G833" s="219">
        <v>0</v>
      </c>
      <c r="H833" s="220">
        <v>0</v>
      </c>
      <c r="I833" s="221">
        <v>0</v>
      </c>
      <c r="J833" s="220">
        <v>0</v>
      </c>
    </row>
    <row r="834" spans="2:10" x14ac:dyDescent="0.2">
      <c r="B834" s="101" t="s">
        <v>1061</v>
      </c>
      <c r="C834" s="219">
        <v>1</v>
      </c>
      <c r="D834" s="220">
        <v>106</v>
      </c>
      <c r="E834" s="221">
        <v>0.65432098765432101</v>
      </c>
      <c r="F834" s="220">
        <v>106</v>
      </c>
      <c r="G834" s="219">
        <v>0</v>
      </c>
      <c r="H834" s="220">
        <v>0</v>
      </c>
      <c r="I834" s="221">
        <v>0</v>
      </c>
      <c r="J834" s="220">
        <v>0</v>
      </c>
    </row>
    <row r="835" spans="2:10" x14ac:dyDescent="0.2">
      <c r="B835" s="101" t="s">
        <v>1062</v>
      </c>
      <c r="C835" s="219">
        <v>0</v>
      </c>
      <c r="D835" s="220">
        <v>0</v>
      </c>
      <c r="E835" s="221">
        <v>0</v>
      </c>
      <c r="F835" s="220">
        <v>0</v>
      </c>
      <c r="G835" s="219">
        <v>0</v>
      </c>
      <c r="H835" s="220">
        <v>0</v>
      </c>
      <c r="I835" s="221">
        <v>0</v>
      </c>
      <c r="J835" s="220">
        <v>0</v>
      </c>
    </row>
    <row r="836" spans="2:10" x14ac:dyDescent="0.2">
      <c r="B836" s="101" t="s">
        <v>1063</v>
      </c>
      <c r="C836" s="219">
        <v>2</v>
      </c>
      <c r="D836" s="220">
        <v>56</v>
      </c>
      <c r="E836" s="221">
        <v>0.41947565543071152</v>
      </c>
      <c r="F836" s="220">
        <v>58</v>
      </c>
      <c r="G836" s="219">
        <v>0</v>
      </c>
      <c r="H836" s="220">
        <v>0</v>
      </c>
      <c r="I836" s="221">
        <v>0</v>
      </c>
      <c r="J836" s="220">
        <v>0</v>
      </c>
    </row>
    <row r="837" spans="2:10" x14ac:dyDescent="0.2">
      <c r="B837" s="101" t="s">
        <v>1064</v>
      </c>
      <c r="C837" s="219">
        <v>0</v>
      </c>
      <c r="D837" s="220">
        <v>0</v>
      </c>
      <c r="E837" s="221">
        <v>0</v>
      </c>
      <c r="F837" s="220">
        <v>0</v>
      </c>
      <c r="G837" s="219">
        <v>0</v>
      </c>
      <c r="H837" s="220">
        <v>0</v>
      </c>
      <c r="I837" s="221">
        <v>0</v>
      </c>
      <c r="J837" s="220">
        <v>0</v>
      </c>
    </row>
    <row r="838" spans="2:10" x14ac:dyDescent="0.2">
      <c r="B838" s="101" t="s">
        <v>1065</v>
      </c>
      <c r="C838" s="219">
        <v>0</v>
      </c>
      <c r="D838" s="220">
        <v>0</v>
      </c>
      <c r="E838" s="221">
        <v>0</v>
      </c>
      <c r="F838" s="220">
        <v>0</v>
      </c>
      <c r="G838" s="219">
        <v>1</v>
      </c>
      <c r="H838" s="220">
        <v>372</v>
      </c>
      <c r="I838" s="221">
        <v>0.35666347075743055</v>
      </c>
      <c r="J838" s="220">
        <v>372</v>
      </c>
    </row>
    <row r="839" spans="2:10" x14ac:dyDescent="0.2">
      <c r="B839" s="101" t="s">
        <v>1066</v>
      </c>
      <c r="C839" s="219">
        <v>322</v>
      </c>
      <c r="D839" s="220">
        <v>77.462732919254663</v>
      </c>
      <c r="E839" s="221">
        <v>0.50777655632913965</v>
      </c>
      <c r="F839" s="220">
        <v>284</v>
      </c>
      <c r="G839" s="219">
        <v>0</v>
      </c>
      <c r="H839" s="220">
        <v>0</v>
      </c>
      <c r="I839" s="221">
        <v>0</v>
      </c>
      <c r="J839" s="220">
        <v>0</v>
      </c>
    </row>
    <row r="840" spans="2:10" x14ac:dyDescent="0.2">
      <c r="B840" s="101" t="s">
        <v>1067</v>
      </c>
      <c r="C840" s="219">
        <v>0</v>
      </c>
      <c r="D840" s="220">
        <v>0</v>
      </c>
      <c r="E840" s="221">
        <v>0</v>
      </c>
      <c r="F840" s="220">
        <v>0</v>
      </c>
      <c r="G840" s="219">
        <v>0</v>
      </c>
      <c r="H840" s="220">
        <v>0</v>
      </c>
      <c r="I840" s="221">
        <v>0</v>
      </c>
      <c r="J840" s="220">
        <v>0</v>
      </c>
    </row>
    <row r="841" spans="2:10" x14ac:dyDescent="0.2">
      <c r="B841" s="101" t="s">
        <v>1068</v>
      </c>
      <c r="C841" s="219">
        <v>140</v>
      </c>
      <c r="D841" s="220">
        <v>76.057142857142864</v>
      </c>
      <c r="E841" s="221">
        <v>0.50634837605211858</v>
      </c>
      <c r="F841" s="220">
        <v>205</v>
      </c>
      <c r="G841" s="219">
        <v>0</v>
      </c>
      <c r="H841" s="220">
        <v>0</v>
      </c>
      <c r="I841" s="221">
        <v>0</v>
      </c>
      <c r="J841" s="220">
        <v>0</v>
      </c>
    </row>
    <row r="842" spans="2:10" x14ac:dyDescent="0.2">
      <c r="B842" s="101" t="s">
        <v>1069</v>
      </c>
      <c r="C842" s="219">
        <v>287</v>
      </c>
      <c r="D842" s="220">
        <v>75.634146341463421</v>
      </c>
      <c r="E842" s="221">
        <v>0.49633017034411808</v>
      </c>
      <c r="F842" s="220">
        <v>259</v>
      </c>
      <c r="G842" s="219">
        <v>12</v>
      </c>
      <c r="H842" s="220">
        <v>281.41666666666669</v>
      </c>
      <c r="I842" s="221">
        <v>0.35975284968573562</v>
      </c>
      <c r="J842" s="220">
        <v>912</v>
      </c>
    </row>
    <row r="843" spans="2:10" x14ac:dyDescent="0.2">
      <c r="B843" s="101" t="s">
        <v>1070</v>
      </c>
      <c r="C843" s="219">
        <v>32</v>
      </c>
      <c r="D843" s="220">
        <v>94.875</v>
      </c>
      <c r="E843" s="221">
        <v>0.58429561200923796</v>
      </c>
      <c r="F843" s="220">
        <v>207</v>
      </c>
      <c r="G843" s="219">
        <v>0</v>
      </c>
      <c r="H843" s="220">
        <v>0</v>
      </c>
      <c r="I843" s="221">
        <v>0</v>
      </c>
      <c r="J843" s="220">
        <v>0</v>
      </c>
    </row>
    <row r="844" spans="2:10" x14ac:dyDescent="0.2">
      <c r="B844" s="101" t="s">
        <v>1071</v>
      </c>
      <c r="C844" s="219">
        <v>15</v>
      </c>
      <c r="D844" s="220">
        <v>84.533333333333331</v>
      </c>
      <c r="E844" s="221">
        <v>0.55540954883924654</v>
      </c>
      <c r="F844" s="220">
        <v>170</v>
      </c>
      <c r="G844" s="219">
        <v>0</v>
      </c>
      <c r="H844" s="220">
        <v>0</v>
      </c>
      <c r="I844" s="221">
        <v>0</v>
      </c>
      <c r="J844" s="220">
        <v>0</v>
      </c>
    </row>
    <row r="845" spans="2:10" x14ac:dyDescent="0.2">
      <c r="B845" s="101" t="s">
        <v>1072</v>
      </c>
      <c r="C845" s="219">
        <v>359</v>
      </c>
      <c r="D845" s="220">
        <v>90.988857938718667</v>
      </c>
      <c r="E845" s="221">
        <v>0.54448018935542475</v>
      </c>
      <c r="F845" s="220">
        <v>359</v>
      </c>
      <c r="G845" s="219">
        <v>6</v>
      </c>
      <c r="H845" s="220">
        <v>382</v>
      </c>
      <c r="I845" s="221">
        <v>0.36801541425818884</v>
      </c>
      <c r="J845" s="220">
        <v>624</v>
      </c>
    </row>
    <row r="846" spans="2:10" x14ac:dyDescent="0.2">
      <c r="B846" s="101" t="s">
        <v>1073</v>
      </c>
      <c r="C846" s="219">
        <v>14</v>
      </c>
      <c r="D846" s="220">
        <v>101.85714285714286</v>
      </c>
      <c r="E846" s="221">
        <v>0.59941151744430443</v>
      </c>
      <c r="F846" s="220">
        <v>239</v>
      </c>
      <c r="G846" s="219">
        <v>2</v>
      </c>
      <c r="H846" s="220">
        <v>264</v>
      </c>
      <c r="I846" s="221">
        <v>0.37606837606837606</v>
      </c>
      <c r="J846" s="220">
        <v>318</v>
      </c>
    </row>
    <row r="847" spans="2:10" x14ac:dyDescent="0.2">
      <c r="B847" s="101" t="s">
        <v>1074</v>
      </c>
      <c r="C847" s="219">
        <v>306</v>
      </c>
      <c r="D847" s="220">
        <v>99.277777777777771</v>
      </c>
      <c r="E847" s="221">
        <v>0.61663216011042099</v>
      </c>
      <c r="F847" s="220">
        <v>283</v>
      </c>
      <c r="G847" s="219">
        <v>43</v>
      </c>
      <c r="H847" s="220">
        <v>332.09302325581393</v>
      </c>
      <c r="I847" s="221">
        <v>0.36921167618998374</v>
      </c>
      <c r="J847" s="220">
        <v>670</v>
      </c>
    </row>
    <row r="848" spans="2:10" x14ac:dyDescent="0.2">
      <c r="B848" s="101" t="s">
        <v>1075</v>
      </c>
      <c r="C848" s="219">
        <v>165</v>
      </c>
      <c r="D848" s="220">
        <v>99.88484848484849</v>
      </c>
      <c r="E848" s="221">
        <v>0.60661047517391142</v>
      </c>
      <c r="F848" s="220">
        <v>416</v>
      </c>
      <c r="G848" s="219">
        <v>20</v>
      </c>
      <c r="H848" s="220">
        <v>302.85000000000002</v>
      </c>
      <c r="I848" s="221">
        <v>0.35972205725145501</v>
      </c>
      <c r="J848" s="220">
        <v>540</v>
      </c>
    </row>
    <row r="849" spans="2:11" x14ac:dyDescent="0.2">
      <c r="B849" s="101" t="s">
        <v>1076</v>
      </c>
      <c r="C849" s="219">
        <v>0</v>
      </c>
      <c r="D849" s="220">
        <v>0</v>
      </c>
      <c r="E849" s="221">
        <v>0</v>
      </c>
      <c r="F849" s="220">
        <v>0</v>
      </c>
      <c r="G849" s="219">
        <v>0</v>
      </c>
      <c r="H849" s="220">
        <v>0</v>
      </c>
      <c r="I849" s="221">
        <v>0</v>
      </c>
      <c r="J849" s="220">
        <v>0</v>
      </c>
    </row>
    <row r="850" spans="2:11" x14ac:dyDescent="0.2">
      <c r="B850" s="101" t="s">
        <v>1077</v>
      </c>
      <c r="C850" s="219">
        <v>364</v>
      </c>
      <c r="D850" s="220">
        <v>97.480769230769226</v>
      </c>
      <c r="E850" s="221">
        <v>0.60479980909850184</v>
      </c>
      <c r="F850" s="220">
        <v>334</v>
      </c>
      <c r="G850" s="219">
        <v>28</v>
      </c>
      <c r="H850" s="220">
        <v>312.35714285714283</v>
      </c>
      <c r="I850" s="221">
        <v>0.36884278002699045</v>
      </c>
      <c r="J850" s="220">
        <v>521</v>
      </c>
    </row>
    <row r="851" spans="2:11" x14ac:dyDescent="0.2">
      <c r="B851" s="101" t="s">
        <v>1078</v>
      </c>
      <c r="C851" s="219">
        <v>105</v>
      </c>
      <c r="D851" s="220">
        <v>67.371428571428567</v>
      </c>
      <c r="E851" s="221">
        <v>0.46021729230368869</v>
      </c>
      <c r="F851" s="220">
        <v>202</v>
      </c>
      <c r="G851" s="219">
        <v>4</v>
      </c>
      <c r="H851" s="220">
        <v>175.25</v>
      </c>
      <c r="I851" s="221">
        <v>0.36377789309807995</v>
      </c>
      <c r="J851" s="220">
        <v>243</v>
      </c>
    </row>
    <row r="852" spans="2:11" x14ac:dyDescent="0.2">
      <c r="B852" s="101" t="s">
        <v>1079</v>
      </c>
      <c r="C852" s="219">
        <v>206</v>
      </c>
      <c r="D852" s="220">
        <v>92.878640776699029</v>
      </c>
      <c r="E852" s="221">
        <v>0.61406380383850045</v>
      </c>
      <c r="F852" s="220">
        <v>231</v>
      </c>
      <c r="G852" s="219">
        <v>4</v>
      </c>
      <c r="H852" s="220">
        <v>248.25</v>
      </c>
      <c r="I852" s="221">
        <v>0.36520779698418537</v>
      </c>
      <c r="J852" s="220">
        <v>322</v>
      </c>
    </row>
    <row r="853" spans="2:11" x14ac:dyDescent="0.2">
      <c r="B853" s="101" t="s">
        <v>1080</v>
      </c>
      <c r="C853" s="219">
        <v>97</v>
      </c>
      <c r="D853" s="220">
        <v>99.9381443298969</v>
      </c>
      <c r="E853" s="221">
        <v>0.63153094462540715</v>
      </c>
      <c r="F853" s="220">
        <v>303</v>
      </c>
      <c r="G853" s="219">
        <v>0</v>
      </c>
      <c r="H853" s="220">
        <v>0</v>
      </c>
      <c r="I853" s="221">
        <v>0</v>
      </c>
      <c r="J853" s="220">
        <v>0</v>
      </c>
    </row>
    <row r="854" spans="2:11" x14ac:dyDescent="0.2">
      <c r="B854" s="102" t="s">
        <v>1081</v>
      </c>
      <c r="C854" s="222">
        <v>0</v>
      </c>
      <c r="D854" s="223">
        <v>0</v>
      </c>
      <c r="E854" s="224">
        <v>0</v>
      </c>
      <c r="F854" s="223">
        <v>0</v>
      </c>
      <c r="G854" s="222">
        <v>0</v>
      </c>
      <c r="H854" s="223">
        <v>0</v>
      </c>
      <c r="I854" s="224">
        <v>0</v>
      </c>
      <c r="J854" s="223">
        <v>0</v>
      </c>
    </row>
    <row r="856" spans="2:11" x14ac:dyDescent="0.2">
      <c r="K856" s="12" t="s">
        <v>298</v>
      </c>
    </row>
    <row r="857" spans="2:11" x14ac:dyDescent="0.2">
      <c r="K857" s="12" t="s">
        <v>305</v>
      </c>
    </row>
    <row r="858" spans="2:11" x14ac:dyDescent="0.2">
      <c r="B858" s="3" t="s">
        <v>0</v>
      </c>
      <c r="C858" s="207"/>
      <c r="D858" s="208"/>
      <c r="E858" s="209"/>
      <c r="F858" s="209"/>
      <c r="G858" s="207"/>
      <c r="H858" s="208"/>
      <c r="I858" s="209"/>
      <c r="J858" s="209"/>
    </row>
    <row r="859" spans="2:11" x14ac:dyDescent="0.2">
      <c r="B859" s="3" t="s">
        <v>2701</v>
      </c>
      <c r="C859" s="207"/>
      <c r="D859" s="208"/>
      <c r="E859" s="209"/>
      <c r="F859" s="209"/>
      <c r="G859" s="207"/>
      <c r="H859" s="208"/>
      <c r="I859" s="209"/>
      <c r="J859" s="209"/>
    </row>
    <row r="860" spans="2:11" x14ac:dyDescent="0.2">
      <c r="B860" s="100" t="s">
        <v>293</v>
      </c>
      <c r="C860" s="207"/>
      <c r="D860" s="208"/>
      <c r="E860" s="209"/>
      <c r="F860" s="209"/>
      <c r="G860" s="207"/>
      <c r="H860" s="208"/>
      <c r="I860" s="209"/>
      <c r="J860" s="209"/>
    </row>
    <row r="861" spans="2:11" x14ac:dyDescent="0.2">
      <c r="B861" s="3"/>
      <c r="C861" s="98"/>
      <c r="D861" s="98"/>
      <c r="E861" s="98"/>
      <c r="F861" s="98"/>
      <c r="G861" s="98"/>
      <c r="H861" s="98"/>
      <c r="I861" s="98"/>
      <c r="J861" s="98"/>
    </row>
    <row r="862" spans="2:11" x14ac:dyDescent="0.2">
      <c r="B862" s="106"/>
      <c r="C862" s="167" t="s">
        <v>2659</v>
      </c>
      <c r="D862" s="210"/>
      <c r="E862" s="211"/>
      <c r="F862" s="212"/>
      <c r="G862" s="167" t="s">
        <v>357</v>
      </c>
      <c r="H862" s="210"/>
      <c r="I862" s="211"/>
      <c r="J862" s="212"/>
    </row>
    <row r="863" spans="2:11" ht="25.5" x14ac:dyDescent="0.2">
      <c r="B863" s="168" t="s">
        <v>299</v>
      </c>
      <c r="C863" s="213" t="s">
        <v>2679</v>
      </c>
      <c r="D863" s="214" t="s">
        <v>2676</v>
      </c>
      <c r="E863" s="215" t="s">
        <v>2677</v>
      </c>
      <c r="F863" s="214" t="s">
        <v>2678</v>
      </c>
      <c r="G863" s="213" t="s">
        <v>2679</v>
      </c>
      <c r="H863" s="214" t="s">
        <v>2676</v>
      </c>
      <c r="I863" s="215" t="s">
        <v>2677</v>
      </c>
      <c r="J863" s="214" t="s">
        <v>2678</v>
      </c>
    </row>
    <row r="864" spans="2:11" x14ac:dyDescent="0.2">
      <c r="B864" s="121" t="s">
        <v>1082</v>
      </c>
      <c r="C864" s="216">
        <v>0</v>
      </c>
      <c r="D864" s="217">
        <v>0</v>
      </c>
      <c r="E864" s="218">
        <v>0</v>
      </c>
      <c r="F864" s="217">
        <v>0</v>
      </c>
      <c r="G864" s="216">
        <v>0</v>
      </c>
      <c r="H864" s="217">
        <v>0</v>
      </c>
      <c r="I864" s="218">
        <v>0</v>
      </c>
      <c r="J864" s="217">
        <v>0</v>
      </c>
    </row>
    <row r="865" spans="2:10" x14ac:dyDescent="0.2">
      <c r="B865" s="101" t="s">
        <v>1083</v>
      </c>
      <c r="C865" s="219">
        <v>224</v>
      </c>
      <c r="D865" s="220">
        <v>83.169642857142861</v>
      </c>
      <c r="E865" s="221">
        <v>0.53260527745218567</v>
      </c>
      <c r="F865" s="220">
        <v>485</v>
      </c>
      <c r="G865" s="219">
        <v>19</v>
      </c>
      <c r="H865" s="220">
        <v>249.42105263157896</v>
      </c>
      <c r="I865" s="221">
        <v>0.36639863924539973</v>
      </c>
      <c r="J865" s="220">
        <v>423</v>
      </c>
    </row>
    <row r="866" spans="2:10" x14ac:dyDescent="0.2">
      <c r="B866" s="101" t="s">
        <v>1084</v>
      </c>
      <c r="C866" s="219">
        <v>666</v>
      </c>
      <c r="D866" s="220">
        <v>105.16516516516516</v>
      </c>
      <c r="E866" s="221">
        <v>0.62459313161579133</v>
      </c>
      <c r="F866" s="220">
        <v>534</v>
      </c>
      <c r="G866" s="219">
        <v>48</v>
      </c>
      <c r="H866" s="220">
        <v>271.6875</v>
      </c>
      <c r="I866" s="221">
        <v>0.36220975447172532</v>
      </c>
      <c r="J866" s="220">
        <v>566</v>
      </c>
    </row>
    <row r="867" spans="2:10" x14ac:dyDescent="0.2">
      <c r="B867" s="101" t="s">
        <v>1085</v>
      </c>
      <c r="C867" s="219">
        <v>427</v>
      </c>
      <c r="D867" s="220">
        <v>106.01170960187353</v>
      </c>
      <c r="E867" s="221">
        <v>0.61585241418717596</v>
      </c>
      <c r="F867" s="220">
        <v>397</v>
      </c>
      <c r="G867" s="219">
        <v>22</v>
      </c>
      <c r="H867" s="220">
        <v>297.90909090909093</v>
      </c>
      <c r="I867" s="221">
        <v>0.3677270942041182</v>
      </c>
      <c r="J867" s="220">
        <v>586</v>
      </c>
    </row>
    <row r="868" spans="2:10" x14ac:dyDescent="0.2">
      <c r="B868" s="101" t="s">
        <v>1086</v>
      </c>
      <c r="C868" s="219">
        <v>490</v>
      </c>
      <c r="D868" s="220">
        <v>105.41428571428571</v>
      </c>
      <c r="E868" s="221">
        <v>0.62528599271248209</v>
      </c>
      <c r="F868" s="220">
        <v>495</v>
      </c>
      <c r="G868" s="219">
        <v>22</v>
      </c>
      <c r="H868" s="220">
        <v>282.45454545454544</v>
      </c>
      <c r="I868" s="221">
        <v>0.36450023463162839</v>
      </c>
      <c r="J868" s="220">
        <v>493</v>
      </c>
    </row>
    <row r="869" spans="2:10" x14ac:dyDescent="0.2">
      <c r="B869" s="101" t="s">
        <v>1087</v>
      </c>
      <c r="C869" s="219">
        <v>326</v>
      </c>
      <c r="D869" s="220">
        <v>78.619631901840492</v>
      </c>
      <c r="E869" s="221">
        <v>0.50946171583048416</v>
      </c>
      <c r="F869" s="220">
        <v>360</v>
      </c>
      <c r="G869" s="219">
        <v>62</v>
      </c>
      <c r="H869" s="220">
        <v>364.72580645161293</v>
      </c>
      <c r="I869" s="221">
        <v>0.3629986355245205</v>
      </c>
      <c r="J869" s="220">
        <v>875</v>
      </c>
    </row>
    <row r="870" spans="2:10" x14ac:dyDescent="0.2">
      <c r="B870" s="101" t="s">
        <v>1088</v>
      </c>
      <c r="C870" s="219">
        <v>641</v>
      </c>
      <c r="D870" s="220">
        <v>76.739469578783158</v>
      </c>
      <c r="E870" s="221">
        <v>0.51282853240755211</v>
      </c>
      <c r="F870" s="220">
        <v>419</v>
      </c>
      <c r="G870" s="219">
        <v>104</v>
      </c>
      <c r="H870" s="220">
        <v>287.38461538461536</v>
      </c>
      <c r="I870" s="221">
        <v>0.36353021309720734</v>
      </c>
      <c r="J870" s="220">
        <v>799</v>
      </c>
    </row>
    <row r="871" spans="2:10" x14ac:dyDescent="0.2">
      <c r="B871" s="101" t="s">
        <v>1089</v>
      </c>
      <c r="C871" s="219">
        <v>206</v>
      </c>
      <c r="D871" s="220">
        <v>86.902912621359221</v>
      </c>
      <c r="E871" s="221">
        <v>0.53360755909267032</v>
      </c>
      <c r="F871" s="220">
        <v>332</v>
      </c>
      <c r="G871" s="219">
        <v>12</v>
      </c>
      <c r="H871" s="220">
        <v>220.16666666666666</v>
      </c>
      <c r="I871" s="221">
        <v>0.36496753695261774</v>
      </c>
      <c r="J871" s="220">
        <v>428</v>
      </c>
    </row>
    <row r="872" spans="2:10" x14ac:dyDescent="0.2">
      <c r="B872" s="101" t="s">
        <v>1090</v>
      </c>
      <c r="C872" s="219">
        <v>469</v>
      </c>
      <c r="D872" s="220">
        <v>98.876332622601282</v>
      </c>
      <c r="E872" s="221">
        <v>0.61138577964112906</v>
      </c>
      <c r="F872" s="220">
        <v>381</v>
      </c>
      <c r="G872" s="219">
        <v>18</v>
      </c>
      <c r="H872" s="220">
        <v>363.22222222222223</v>
      </c>
      <c r="I872" s="221">
        <v>0.36842105263157898</v>
      </c>
      <c r="J872" s="220">
        <v>623</v>
      </c>
    </row>
    <row r="873" spans="2:10" x14ac:dyDescent="0.2">
      <c r="B873" s="101" t="s">
        <v>1091</v>
      </c>
      <c r="C873" s="219">
        <v>0</v>
      </c>
      <c r="D873" s="220">
        <v>0</v>
      </c>
      <c r="E873" s="221">
        <v>0</v>
      </c>
      <c r="F873" s="220">
        <v>0</v>
      </c>
      <c r="G873" s="219">
        <v>0</v>
      </c>
      <c r="H873" s="220">
        <v>0</v>
      </c>
      <c r="I873" s="221">
        <v>0</v>
      </c>
      <c r="J873" s="220">
        <v>0</v>
      </c>
    </row>
    <row r="874" spans="2:10" x14ac:dyDescent="0.2">
      <c r="B874" s="101" t="s">
        <v>1092</v>
      </c>
      <c r="C874" s="219">
        <v>0</v>
      </c>
      <c r="D874" s="220">
        <v>0</v>
      </c>
      <c r="E874" s="221">
        <v>0</v>
      </c>
      <c r="F874" s="220">
        <v>0</v>
      </c>
      <c r="G874" s="219">
        <v>0</v>
      </c>
      <c r="H874" s="220">
        <v>0</v>
      </c>
      <c r="I874" s="221">
        <v>0</v>
      </c>
      <c r="J874" s="220">
        <v>0</v>
      </c>
    </row>
    <row r="875" spans="2:10" x14ac:dyDescent="0.2">
      <c r="B875" s="101" t="s">
        <v>1093</v>
      </c>
      <c r="C875" s="219">
        <v>0</v>
      </c>
      <c r="D875" s="220">
        <v>0</v>
      </c>
      <c r="E875" s="221">
        <v>0</v>
      </c>
      <c r="F875" s="220">
        <v>0</v>
      </c>
      <c r="G875" s="219">
        <v>0</v>
      </c>
      <c r="H875" s="220">
        <v>0</v>
      </c>
      <c r="I875" s="221">
        <v>0</v>
      </c>
      <c r="J875" s="220">
        <v>0</v>
      </c>
    </row>
    <row r="876" spans="2:10" x14ac:dyDescent="0.2">
      <c r="B876" s="101" t="s">
        <v>1094</v>
      </c>
      <c r="C876" s="219">
        <v>0</v>
      </c>
      <c r="D876" s="220">
        <v>0</v>
      </c>
      <c r="E876" s="221">
        <v>0</v>
      </c>
      <c r="F876" s="220">
        <v>0</v>
      </c>
      <c r="G876" s="219">
        <v>0</v>
      </c>
      <c r="H876" s="220">
        <v>0</v>
      </c>
      <c r="I876" s="221">
        <v>0</v>
      </c>
      <c r="J876" s="220">
        <v>0</v>
      </c>
    </row>
    <row r="877" spans="2:10" x14ac:dyDescent="0.2">
      <c r="B877" s="101" t="s">
        <v>1095</v>
      </c>
      <c r="C877" s="219">
        <v>40</v>
      </c>
      <c r="D877" s="220">
        <v>111.22499999999999</v>
      </c>
      <c r="E877" s="221">
        <v>0.53135077033321387</v>
      </c>
      <c r="F877" s="220">
        <v>275</v>
      </c>
      <c r="G877" s="219">
        <v>0</v>
      </c>
      <c r="H877" s="220">
        <v>0</v>
      </c>
      <c r="I877" s="221">
        <v>0</v>
      </c>
      <c r="J877" s="220">
        <v>0</v>
      </c>
    </row>
    <row r="878" spans="2:10" x14ac:dyDescent="0.2">
      <c r="B878" s="101" t="s">
        <v>1096</v>
      </c>
      <c r="C878" s="219">
        <v>0</v>
      </c>
      <c r="D878" s="220">
        <v>0</v>
      </c>
      <c r="E878" s="221">
        <v>0</v>
      </c>
      <c r="F878" s="220">
        <v>0</v>
      </c>
      <c r="G878" s="219">
        <v>0</v>
      </c>
      <c r="H878" s="220">
        <v>0</v>
      </c>
      <c r="I878" s="221">
        <v>0</v>
      </c>
      <c r="J878" s="220">
        <v>0</v>
      </c>
    </row>
    <row r="879" spans="2:10" x14ac:dyDescent="0.2">
      <c r="B879" s="101" t="s">
        <v>1097</v>
      </c>
      <c r="C879" s="219">
        <v>401</v>
      </c>
      <c r="D879" s="220">
        <v>77.249376558603487</v>
      </c>
      <c r="E879" s="221">
        <v>0.50990107158729892</v>
      </c>
      <c r="F879" s="220">
        <v>363</v>
      </c>
      <c r="G879" s="219">
        <v>24</v>
      </c>
      <c r="H879" s="220">
        <v>280.25</v>
      </c>
      <c r="I879" s="221">
        <v>0.36919530135031287</v>
      </c>
      <c r="J879" s="220">
        <v>471</v>
      </c>
    </row>
    <row r="880" spans="2:10" x14ac:dyDescent="0.2">
      <c r="B880" s="101" t="s">
        <v>1098</v>
      </c>
      <c r="C880" s="219">
        <v>175</v>
      </c>
      <c r="D880" s="220">
        <v>85.434285714285721</v>
      </c>
      <c r="E880" s="221">
        <v>0.53100582469100721</v>
      </c>
      <c r="F880" s="220">
        <v>281</v>
      </c>
      <c r="G880" s="219">
        <v>32</v>
      </c>
      <c r="H880" s="220">
        <v>331.75</v>
      </c>
      <c r="I880" s="221">
        <v>0.36811262526439892</v>
      </c>
      <c r="J880" s="220">
        <v>543</v>
      </c>
    </row>
    <row r="881" spans="2:10" x14ac:dyDescent="0.2">
      <c r="B881" s="101" t="s">
        <v>1099</v>
      </c>
      <c r="C881" s="219">
        <v>7</v>
      </c>
      <c r="D881" s="220">
        <v>44.857142857142854</v>
      </c>
      <c r="E881" s="221">
        <v>0.31243781094527368</v>
      </c>
      <c r="F881" s="220">
        <v>133</v>
      </c>
      <c r="G881" s="219">
        <v>0</v>
      </c>
      <c r="H881" s="220">
        <v>0</v>
      </c>
      <c r="I881" s="221">
        <v>0</v>
      </c>
      <c r="J881" s="220">
        <v>0</v>
      </c>
    </row>
    <row r="882" spans="2:10" x14ac:dyDescent="0.2">
      <c r="B882" s="101" t="s">
        <v>1100</v>
      </c>
      <c r="C882" s="219">
        <v>4</v>
      </c>
      <c r="D882" s="220">
        <v>92.75</v>
      </c>
      <c r="E882" s="221">
        <v>0.6081967213114754</v>
      </c>
      <c r="F882" s="220">
        <v>128</v>
      </c>
      <c r="G882" s="219">
        <v>0</v>
      </c>
      <c r="H882" s="220">
        <v>0</v>
      </c>
      <c r="I882" s="221">
        <v>0</v>
      </c>
      <c r="J882" s="220">
        <v>0</v>
      </c>
    </row>
    <row r="883" spans="2:10" x14ac:dyDescent="0.2">
      <c r="B883" s="101" t="s">
        <v>1101</v>
      </c>
      <c r="C883" s="219">
        <v>307</v>
      </c>
      <c r="D883" s="220">
        <v>77.374592833876221</v>
      </c>
      <c r="E883" s="221">
        <v>0.51146566759253287</v>
      </c>
      <c r="F883" s="220">
        <v>223</v>
      </c>
      <c r="G883" s="219">
        <v>8</v>
      </c>
      <c r="H883" s="220">
        <v>306</v>
      </c>
      <c r="I883" s="221">
        <v>0.36288170767862438</v>
      </c>
      <c r="J883" s="220">
        <v>505</v>
      </c>
    </row>
    <row r="884" spans="2:10" x14ac:dyDescent="0.2">
      <c r="B884" s="101" t="s">
        <v>1102</v>
      </c>
      <c r="C884" s="219">
        <v>294</v>
      </c>
      <c r="D884" s="220">
        <v>82.513605442176868</v>
      </c>
      <c r="E884" s="221">
        <v>0.53545966228893049</v>
      </c>
      <c r="F884" s="220">
        <v>380</v>
      </c>
      <c r="G884" s="219">
        <v>31</v>
      </c>
      <c r="H884" s="220">
        <v>298.93548387096774</v>
      </c>
      <c r="I884" s="221">
        <v>0.36534594914251928</v>
      </c>
      <c r="J884" s="220">
        <v>593</v>
      </c>
    </row>
    <row r="885" spans="2:10" x14ac:dyDescent="0.2">
      <c r="B885" s="101" t="s">
        <v>1103</v>
      </c>
      <c r="C885" s="219">
        <v>404</v>
      </c>
      <c r="D885" s="220">
        <v>84.368811881188122</v>
      </c>
      <c r="E885" s="221">
        <v>0.53331142821379407</v>
      </c>
      <c r="F885" s="220">
        <v>305</v>
      </c>
      <c r="G885" s="219">
        <v>8</v>
      </c>
      <c r="H885" s="220">
        <v>262.625</v>
      </c>
      <c r="I885" s="221">
        <v>0.36950404502286327</v>
      </c>
      <c r="J885" s="220">
        <v>387</v>
      </c>
    </row>
    <row r="886" spans="2:10" x14ac:dyDescent="0.2">
      <c r="B886" s="101" t="s">
        <v>1104</v>
      </c>
      <c r="C886" s="219">
        <v>0</v>
      </c>
      <c r="D886" s="220">
        <v>0</v>
      </c>
      <c r="E886" s="221">
        <v>0</v>
      </c>
      <c r="F886" s="220">
        <v>0</v>
      </c>
      <c r="G886" s="219">
        <v>0</v>
      </c>
      <c r="H886" s="220">
        <v>0</v>
      </c>
      <c r="I886" s="221">
        <v>0</v>
      </c>
      <c r="J886" s="220">
        <v>0</v>
      </c>
    </row>
    <row r="887" spans="2:10" x14ac:dyDescent="0.2">
      <c r="B887" s="101" t="s">
        <v>1105</v>
      </c>
      <c r="C887" s="219">
        <v>30</v>
      </c>
      <c r="D887" s="220">
        <v>71.63333333333334</v>
      </c>
      <c r="E887" s="221">
        <v>0.49918699186991877</v>
      </c>
      <c r="F887" s="220">
        <v>195</v>
      </c>
      <c r="G887" s="219">
        <v>0</v>
      </c>
      <c r="H887" s="220">
        <v>0</v>
      </c>
      <c r="I887" s="221">
        <v>0</v>
      </c>
      <c r="J887" s="220">
        <v>0</v>
      </c>
    </row>
    <row r="888" spans="2:10" x14ac:dyDescent="0.2">
      <c r="B888" s="101" t="s">
        <v>1106</v>
      </c>
      <c r="C888" s="219">
        <v>8</v>
      </c>
      <c r="D888" s="220">
        <v>103.375</v>
      </c>
      <c r="E888" s="221">
        <v>0.56143923964697895</v>
      </c>
      <c r="F888" s="220">
        <v>200</v>
      </c>
      <c r="G888" s="219">
        <v>0</v>
      </c>
      <c r="H888" s="220">
        <v>0</v>
      </c>
      <c r="I888" s="221">
        <v>0</v>
      </c>
      <c r="J888" s="220">
        <v>0</v>
      </c>
    </row>
    <row r="889" spans="2:10" x14ac:dyDescent="0.2">
      <c r="B889" s="101" t="s">
        <v>1107</v>
      </c>
      <c r="C889" s="219">
        <v>240</v>
      </c>
      <c r="D889" s="220">
        <v>77.25833333333334</v>
      </c>
      <c r="E889" s="221">
        <v>0.52910626640794423</v>
      </c>
      <c r="F889" s="220">
        <v>356</v>
      </c>
      <c r="G889" s="219">
        <v>18</v>
      </c>
      <c r="H889" s="220">
        <v>269.77777777777777</v>
      </c>
      <c r="I889" s="221">
        <v>0.36710009071666172</v>
      </c>
      <c r="J889" s="220">
        <v>546</v>
      </c>
    </row>
    <row r="890" spans="2:10" x14ac:dyDescent="0.2">
      <c r="B890" s="101" t="s">
        <v>1108</v>
      </c>
      <c r="C890" s="219">
        <v>0</v>
      </c>
      <c r="D890" s="220">
        <v>0</v>
      </c>
      <c r="E890" s="221">
        <v>0</v>
      </c>
      <c r="F890" s="220">
        <v>0</v>
      </c>
      <c r="G890" s="219">
        <v>0</v>
      </c>
      <c r="H890" s="220">
        <v>0</v>
      </c>
      <c r="I890" s="221">
        <v>0</v>
      </c>
      <c r="J890" s="220">
        <v>0</v>
      </c>
    </row>
    <row r="891" spans="2:10" x14ac:dyDescent="0.2">
      <c r="B891" s="101" t="s">
        <v>1109</v>
      </c>
      <c r="C891" s="219">
        <v>554</v>
      </c>
      <c r="D891" s="220">
        <v>76.11732851985559</v>
      </c>
      <c r="E891" s="221">
        <v>0.52424227355230113</v>
      </c>
      <c r="F891" s="220">
        <v>216</v>
      </c>
      <c r="G891" s="219">
        <v>9</v>
      </c>
      <c r="H891" s="220">
        <v>266.88888888888891</v>
      </c>
      <c r="I891" s="221">
        <v>0.36404971203394965</v>
      </c>
      <c r="J891" s="220">
        <v>406</v>
      </c>
    </row>
    <row r="892" spans="2:10" x14ac:dyDescent="0.2">
      <c r="B892" s="101" t="s">
        <v>1110</v>
      </c>
      <c r="C892" s="219">
        <v>0</v>
      </c>
      <c r="D892" s="220">
        <v>0</v>
      </c>
      <c r="E892" s="221">
        <v>0</v>
      </c>
      <c r="F892" s="220">
        <v>0</v>
      </c>
      <c r="G892" s="219">
        <v>0</v>
      </c>
      <c r="H892" s="220">
        <v>0</v>
      </c>
      <c r="I892" s="221">
        <v>0</v>
      </c>
      <c r="J892" s="220">
        <v>0</v>
      </c>
    </row>
    <row r="893" spans="2:10" x14ac:dyDescent="0.2">
      <c r="B893" s="101" t="s">
        <v>1111</v>
      </c>
      <c r="C893" s="219">
        <v>280</v>
      </c>
      <c r="D893" s="220">
        <v>77.617857142857147</v>
      </c>
      <c r="E893" s="221">
        <v>0.51746470154051294</v>
      </c>
      <c r="F893" s="220">
        <v>285</v>
      </c>
      <c r="G893" s="219">
        <v>20</v>
      </c>
      <c r="H893" s="220">
        <v>267.55</v>
      </c>
      <c r="I893" s="221">
        <v>0.36905993516794267</v>
      </c>
      <c r="J893" s="220">
        <v>477</v>
      </c>
    </row>
    <row r="894" spans="2:10" x14ac:dyDescent="0.2">
      <c r="B894" s="101" t="s">
        <v>1112</v>
      </c>
      <c r="C894" s="219">
        <v>378</v>
      </c>
      <c r="D894" s="220">
        <v>75.687830687830683</v>
      </c>
      <c r="E894" s="221">
        <v>0.50678428455025326</v>
      </c>
      <c r="F894" s="220">
        <v>402</v>
      </c>
      <c r="G894" s="219">
        <v>3</v>
      </c>
      <c r="H894" s="220">
        <v>158</v>
      </c>
      <c r="I894" s="221">
        <v>0.36687306501547989</v>
      </c>
      <c r="J894" s="220">
        <v>222</v>
      </c>
    </row>
    <row r="895" spans="2:10" x14ac:dyDescent="0.2">
      <c r="B895" s="101" t="s">
        <v>1113</v>
      </c>
      <c r="C895" s="219">
        <v>10</v>
      </c>
      <c r="D895" s="220">
        <v>108.7</v>
      </c>
      <c r="E895" s="221">
        <v>0.5800426894343651</v>
      </c>
      <c r="F895" s="220">
        <v>240</v>
      </c>
      <c r="G895" s="219">
        <v>0</v>
      </c>
      <c r="H895" s="220">
        <v>0</v>
      </c>
      <c r="I895" s="221">
        <v>0</v>
      </c>
      <c r="J895" s="220">
        <v>0</v>
      </c>
    </row>
    <row r="896" spans="2:10" x14ac:dyDescent="0.2">
      <c r="B896" s="101" t="s">
        <v>1114</v>
      </c>
      <c r="C896" s="219">
        <v>608</v>
      </c>
      <c r="D896" s="220">
        <v>93.453947368421055</v>
      </c>
      <c r="E896" s="221">
        <v>0.54948986992892035</v>
      </c>
      <c r="F896" s="220">
        <v>380</v>
      </c>
      <c r="G896" s="219">
        <v>124</v>
      </c>
      <c r="H896" s="220">
        <v>407.05645161290323</v>
      </c>
      <c r="I896" s="221">
        <v>0.36627577899365771</v>
      </c>
      <c r="J896" s="220">
        <v>945</v>
      </c>
    </row>
    <row r="897" spans="2:10" x14ac:dyDescent="0.2">
      <c r="B897" s="101" t="s">
        <v>1115</v>
      </c>
      <c r="C897" s="219">
        <v>543</v>
      </c>
      <c r="D897" s="220">
        <v>92.346224677716393</v>
      </c>
      <c r="E897" s="221">
        <v>0.54649287240071498</v>
      </c>
      <c r="F897" s="220">
        <v>323</v>
      </c>
      <c r="G897" s="219">
        <v>125</v>
      </c>
      <c r="H897" s="220">
        <v>304.42399999999998</v>
      </c>
      <c r="I897" s="221">
        <v>0.36325365611516292</v>
      </c>
      <c r="J897" s="220">
        <v>772</v>
      </c>
    </row>
    <row r="898" spans="2:10" x14ac:dyDescent="0.2">
      <c r="B898" s="101" t="s">
        <v>1116</v>
      </c>
      <c r="C898" s="219">
        <v>0</v>
      </c>
      <c r="D898" s="220">
        <v>0</v>
      </c>
      <c r="E898" s="221">
        <v>0</v>
      </c>
      <c r="F898" s="220">
        <v>0</v>
      </c>
      <c r="G898" s="219">
        <v>0</v>
      </c>
      <c r="H898" s="220">
        <v>0</v>
      </c>
      <c r="I898" s="221">
        <v>0</v>
      </c>
      <c r="J898" s="220">
        <v>0</v>
      </c>
    </row>
    <row r="899" spans="2:10" x14ac:dyDescent="0.2">
      <c r="B899" s="101" t="s">
        <v>1117</v>
      </c>
      <c r="C899" s="219">
        <v>50</v>
      </c>
      <c r="D899" s="220">
        <v>106.64</v>
      </c>
      <c r="E899" s="221">
        <v>0.62648337445658564</v>
      </c>
      <c r="F899" s="220">
        <v>337</v>
      </c>
      <c r="G899" s="219">
        <v>0</v>
      </c>
      <c r="H899" s="220">
        <v>0</v>
      </c>
      <c r="I899" s="221">
        <v>0</v>
      </c>
      <c r="J899" s="220">
        <v>0</v>
      </c>
    </row>
    <row r="900" spans="2:10" x14ac:dyDescent="0.2">
      <c r="B900" s="101" t="s">
        <v>1118</v>
      </c>
      <c r="C900" s="219">
        <v>269</v>
      </c>
      <c r="D900" s="220">
        <v>99.159851301115239</v>
      </c>
      <c r="E900" s="221">
        <v>0.6157859500888796</v>
      </c>
      <c r="F900" s="220">
        <v>415</v>
      </c>
      <c r="G900" s="219">
        <v>0</v>
      </c>
      <c r="H900" s="220">
        <v>0</v>
      </c>
      <c r="I900" s="221">
        <v>0</v>
      </c>
      <c r="J900" s="220">
        <v>0</v>
      </c>
    </row>
    <row r="901" spans="2:10" x14ac:dyDescent="0.2">
      <c r="B901" s="101" t="s">
        <v>1119</v>
      </c>
      <c r="C901" s="219">
        <v>271</v>
      </c>
      <c r="D901" s="220">
        <v>102.12177121771218</v>
      </c>
      <c r="E901" s="221">
        <v>0.61311976605077767</v>
      </c>
      <c r="F901" s="220">
        <v>274</v>
      </c>
      <c r="G901" s="219">
        <v>7</v>
      </c>
      <c r="H901" s="220">
        <v>223.42857142857142</v>
      </c>
      <c r="I901" s="221">
        <v>0.36372093023255814</v>
      </c>
      <c r="J901" s="220">
        <v>375</v>
      </c>
    </row>
    <row r="902" spans="2:10" x14ac:dyDescent="0.2">
      <c r="B902" s="101" t="s">
        <v>1120</v>
      </c>
      <c r="C902" s="219">
        <v>0</v>
      </c>
      <c r="D902" s="220">
        <v>0</v>
      </c>
      <c r="E902" s="221">
        <v>0</v>
      </c>
      <c r="F902" s="220">
        <v>0</v>
      </c>
      <c r="G902" s="219">
        <v>0</v>
      </c>
      <c r="H902" s="220">
        <v>0</v>
      </c>
      <c r="I902" s="221">
        <v>0</v>
      </c>
      <c r="J902" s="220">
        <v>0</v>
      </c>
    </row>
    <row r="903" spans="2:10" x14ac:dyDescent="0.2">
      <c r="B903" s="101" t="s">
        <v>1121</v>
      </c>
      <c r="C903" s="219">
        <v>0</v>
      </c>
      <c r="D903" s="220">
        <v>0</v>
      </c>
      <c r="E903" s="221">
        <v>0</v>
      </c>
      <c r="F903" s="220">
        <v>0</v>
      </c>
      <c r="G903" s="219">
        <v>0</v>
      </c>
      <c r="H903" s="220">
        <v>0</v>
      </c>
      <c r="I903" s="221">
        <v>0</v>
      </c>
      <c r="J903" s="220">
        <v>0</v>
      </c>
    </row>
    <row r="904" spans="2:10" x14ac:dyDescent="0.2">
      <c r="B904" s="101" t="s">
        <v>1122</v>
      </c>
      <c r="C904" s="219">
        <v>104</v>
      </c>
      <c r="D904" s="220">
        <v>72.269230769230774</v>
      </c>
      <c r="E904" s="221">
        <v>0.49304644450275514</v>
      </c>
      <c r="F904" s="220">
        <v>295</v>
      </c>
      <c r="G904" s="219">
        <v>0</v>
      </c>
      <c r="H904" s="220">
        <v>0</v>
      </c>
      <c r="I904" s="221">
        <v>0</v>
      </c>
      <c r="J904" s="220">
        <v>0</v>
      </c>
    </row>
    <row r="905" spans="2:10" x14ac:dyDescent="0.2">
      <c r="B905" s="101" t="s">
        <v>1123</v>
      </c>
      <c r="C905" s="219">
        <v>182</v>
      </c>
      <c r="D905" s="220">
        <v>76.324175824175825</v>
      </c>
      <c r="E905" s="221">
        <v>0.51981439209669578</v>
      </c>
      <c r="F905" s="220">
        <v>273</v>
      </c>
      <c r="G905" s="219">
        <v>16</v>
      </c>
      <c r="H905" s="220">
        <v>220.375</v>
      </c>
      <c r="I905" s="221">
        <v>0.36538860103626947</v>
      </c>
      <c r="J905" s="220">
        <v>364</v>
      </c>
    </row>
    <row r="906" spans="2:10" x14ac:dyDescent="0.2">
      <c r="B906" s="101" t="s">
        <v>1124</v>
      </c>
      <c r="C906" s="219">
        <v>335</v>
      </c>
      <c r="D906" s="220">
        <v>85.811940298507466</v>
      </c>
      <c r="E906" s="221">
        <v>0.52845692856355009</v>
      </c>
      <c r="F906" s="220">
        <v>436</v>
      </c>
      <c r="G906" s="219">
        <v>14</v>
      </c>
      <c r="H906" s="220">
        <v>262.71428571428572</v>
      </c>
      <c r="I906" s="221">
        <v>0.35712205068453251</v>
      </c>
      <c r="J906" s="220">
        <v>454</v>
      </c>
    </row>
    <row r="907" spans="2:10" x14ac:dyDescent="0.2">
      <c r="B907" s="101" t="s">
        <v>1125</v>
      </c>
      <c r="C907" s="219">
        <v>184</v>
      </c>
      <c r="D907" s="220">
        <v>86.309782608695656</v>
      </c>
      <c r="E907" s="221">
        <v>0.54585137829105657</v>
      </c>
      <c r="F907" s="220">
        <v>491</v>
      </c>
      <c r="G907" s="219">
        <v>0</v>
      </c>
      <c r="H907" s="220">
        <v>0</v>
      </c>
      <c r="I907" s="221">
        <v>0</v>
      </c>
      <c r="J907" s="220">
        <v>0</v>
      </c>
    </row>
    <row r="908" spans="2:10" x14ac:dyDescent="0.2">
      <c r="B908" s="101" t="s">
        <v>1126</v>
      </c>
      <c r="C908" s="219">
        <v>257</v>
      </c>
      <c r="D908" s="220">
        <v>87.533073929961091</v>
      </c>
      <c r="E908" s="221">
        <v>0.53935601428948199</v>
      </c>
      <c r="F908" s="220">
        <v>280</v>
      </c>
      <c r="G908" s="219">
        <v>52</v>
      </c>
      <c r="H908" s="220">
        <v>270.09615384615387</v>
      </c>
      <c r="I908" s="221">
        <v>0.36265750877917791</v>
      </c>
      <c r="J908" s="220">
        <v>529</v>
      </c>
    </row>
    <row r="909" spans="2:10" x14ac:dyDescent="0.2">
      <c r="B909" s="101" t="s">
        <v>1127</v>
      </c>
      <c r="C909" s="219">
        <v>141</v>
      </c>
      <c r="D909" s="220">
        <v>97.709219858156033</v>
      </c>
      <c r="E909" s="221">
        <v>0.54184692834106829</v>
      </c>
      <c r="F909" s="220">
        <v>351</v>
      </c>
      <c r="G909" s="219">
        <v>39</v>
      </c>
      <c r="H909" s="220">
        <v>313.02564102564105</v>
      </c>
      <c r="I909" s="221">
        <v>0.36439615545340587</v>
      </c>
      <c r="J909" s="220">
        <v>732</v>
      </c>
    </row>
    <row r="910" spans="2:10" x14ac:dyDescent="0.2">
      <c r="B910" s="101" t="s">
        <v>1128</v>
      </c>
      <c r="C910" s="219">
        <v>0</v>
      </c>
      <c r="D910" s="220">
        <v>0</v>
      </c>
      <c r="E910" s="221">
        <v>0</v>
      </c>
      <c r="F910" s="220">
        <v>0</v>
      </c>
      <c r="G910" s="219">
        <v>0</v>
      </c>
      <c r="H910" s="220">
        <v>0</v>
      </c>
      <c r="I910" s="221">
        <v>0</v>
      </c>
      <c r="J910" s="220">
        <v>0</v>
      </c>
    </row>
    <row r="911" spans="2:10" x14ac:dyDescent="0.2">
      <c r="B911" s="102" t="s">
        <v>1129</v>
      </c>
      <c r="C911" s="222">
        <v>124</v>
      </c>
      <c r="D911" s="223">
        <v>90.451612903225808</v>
      </c>
      <c r="E911" s="224">
        <v>0.54436031838477961</v>
      </c>
      <c r="F911" s="223">
        <v>508</v>
      </c>
      <c r="G911" s="222">
        <v>1</v>
      </c>
      <c r="H911" s="223">
        <v>108</v>
      </c>
      <c r="I911" s="224">
        <v>0.36986301369863006</v>
      </c>
      <c r="J911" s="223">
        <v>108</v>
      </c>
    </row>
    <row r="913" spans="2:11" x14ac:dyDescent="0.2">
      <c r="K913" s="12" t="s">
        <v>298</v>
      </c>
    </row>
    <row r="914" spans="2:11" x14ac:dyDescent="0.2">
      <c r="K914" s="12" t="s">
        <v>306</v>
      </c>
    </row>
    <row r="915" spans="2:11" x14ac:dyDescent="0.2">
      <c r="B915" s="3" t="s">
        <v>0</v>
      </c>
      <c r="C915" s="207"/>
      <c r="D915" s="208"/>
      <c r="E915" s="209"/>
      <c r="F915" s="209"/>
      <c r="G915" s="207"/>
      <c r="H915" s="208"/>
      <c r="I915" s="209"/>
      <c r="J915" s="209"/>
    </row>
    <row r="916" spans="2:11" x14ac:dyDescent="0.2">
      <c r="B916" s="3" t="s">
        <v>2701</v>
      </c>
      <c r="C916" s="207"/>
      <c r="D916" s="208"/>
      <c r="E916" s="209"/>
      <c r="F916" s="209"/>
      <c r="G916" s="207"/>
      <c r="H916" s="208"/>
      <c r="I916" s="209"/>
      <c r="J916" s="209"/>
    </row>
    <row r="917" spans="2:11" x14ac:dyDescent="0.2">
      <c r="B917" s="100" t="s">
        <v>293</v>
      </c>
      <c r="C917" s="207"/>
      <c r="D917" s="208"/>
      <c r="E917" s="209"/>
      <c r="F917" s="209"/>
      <c r="G917" s="207"/>
      <c r="H917" s="208"/>
      <c r="I917" s="209"/>
      <c r="J917" s="209"/>
    </row>
    <row r="918" spans="2:11" x14ac:dyDescent="0.2">
      <c r="B918" s="3"/>
      <c r="C918" s="98"/>
      <c r="D918" s="98"/>
      <c r="E918" s="98"/>
      <c r="F918" s="98"/>
      <c r="G918" s="98"/>
      <c r="H918" s="98"/>
      <c r="I918" s="98"/>
      <c r="J918" s="98"/>
    </row>
    <row r="919" spans="2:11" x14ac:dyDescent="0.2">
      <c r="B919" s="106"/>
      <c r="C919" s="167" t="s">
        <v>2659</v>
      </c>
      <c r="D919" s="210"/>
      <c r="E919" s="211"/>
      <c r="F919" s="212"/>
      <c r="G919" s="167" t="s">
        <v>357</v>
      </c>
      <c r="H919" s="210"/>
      <c r="I919" s="211"/>
      <c r="J919" s="212"/>
    </row>
    <row r="920" spans="2:11" ht="25.5" x14ac:dyDescent="0.2">
      <c r="B920" s="168" t="s">
        <v>299</v>
      </c>
      <c r="C920" s="213" t="s">
        <v>2679</v>
      </c>
      <c r="D920" s="214" t="s">
        <v>2676</v>
      </c>
      <c r="E920" s="215" t="s">
        <v>2677</v>
      </c>
      <c r="F920" s="214" t="s">
        <v>2678</v>
      </c>
      <c r="G920" s="213" t="s">
        <v>2679</v>
      </c>
      <c r="H920" s="214" t="s">
        <v>2676</v>
      </c>
      <c r="I920" s="215" t="s">
        <v>2677</v>
      </c>
      <c r="J920" s="214" t="s">
        <v>2678</v>
      </c>
    </row>
    <row r="921" spans="2:11" x14ac:dyDescent="0.2">
      <c r="B921" s="121" t="s">
        <v>1130</v>
      </c>
      <c r="C921" s="216">
        <v>472</v>
      </c>
      <c r="D921" s="217">
        <v>95.985169491525426</v>
      </c>
      <c r="E921" s="218">
        <v>0.55129655994840521</v>
      </c>
      <c r="F921" s="217">
        <v>527</v>
      </c>
      <c r="G921" s="216">
        <v>32</v>
      </c>
      <c r="H921" s="217">
        <v>331.84375</v>
      </c>
      <c r="I921" s="218">
        <v>0.3657688068338385</v>
      </c>
      <c r="J921" s="217">
        <v>634</v>
      </c>
    </row>
    <row r="922" spans="2:11" x14ac:dyDescent="0.2">
      <c r="B922" s="101" t="s">
        <v>1131</v>
      </c>
      <c r="C922" s="219">
        <v>618</v>
      </c>
      <c r="D922" s="220">
        <v>104.58899676375404</v>
      </c>
      <c r="E922" s="221">
        <v>0.56261968594408263</v>
      </c>
      <c r="F922" s="220">
        <v>439</v>
      </c>
      <c r="G922" s="219">
        <v>105</v>
      </c>
      <c r="H922" s="220">
        <v>333.89523809523808</v>
      </c>
      <c r="I922" s="221">
        <v>0.36493561919037365</v>
      </c>
      <c r="J922" s="220">
        <v>915</v>
      </c>
    </row>
    <row r="923" spans="2:11" x14ac:dyDescent="0.2">
      <c r="B923" s="101" t="s">
        <v>1132</v>
      </c>
      <c r="C923" s="219">
        <v>0</v>
      </c>
      <c r="D923" s="220">
        <v>0</v>
      </c>
      <c r="E923" s="221">
        <v>0</v>
      </c>
      <c r="F923" s="220">
        <v>0</v>
      </c>
      <c r="G923" s="219">
        <v>0</v>
      </c>
      <c r="H923" s="220">
        <v>0</v>
      </c>
      <c r="I923" s="221">
        <v>0</v>
      </c>
      <c r="J923" s="220">
        <v>0</v>
      </c>
    </row>
    <row r="924" spans="2:11" x14ac:dyDescent="0.2">
      <c r="B924" s="101" t="s">
        <v>1133</v>
      </c>
      <c r="C924" s="219">
        <v>235</v>
      </c>
      <c r="D924" s="220">
        <v>88.642553191489355</v>
      </c>
      <c r="E924" s="221">
        <v>0.54012497731220988</v>
      </c>
      <c r="F924" s="220">
        <v>460</v>
      </c>
      <c r="G924" s="219">
        <v>0</v>
      </c>
      <c r="H924" s="220">
        <v>0</v>
      </c>
      <c r="I924" s="221">
        <v>0</v>
      </c>
      <c r="J924" s="220">
        <v>0</v>
      </c>
    </row>
    <row r="925" spans="2:11" x14ac:dyDescent="0.2">
      <c r="B925" s="101" t="s">
        <v>1134</v>
      </c>
      <c r="C925" s="219">
        <v>173</v>
      </c>
      <c r="D925" s="220">
        <v>91.843930635838149</v>
      </c>
      <c r="E925" s="221">
        <v>0.53579497555218336</v>
      </c>
      <c r="F925" s="220">
        <v>461</v>
      </c>
      <c r="G925" s="219">
        <v>20</v>
      </c>
      <c r="H925" s="220">
        <v>316.05</v>
      </c>
      <c r="I925" s="221">
        <v>0.36373575785475887</v>
      </c>
      <c r="J925" s="220">
        <v>674</v>
      </c>
    </row>
    <row r="926" spans="2:11" x14ac:dyDescent="0.2">
      <c r="B926" s="101" t="s">
        <v>1135</v>
      </c>
      <c r="C926" s="219">
        <v>553</v>
      </c>
      <c r="D926" s="220">
        <v>71.603978300180827</v>
      </c>
      <c r="E926" s="221">
        <v>0.44673721738345584</v>
      </c>
      <c r="F926" s="220">
        <v>357</v>
      </c>
      <c r="G926" s="219">
        <v>163</v>
      </c>
      <c r="H926" s="220">
        <v>324.3680981595092</v>
      </c>
      <c r="I926" s="221">
        <v>0.36483325397975452</v>
      </c>
      <c r="J926" s="220">
        <v>867</v>
      </c>
    </row>
    <row r="927" spans="2:11" x14ac:dyDescent="0.2">
      <c r="B927" s="101" t="s">
        <v>1136</v>
      </c>
      <c r="C927" s="219">
        <v>417</v>
      </c>
      <c r="D927" s="220">
        <v>89.34772182254197</v>
      </c>
      <c r="E927" s="221">
        <v>0.47640236807446912</v>
      </c>
      <c r="F927" s="220">
        <v>1693</v>
      </c>
      <c r="G927" s="219">
        <v>266</v>
      </c>
      <c r="H927" s="220">
        <v>506.49248120300751</v>
      </c>
      <c r="I927" s="221">
        <v>0.36768462420173575</v>
      </c>
      <c r="J927" s="220">
        <v>3264</v>
      </c>
    </row>
    <row r="928" spans="2:11" x14ac:dyDescent="0.2">
      <c r="B928" s="101" t="s">
        <v>1137</v>
      </c>
      <c r="C928" s="219">
        <v>441</v>
      </c>
      <c r="D928" s="220">
        <v>65.798185941043087</v>
      </c>
      <c r="E928" s="221">
        <v>0.42945520742374232</v>
      </c>
      <c r="F928" s="220">
        <v>356</v>
      </c>
      <c r="G928" s="219">
        <v>438</v>
      </c>
      <c r="H928" s="220">
        <v>289.46118721461187</v>
      </c>
      <c r="I928" s="221">
        <v>0.3609745264458597</v>
      </c>
      <c r="J928" s="220">
        <v>867</v>
      </c>
    </row>
    <row r="929" spans="2:10" x14ac:dyDescent="0.2">
      <c r="B929" s="101" t="s">
        <v>1138</v>
      </c>
      <c r="C929" s="219">
        <v>0</v>
      </c>
      <c r="D929" s="220">
        <v>0</v>
      </c>
      <c r="E929" s="221">
        <v>0</v>
      </c>
      <c r="F929" s="220">
        <v>0</v>
      </c>
      <c r="G929" s="219">
        <v>0</v>
      </c>
      <c r="H929" s="220">
        <v>0</v>
      </c>
      <c r="I929" s="221">
        <v>0</v>
      </c>
      <c r="J929" s="220">
        <v>0</v>
      </c>
    </row>
    <row r="930" spans="2:10" x14ac:dyDescent="0.2">
      <c r="B930" s="101" t="s">
        <v>1139</v>
      </c>
      <c r="C930" s="219">
        <v>459</v>
      </c>
      <c r="D930" s="220">
        <v>61.68191721132898</v>
      </c>
      <c r="E930" s="221">
        <v>0.4188723350741963</v>
      </c>
      <c r="F930" s="220">
        <v>409</v>
      </c>
      <c r="G930" s="219">
        <v>123</v>
      </c>
      <c r="H930" s="220">
        <v>267.11382113821139</v>
      </c>
      <c r="I930" s="221">
        <v>0.36298252204078918</v>
      </c>
      <c r="J930" s="220">
        <v>726</v>
      </c>
    </row>
    <row r="931" spans="2:10" x14ac:dyDescent="0.2">
      <c r="B931" s="101" t="s">
        <v>1140</v>
      </c>
      <c r="C931" s="219">
        <v>0</v>
      </c>
      <c r="D931" s="220">
        <v>0</v>
      </c>
      <c r="E931" s="221">
        <v>0</v>
      </c>
      <c r="F931" s="220">
        <v>0</v>
      </c>
      <c r="G931" s="219">
        <v>0</v>
      </c>
      <c r="H931" s="220">
        <v>0</v>
      </c>
      <c r="I931" s="221">
        <v>0</v>
      </c>
      <c r="J931" s="220">
        <v>0</v>
      </c>
    </row>
    <row r="932" spans="2:10" x14ac:dyDescent="0.2">
      <c r="B932" s="101" t="s">
        <v>1141</v>
      </c>
      <c r="C932" s="219">
        <v>0</v>
      </c>
      <c r="D932" s="220">
        <v>0</v>
      </c>
      <c r="E932" s="221">
        <v>0</v>
      </c>
      <c r="F932" s="220">
        <v>0</v>
      </c>
      <c r="G932" s="219">
        <v>0</v>
      </c>
      <c r="H932" s="220">
        <v>0</v>
      </c>
      <c r="I932" s="221">
        <v>0</v>
      </c>
      <c r="J932" s="220">
        <v>0</v>
      </c>
    </row>
    <row r="933" spans="2:10" x14ac:dyDescent="0.2">
      <c r="B933" s="101" t="s">
        <v>1142</v>
      </c>
      <c r="C933" s="219">
        <v>157</v>
      </c>
      <c r="D933" s="220">
        <v>90.127388535031841</v>
      </c>
      <c r="E933" s="221">
        <v>0.52115944164119177</v>
      </c>
      <c r="F933" s="220">
        <v>309</v>
      </c>
      <c r="G933" s="219">
        <v>162</v>
      </c>
      <c r="H933" s="220">
        <v>302.70987654320987</v>
      </c>
      <c r="I933" s="221">
        <v>0.36308241339226877</v>
      </c>
      <c r="J933" s="220">
        <v>769</v>
      </c>
    </row>
    <row r="934" spans="2:10" x14ac:dyDescent="0.2">
      <c r="B934" s="101" t="s">
        <v>1143</v>
      </c>
      <c r="C934" s="219">
        <v>830</v>
      </c>
      <c r="D934" s="220">
        <v>67.010843373493969</v>
      </c>
      <c r="E934" s="221">
        <v>0.43967588932806323</v>
      </c>
      <c r="F934" s="220">
        <v>350</v>
      </c>
      <c r="G934" s="219">
        <v>753</v>
      </c>
      <c r="H934" s="220">
        <v>322.61885790172641</v>
      </c>
      <c r="I934" s="221">
        <v>0.3591856770475248</v>
      </c>
      <c r="J934" s="220">
        <v>1636</v>
      </c>
    </row>
    <row r="935" spans="2:10" x14ac:dyDescent="0.2">
      <c r="B935" s="101" t="s">
        <v>1144</v>
      </c>
      <c r="C935" s="219">
        <v>656</v>
      </c>
      <c r="D935" s="220">
        <v>68.873475609756099</v>
      </c>
      <c r="E935" s="221">
        <v>0.45149846605841959</v>
      </c>
      <c r="F935" s="220">
        <v>378</v>
      </c>
      <c r="G935" s="219">
        <v>439</v>
      </c>
      <c r="H935" s="220">
        <v>290.32346241457861</v>
      </c>
      <c r="I935" s="221">
        <v>0.36213715818425651</v>
      </c>
      <c r="J935" s="220">
        <v>1009</v>
      </c>
    </row>
    <row r="936" spans="2:10" x14ac:dyDescent="0.2">
      <c r="B936" s="101" t="s">
        <v>1145</v>
      </c>
      <c r="C936" s="219">
        <v>0</v>
      </c>
      <c r="D936" s="220">
        <v>0</v>
      </c>
      <c r="E936" s="221">
        <v>0</v>
      </c>
      <c r="F936" s="220">
        <v>0</v>
      </c>
      <c r="G936" s="219">
        <v>0</v>
      </c>
      <c r="H936" s="220">
        <v>0</v>
      </c>
      <c r="I936" s="221">
        <v>0</v>
      </c>
      <c r="J936" s="220">
        <v>0</v>
      </c>
    </row>
    <row r="937" spans="2:10" x14ac:dyDescent="0.2">
      <c r="B937" s="101" t="s">
        <v>1146</v>
      </c>
      <c r="C937" s="219">
        <v>0</v>
      </c>
      <c r="D937" s="220">
        <v>0</v>
      </c>
      <c r="E937" s="221">
        <v>0</v>
      </c>
      <c r="F937" s="220">
        <v>0</v>
      </c>
      <c r="G937" s="219">
        <v>0</v>
      </c>
      <c r="H937" s="220">
        <v>0</v>
      </c>
      <c r="I937" s="221">
        <v>0</v>
      </c>
      <c r="J937" s="220">
        <v>0</v>
      </c>
    </row>
    <row r="938" spans="2:10" x14ac:dyDescent="0.2">
      <c r="B938" s="101" t="s">
        <v>1147</v>
      </c>
      <c r="C938" s="219">
        <v>177</v>
      </c>
      <c r="D938" s="220">
        <v>58.011299435028249</v>
      </c>
      <c r="E938" s="221">
        <v>0.35988924327924021</v>
      </c>
      <c r="F938" s="220">
        <v>191</v>
      </c>
      <c r="G938" s="219">
        <v>34</v>
      </c>
      <c r="H938" s="220">
        <v>289.70588235294116</v>
      </c>
      <c r="I938" s="221">
        <v>0.36412701933385083</v>
      </c>
      <c r="J938" s="220">
        <v>693</v>
      </c>
    </row>
    <row r="939" spans="2:10" x14ac:dyDescent="0.2">
      <c r="B939" s="101" t="s">
        <v>1148</v>
      </c>
      <c r="C939" s="219">
        <v>1372</v>
      </c>
      <c r="D939" s="220">
        <v>68.594023323615161</v>
      </c>
      <c r="E939" s="221">
        <v>0.4405471320971992</v>
      </c>
      <c r="F939" s="220">
        <v>524</v>
      </c>
      <c r="G939" s="219">
        <v>523</v>
      </c>
      <c r="H939" s="220">
        <v>332.91395793499044</v>
      </c>
      <c r="I939" s="221">
        <v>0.36484753491023092</v>
      </c>
      <c r="J939" s="220">
        <v>1182</v>
      </c>
    </row>
    <row r="940" spans="2:10" x14ac:dyDescent="0.2">
      <c r="B940" s="101" t="s">
        <v>1149</v>
      </c>
      <c r="C940" s="219">
        <v>0</v>
      </c>
      <c r="D940" s="220">
        <v>0</v>
      </c>
      <c r="E940" s="221">
        <v>0</v>
      </c>
      <c r="F940" s="220">
        <v>0</v>
      </c>
      <c r="G940" s="219">
        <v>0</v>
      </c>
      <c r="H940" s="220">
        <v>0</v>
      </c>
      <c r="I940" s="221">
        <v>0</v>
      </c>
      <c r="J940" s="220">
        <v>0</v>
      </c>
    </row>
    <row r="941" spans="2:10" x14ac:dyDescent="0.2">
      <c r="B941" s="101" t="s">
        <v>1150</v>
      </c>
      <c r="C941" s="219">
        <v>1000</v>
      </c>
      <c r="D941" s="220">
        <v>68.515000000000001</v>
      </c>
      <c r="E941" s="221">
        <v>0.43677127757909573</v>
      </c>
      <c r="F941" s="220">
        <v>422</v>
      </c>
      <c r="G941" s="219">
        <v>420</v>
      </c>
      <c r="H941" s="220">
        <v>294.98571428571427</v>
      </c>
      <c r="I941" s="221">
        <v>0.36256847871892117</v>
      </c>
      <c r="J941" s="220">
        <v>917</v>
      </c>
    </row>
    <row r="942" spans="2:10" x14ac:dyDescent="0.2">
      <c r="B942" s="101" t="s">
        <v>1151</v>
      </c>
      <c r="C942" s="219">
        <v>95</v>
      </c>
      <c r="D942" s="220">
        <v>96.957894736842107</v>
      </c>
      <c r="E942" s="221">
        <v>0.55508014945160911</v>
      </c>
      <c r="F942" s="220">
        <v>269</v>
      </c>
      <c r="G942" s="219">
        <v>30</v>
      </c>
      <c r="H942" s="220">
        <v>378.9</v>
      </c>
      <c r="I942" s="221">
        <v>0.36059385210798456</v>
      </c>
      <c r="J942" s="220">
        <v>1031</v>
      </c>
    </row>
    <row r="943" spans="2:10" x14ac:dyDescent="0.2">
      <c r="B943" s="101" t="s">
        <v>1152</v>
      </c>
      <c r="C943" s="219">
        <v>302</v>
      </c>
      <c r="D943" s="220">
        <v>132.3476821192053</v>
      </c>
      <c r="E943" s="221">
        <v>0.5254101377642233</v>
      </c>
      <c r="F943" s="220">
        <v>1505</v>
      </c>
      <c r="G943" s="219">
        <v>273</v>
      </c>
      <c r="H943" s="220">
        <v>582.47985347985343</v>
      </c>
      <c r="I943" s="221">
        <v>0.36376925311744368</v>
      </c>
      <c r="J943" s="220">
        <v>5093</v>
      </c>
    </row>
    <row r="944" spans="2:10" x14ac:dyDescent="0.2">
      <c r="B944" s="101" t="s">
        <v>1153</v>
      </c>
      <c r="C944" s="219">
        <v>1081</v>
      </c>
      <c r="D944" s="220">
        <v>64.497687326549496</v>
      </c>
      <c r="E944" s="221">
        <v>0.43990031231269122</v>
      </c>
      <c r="F944" s="220">
        <v>237</v>
      </c>
      <c r="G944" s="219">
        <v>196</v>
      </c>
      <c r="H944" s="220">
        <v>281.51020408163265</v>
      </c>
      <c r="I944" s="221">
        <v>0.36078544199093732</v>
      </c>
      <c r="J944" s="220">
        <v>708</v>
      </c>
    </row>
    <row r="945" spans="2:10" x14ac:dyDescent="0.2">
      <c r="B945" s="101" t="s">
        <v>1154</v>
      </c>
      <c r="C945" s="219">
        <v>1327</v>
      </c>
      <c r="D945" s="220">
        <v>65.170308967596085</v>
      </c>
      <c r="E945" s="221">
        <v>0.43671538080858063</v>
      </c>
      <c r="F945" s="220">
        <v>765</v>
      </c>
      <c r="G945" s="219">
        <v>417</v>
      </c>
      <c r="H945" s="220">
        <v>306.15827338129498</v>
      </c>
      <c r="I945" s="221">
        <v>0.36099282357531859</v>
      </c>
      <c r="J945" s="220">
        <v>998</v>
      </c>
    </row>
    <row r="946" spans="2:10" x14ac:dyDescent="0.2">
      <c r="B946" s="101" t="s">
        <v>1155</v>
      </c>
      <c r="C946" s="219">
        <v>537</v>
      </c>
      <c r="D946" s="220">
        <v>108.31098696461825</v>
      </c>
      <c r="E946" s="221">
        <v>0.55699414879863629</v>
      </c>
      <c r="F946" s="220">
        <v>650</v>
      </c>
      <c r="G946" s="219">
        <v>482</v>
      </c>
      <c r="H946" s="220">
        <v>459.23236514522824</v>
      </c>
      <c r="I946" s="221">
        <v>0.36283851677974455</v>
      </c>
      <c r="J946" s="220">
        <v>4127</v>
      </c>
    </row>
    <row r="947" spans="2:10" x14ac:dyDescent="0.2">
      <c r="B947" s="101" t="s">
        <v>1156</v>
      </c>
      <c r="C947" s="219">
        <v>837</v>
      </c>
      <c r="D947" s="220">
        <v>85.672640382317795</v>
      </c>
      <c r="E947" s="221">
        <v>0.52663352011926889</v>
      </c>
      <c r="F947" s="220">
        <v>653</v>
      </c>
      <c r="G947" s="219">
        <v>580</v>
      </c>
      <c r="H947" s="220">
        <v>292.57068965517243</v>
      </c>
      <c r="I947" s="221">
        <v>0.36357500819533395</v>
      </c>
      <c r="J947" s="220">
        <v>852</v>
      </c>
    </row>
    <row r="948" spans="2:10" x14ac:dyDescent="0.2">
      <c r="B948" s="101" t="s">
        <v>1157</v>
      </c>
      <c r="C948" s="219">
        <v>439</v>
      </c>
      <c r="D948" s="220">
        <v>99.227790432801825</v>
      </c>
      <c r="E948" s="221">
        <v>0.54711127857322284</v>
      </c>
      <c r="F948" s="220">
        <v>710</v>
      </c>
      <c r="G948" s="219">
        <v>1900</v>
      </c>
      <c r="H948" s="220">
        <v>306.87789473684211</v>
      </c>
      <c r="I948" s="221">
        <v>0.3611200227918816</v>
      </c>
      <c r="J948" s="220">
        <v>1664</v>
      </c>
    </row>
    <row r="949" spans="2:10" x14ac:dyDescent="0.2">
      <c r="B949" s="101" t="s">
        <v>1158</v>
      </c>
      <c r="C949" s="219">
        <v>793</v>
      </c>
      <c r="D949" s="220">
        <v>76.079445145018909</v>
      </c>
      <c r="E949" s="221">
        <v>0.46856481589350474</v>
      </c>
      <c r="F949" s="220">
        <v>894</v>
      </c>
      <c r="G949" s="219">
        <v>781</v>
      </c>
      <c r="H949" s="220">
        <v>294.75800256081948</v>
      </c>
      <c r="I949" s="221">
        <v>0.3590276250676474</v>
      </c>
      <c r="J949" s="220">
        <v>1325</v>
      </c>
    </row>
    <row r="950" spans="2:10" x14ac:dyDescent="0.2">
      <c r="B950" s="101" t="s">
        <v>1159</v>
      </c>
      <c r="C950" s="219">
        <v>1098</v>
      </c>
      <c r="D950" s="220">
        <v>63.758652094717668</v>
      </c>
      <c r="E950" s="221">
        <v>0.4311120964116586</v>
      </c>
      <c r="F950" s="220">
        <v>532</v>
      </c>
      <c r="G950" s="219">
        <v>134</v>
      </c>
      <c r="H950" s="220">
        <v>234.79104477611941</v>
      </c>
      <c r="I950" s="221">
        <v>0.35758774322604103</v>
      </c>
      <c r="J950" s="220">
        <v>452</v>
      </c>
    </row>
    <row r="951" spans="2:10" x14ac:dyDescent="0.2">
      <c r="B951" s="101" t="s">
        <v>1160</v>
      </c>
      <c r="C951" s="219">
        <v>1140</v>
      </c>
      <c r="D951" s="220">
        <v>74.87982456140351</v>
      </c>
      <c r="E951" s="221">
        <v>0.46589674877062381</v>
      </c>
      <c r="F951" s="220">
        <v>610</v>
      </c>
      <c r="G951" s="219">
        <v>767</v>
      </c>
      <c r="H951" s="220">
        <v>342.20078226857891</v>
      </c>
      <c r="I951" s="221">
        <v>0.3613161495659547</v>
      </c>
      <c r="J951" s="220">
        <v>1701</v>
      </c>
    </row>
    <row r="952" spans="2:10" x14ac:dyDescent="0.2">
      <c r="B952" s="101" t="s">
        <v>1161</v>
      </c>
      <c r="C952" s="219">
        <v>671</v>
      </c>
      <c r="D952" s="220">
        <v>76.259314456035767</v>
      </c>
      <c r="E952" s="221">
        <v>0.47511606313834731</v>
      </c>
      <c r="F952" s="220">
        <v>572</v>
      </c>
      <c r="G952" s="219">
        <v>500</v>
      </c>
      <c r="H952" s="220">
        <v>305.55599999999998</v>
      </c>
      <c r="I952" s="221">
        <v>0.35920802973767918</v>
      </c>
      <c r="J952" s="220">
        <v>2116</v>
      </c>
    </row>
    <row r="953" spans="2:10" x14ac:dyDescent="0.2">
      <c r="B953" s="101" t="s">
        <v>1162</v>
      </c>
      <c r="C953" s="219">
        <v>0</v>
      </c>
      <c r="D953" s="220">
        <v>0</v>
      </c>
      <c r="E953" s="221">
        <v>0</v>
      </c>
      <c r="F953" s="220">
        <v>0</v>
      </c>
      <c r="G953" s="219">
        <v>0</v>
      </c>
      <c r="H953" s="220">
        <v>0</v>
      </c>
      <c r="I953" s="221">
        <v>0</v>
      </c>
      <c r="J953" s="220">
        <v>0</v>
      </c>
    </row>
    <row r="954" spans="2:10" x14ac:dyDescent="0.2">
      <c r="B954" s="101" t="s">
        <v>1163</v>
      </c>
      <c r="C954" s="219">
        <v>456</v>
      </c>
      <c r="D954" s="220">
        <v>121.15789473684211</v>
      </c>
      <c r="E954" s="221">
        <v>0.54832370630619898</v>
      </c>
      <c r="F954" s="220">
        <v>1300</v>
      </c>
      <c r="G954" s="219">
        <v>143</v>
      </c>
      <c r="H954" s="220">
        <v>470.52447552447552</v>
      </c>
      <c r="I954" s="221">
        <v>0.36304529635524863</v>
      </c>
      <c r="J954" s="220">
        <v>2264</v>
      </c>
    </row>
    <row r="955" spans="2:10" x14ac:dyDescent="0.2">
      <c r="B955" s="101" t="s">
        <v>1164</v>
      </c>
      <c r="C955" s="219">
        <v>0</v>
      </c>
      <c r="D955" s="220">
        <v>0</v>
      </c>
      <c r="E955" s="221">
        <v>0</v>
      </c>
      <c r="F955" s="220">
        <v>0</v>
      </c>
      <c r="G955" s="219">
        <v>0</v>
      </c>
      <c r="H955" s="220">
        <v>0</v>
      </c>
      <c r="I955" s="221">
        <v>0</v>
      </c>
      <c r="J955" s="220">
        <v>0</v>
      </c>
    </row>
    <row r="956" spans="2:10" x14ac:dyDescent="0.2">
      <c r="B956" s="101" t="s">
        <v>1165</v>
      </c>
      <c r="C956" s="219">
        <v>382</v>
      </c>
      <c r="D956" s="220">
        <v>97.895287958115176</v>
      </c>
      <c r="E956" s="221">
        <v>0.54460722919639992</v>
      </c>
      <c r="F956" s="220">
        <v>1160</v>
      </c>
      <c r="G956" s="219">
        <v>271</v>
      </c>
      <c r="H956" s="220">
        <v>323.70848708487085</v>
      </c>
      <c r="I956" s="221">
        <v>0.36342658762216073</v>
      </c>
      <c r="J956" s="220">
        <v>881</v>
      </c>
    </row>
    <row r="957" spans="2:10" x14ac:dyDescent="0.2">
      <c r="B957" s="101" t="s">
        <v>1166</v>
      </c>
      <c r="C957" s="219">
        <v>134</v>
      </c>
      <c r="D957" s="220">
        <v>46.477611940298509</v>
      </c>
      <c r="E957" s="221">
        <v>0.33855185909980423</v>
      </c>
      <c r="F957" s="220">
        <v>215</v>
      </c>
      <c r="G957" s="219">
        <v>12</v>
      </c>
      <c r="H957" s="220">
        <v>233.41666666666666</v>
      </c>
      <c r="I957" s="221">
        <v>0.36461858890913823</v>
      </c>
      <c r="J957" s="220">
        <v>525</v>
      </c>
    </row>
    <row r="958" spans="2:10" x14ac:dyDescent="0.2">
      <c r="B958" s="101" t="s">
        <v>1167</v>
      </c>
      <c r="C958" s="219">
        <v>1064</v>
      </c>
      <c r="D958" s="220">
        <v>92.899436090225564</v>
      </c>
      <c r="E958" s="221">
        <v>0.54865728971236361</v>
      </c>
      <c r="F958" s="220">
        <v>545</v>
      </c>
      <c r="G958" s="219">
        <v>1040</v>
      </c>
      <c r="H958" s="220">
        <v>330.8807692307692</v>
      </c>
      <c r="I958" s="221">
        <v>0.3651284097227232</v>
      </c>
      <c r="J958" s="220">
        <v>2511</v>
      </c>
    </row>
    <row r="959" spans="2:10" x14ac:dyDescent="0.2">
      <c r="B959" s="101" t="s">
        <v>1168</v>
      </c>
      <c r="C959" s="219">
        <v>194</v>
      </c>
      <c r="D959" s="220">
        <v>141.85567010309279</v>
      </c>
      <c r="E959" s="221">
        <v>0.5252810597239983</v>
      </c>
      <c r="F959" s="220">
        <v>3526</v>
      </c>
      <c r="G959" s="219">
        <v>143</v>
      </c>
      <c r="H959" s="220">
        <v>628.36363636363637</v>
      </c>
      <c r="I959" s="221">
        <v>0.36666040984877535</v>
      </c>
      <c r="J959" s="220">
        <v>1867</v>
      </c>
    </row>
    <row r="960" spans="2:10" x14ac:dyDescent="0.2">
      <c r="B960" s="101" t="s">
        <v>1169</v>
      </c>
      <c r="C960" s="219">
        <v>0</v>
      </c>
      <c r="D960" s="220">
        <v>0</v>
      </c>
      <c r="E960" s="221">
        <v>0</v>
      </c>
      <c r="F960" s="220">
        <v>0</v>
      </c>
      <c r="G960" s="219">
        <v>0</v>
      </c>
      <c r="H960" s="220">
        <v>0</v>
      </c>
      <c r="I960" s="221">
        <v>0</v>
      </c>
      <c r="J960" s="220">
        <v>0</v>
      </c>
    </row>
    <row r="961" spans="2:11" x14ac:dyDescent="0.2">
      <c r="B961" s="101" t="s">
        <v>1170</v>
      </c>
      <c r="C961" s="219">
        <v>0</v>
      </c>
      <c r="D961" s="220">
        <v>0</v>
      </c>
      <c r="E961" s="221">
        <v>0</v>
      </c>
      <c r="F961" s="220">
        <v>0</v>
      </c>
      <c r="G961" s="219">
        <v>0</v>
      </c>
      <c r="H961" s="220">
        <v>0</v>
      </c>
      <c r="I961" s="221">
        <v>0</v>
      </c>
      <c r="J961" s="220">
        <v>0</v>
      </c>
    </row>
    <row r="962" spans="2:11" x14ac:dyDescent="0.2">
      <c r="B962" s="101" t="s">
        <v>1171</v>
      </c>
      <c r="C962" s="219">
        <v>1002</v>
      </c>
      <c r="D962" s="220">
        <v>91.407185628742511</v>
      </c>
      <c r="E962" s="221">
        <v>0.49242200226882948</v>
      </c>
      <c r="F962" s="220">
        <v>854</v>
      </c>
      <c r="G962" s="219">
        <v>571</v>
      </c>
      <c r="H962" s="220">
        <v>576.56217162872156</v>
      </c>
      <c r="I962" s="221">
        <v>0.36316733516010746</v>
      </c>
      <c r="J962" s="220">
        <v>2940</v>
      </c>
    </row>
    <row r="963" spans="2:11" x14ac:dyDescent="0.2">
      <c r="B963" s="101" t="s">
        <v>1172</v>
      </c>
      <c r="C963" s="219">
        <v>100</v>
      </c>
      <c r="D963" s="220">
        <v>79.010000000000005</v>
      </c>
      <c r="E963" s="221">
        <v>0.4618037290315038</v>
      </c>
      <c r="F963" s="220">
        <v>392</v>
      </c>
      <c r="G963" s="219">
        <v>15</v>
      </c>
      <c r="H963" s="220">
        <v>416.33333333333331</v>
      </c>
      <c r="I963" s="221">
        <v>0.35404501388967624</v>
      </c>
      <c r="J963" s="220">
        <v>748</v>
      </c>
    </row>
    <row r="964" spans="2:11" x14ac:dyDescent="0.2">
      <c r="B964" s="101" t="s">
        <v>1173</v>
      </c>
      <c r="C964" s="219">
        <v>106</v>
      </c>
      <c r="D964" s="220">
        <v>93.537735849056602</v>
      </c>
      <c r="E964" s="221">
        <v>0.47947192804294203</v>
      </c>
      <c r="F964" s="220">
        <v>347</v>
      </c>
      <c r="G964" s="219">
        <v>0</v>
      </c>
      <c r="H964" s="220">
        <v>0</v>
      </c>
      <c r="I964" s="221">
        <v>0</v>
      </c>
      <c r="J964" s="220">
        <v>0</v>
      </c>
    </row>
    <row r="965" spans="2:11" x14ac:dyDescent="0.2">
      <c r="B965" s="101" t="s">
        <v>1174</v>
      </c>
      <c r="C965" s="219">
        <v>570</v>
      </c>
      <c r="D965" s="220">
        <v>86.989473684210523</v>
      </c>
      <c r="E965" s="221">
        <v>0.48022779440392838</v>
      </c>
      <c r="F965" s="220">
        <v>987</v>
      </c>
      <c r="G965" s="219">
        <v>336</v>
      </c>
      <c r="H965" s="220">
        <v>391.5029761904762</v>
      </c>
      <c r="I965" s="221">
        <v>0.35959433046758615</v>
      </c>
      <c r="J965" s="220">
        <v>2585</v>
      </c>
    </row>
    <row r="966" spans="2:11" x14ac:dyDescent="0.2">
      <c r="B966" s="101" t="s">
        <v>1175</v>
      </c>
      <c r="C966" s="219">
        <v>627</v>
      </c>
      <c r="D966" s="220">
        <v>93.202551834130787</v>
      </c>
      <c r="E966" s="221">
        <v>0.53855936889445943</v>
      </c>
      <c r="F966" s="220">
        <v>742</v>
      </c>
      <c r="G966" s="219">
        <v>420</v>
      </c>
      <c r="H966" s="220">
        <v>400.5809523809524</v>
      </c>
      <c r="I966" s="221">
        <v>0.36306900823057697</v>
      </c>
      <c r="J966" s="220">
        <v>1207</v>
      </c>
    </row>
    <row r="967" spans="2:11" x14ac:dyDescent="0.2">
      <c r="B967" s="101" t="s">
        <v>1176</v>
      </c>
      <c r="C967" s="219">
        <v>254</v>
      </c>
      <c r="D967" s="220">
        <v>113.24015748031496</v>
      </c>
      <c r="E967" s="221">
        <v>0.54691867429788377</v>
      </c>
      <c r="F967" s="220">
        <v>832</v>
      </c>
      <c r="G967" s="219">
        <v>227</v>
      </c>
      <c r="H967" s="220">
        <v>410.28193832599118</v>
      </c>
      <c r="I967" s="221">
        <v>0.36357745159275456</v>
      </c>
      <c r="J967" s="220">
        <v>1111</v>
      </c>
    </row>
    <row r="968" spans="2:11" x14ac:dyDescent="0.2">
      <c r="B968" s="102" t="s">
        <v>1177</v>
      </c>
      <c r="C968" s="222">
        <v>1</v>
      </c>
      <c r="D968" s="223">
        <v>54</v>
      </c>
      <c r="E968" s="224">
        <v>0.41538461538461546</v>
      </c>
      <c r="F968" s="223">
        <v>54</v>
      </c>
      <c r="G968" s="222">
        <v>0</v>
      </c>
      <c r="H968" s="223">
        <v>0</v>
      </c>
      <c r="I968" s="224">
        <v>0</v>
      </c>
      <c r="J968" s="223">
        <v>0</v>
      </c>
    </row>
    <row r="970" spans="2:11" x14ac:dyDescent="0.2">
      <c r="K970" s="12" t="s">
        <v>298</v>
      </c>
    </row>
    <row r="971" spans="2:11" x14ac:dyDescent="0.2">
      <c r="K971" s="12" t="s">
        <v>307</v>
      </c>
    </row>
    <row r="972" spans="2:11" x14ac:dyDescent="0.2">
      <c r="B972" s="3" t="s">
        <v>0</v>
      </c>
      <c r="C972" s="207"/>
      <c r="D972" s="208"/>
      <c r="E972" s="209"/>
      <c r="F972" s="209"/>
      <c r="G972" s="207"/>
      <c r="H972" s="208"/>
      <c r="I972" s="209"/>
      <c r="J972" s="209"/>
    </row>
    <row r="973" spans="2:11" x14ac:dyDescent="0.2">
      <c r="B973" s="3" t="s">
        <v>2701</v>
      </c>
      <c r="C973" s="207"/>
      <c r="D973" s="208"/>
      <c r="E973" s="209"/>
      <c r="F973" s="209"/>
      <c r="G973" s="207"/>
      <c r="H973" s="208"/>
      <c r="I973" s="209"/>
      <c r="J973" s="209"/>
    </row>
    <row r="974" spans="2:11" x14ac:dyDescent="0.2">
      <c r="B974" s="100" t="s">
        <v>293</v>
      </c>
      <c r="C974" s="207"/>
      <c r="D974" s="208"/>
      <c r="E974" s="209"/>
      <c r="F974" s="209"/>
      <c r="G974" s="207"/>
      <c r="H974" s="208"/>
      <c r="I974" s="209"/>
      <c r="J974" s="209"/>
    </row>
    <row r="975" spans="2:11" x14ac:dyDescent="0.2">
      <c r="B975" s="3"/>
      <c r="C975" s="98"/>
      <c r="D975" s="98"/>
      <c r="E975" s="98"/>
      <c r="F975" s="98"/>
      <c r="G975" s="98"/>
      <c r="H975" s="98"/>
      <c r="I975" s="98"/>
      <c r="J975" s="98"/>
    </row>
    <row r="976" spans="2:11" x14ac:dyDescent="0.2">
      <c r="B976" s="106"/>
      <c r="C976" s="167" t="s">
        <v>2659</v>
      </c>
      <c r="D976" s="210"/>
      <c r="E976" s="211"/>
      <c r="F976" s="212"/>
      <c r="G976" s="167" t="s">
        <v>357</v>
      </c>
      <c r="H976" s="210"/>
      <c r="I976" s="211"/>
      <c r="J976" s="212"/>
    </row>
    <row r="977" spans="2:10" ht="25.5" x14ac:dyDescent="0.2">
      <c r="B977" s="168" t="s">
        <v>299</v>
      </c>
      <c r="C977" s="213" t="s">
        <v>2679</v>
      </c>
      <c r="D977" s="214" t="s">
        <v>2676</v>
      </c>
      <c r="E977" s="215" t="s">
        <v>2677</v>
      </c>
      <c r="F977" s="214" t="s">
        <v>2678</v>
      </c>
      <c r="G977" s="213" t="s">
        <v>2679</v>
      </c>
      <c r="H977" s="214" t="s">
        <v>2676</v>
      </c>
      <c r="I977" s="215" t="s">
        <v>2677</v>
      </c>
      <c r="J977" s="214" t="s">
        <v>2678</v>
      </c>
    </row>
    <row r="978" spans="2:10" x14ac:dyDescent="0.2">
      <c r="B978" s="121" t="s">
        <v>1178</v>
      </c>
      <c r="C978" s="216">
        <v>287</v>
      </c>
      <c r="D978" s="217">
        <v>97.693379790940767</v>
      </c>
      <c r="E978" s="218">
        <v>0.53329529243937235</v>
      </c>
      <c r="F978" s="217">
        <v>561</v>
      </c>
      <c r="G978" s="216">
        <v>334</v>
      </c>
      <c r="H978" s="217">
        <v>397.61377245508982</v>
      </c>
      <c r="I978" s="218">
        <v>0.36477526176428587</v>
      </c>
      <c r="J978" s="217">
        <v>1238</v>
      </c>
    </row>
    <row r="979" spans="2:10" x14ac:dyDescent="0.2">
      <c r="B979" s="101" t="s">
        <v>1179</v>
      </c>
      <c r="C979" s="219">
        <v>3</v>
      </c>
      <c r="D979" s="220">
        <v>97.333333333333329</v>
      </c>
      <c r="E979" s="221">
        <v>0.6279569892473118</v>
      </c>
      <c r="F979" s="220">
        <v>135</v>
      </c>
      <c r="G979" s="219">
        <v>0</v>
      </c>
      <c r="H979" s="220">
        <v>0</v>
      </c>
      <c r="I979" s="221">
        <v>0</v>
      </c>
      <c r="J979" s="220">
        <v>0</v>
      </c>
    </row>
    <row r="980" spans="2:10" x14ac:dyDescent="0.2">
      <c r="B980" s="101" t="s">
        <v>1180</v>
      </c>
      <c r="C980" s="219">
        <v>991</v>
      </c>
      <c r="D980" s="220">
        <v>106.52573158425832</v>
      </c>
      <c r="E980" s="221">
        <v>0.54736214450522391</v>
      </c>
      <c r="F980" s="220">
        <v>1345</v>
      </c>
      <c r="G980" s="219">
        <v>1057</v>
      </c>
      <c r="H980" s="220">
        <v>388.75685903500471</v>
      </c>
      <c r="I980" s="221">
        <v>0.36370878230898729</v>
      </c>
      <c r="J980" s="220">
        <v>3285</v>
      </c>
    </row>
    <row r="981" spans="2:10" x14ac:dyDescent="0.2">
      <c r="B981" s="101" t="s">
        <v>1181</v>
      </c>
      <c r="C981" s="219">
        <v>1</v>
      </c>
      <c r="D981" s="220">
        <v>50</v>
      </c>
      <c r="E981" s="221">
        <v>0.38461538461538458</v>
      </c>
      <c r="F981" s="220">
        <v>50</v>
      </c>
      <c r="G981" s="219">
        <v>0</v>
      </c>
      <c r="H981" s="220">
        <v>0</v>
      </c>
      <c r="I981" s="221">
        <v>0</v>
      </c>
      <c r="J981" s="220">
        <v>0</v>
      </c>
    </row>
    <row r="982" spans="2:10" x14ac:dyDescent="0.2">
      <c r="B982" s="101" t="s">
        <v>1182</v>
      </c>
      <c r="C982" s="219">
        <v>186</v>
      </c>
      <c r="D982" s="220">
        <v>121.35483870967742</v>
      </c>
      <c r="E982" s="221">
        <v>0.56254205607476626</v>
      </c>
      <c r="F982" s="220">
        <v>783</v>
      </c>
      <c r="G982" s="219">
        <v>178</v>
      </c>
      <c r="H982" s="220">
        <v>424.24719101123594</v>
      </c>
      <c r="I982" s="221">
        <v>0.36616836296809918</v>
      </c>
      <c r="J982" s="220">
        <v>1436</v>
      </c>
    </row>
    <row r="983" spans="2:10" x14ac:dyDescent="0.2">
      <c r="B983" s="101" t="s">
        <v>1183</v>
      </c>
      <c r="C983" s="219">
        <v>1271</v>
      </c>
      <c r="D983" s="220">
        <v>52.700236034618413</v>
      </c>
      <c r="E983" s="221">
        <v>0.37671182799327352</v>
      </c>
      <c r="F983" s="220">
        <v>304</v>
      </c>
      <c r="G983" s="219">
        <v>284</v>
      </c>
      <c r="H983" s="220">
        <v>248.28873239436621</v>
      </c>
      <c r="I983" s="221">
        <v>0.3603020826946266</v>
      </c>
      <c r="J983" s="220">
        <v>757</v>
      </c>
    </row>
    <row r="984" spans="2:10" x14ac:dyDescent="0.2">
      <c r="B984" s="101" t="s">
        <v>1184</v>
      </c>
      <c r="C984" s="219">
        <v>0</v>
      </c>
      <c r="D984" s="220">
        <v>0</v>
      </c>
      <c r="E984" s="221">
        <v>0</v>
      </c>
      <c r="F984" s="220">
        <v>0</v>
      </c>
      <c r="G984" s="219">
        <v>0</v>
      </c>
      <c r="H984" s="220">
        <v>0</v>
      </c>
      <c r="I984" s="221">
        <v>0</v>
      </c>
      <c r="J984" s="220">
        <v>0</v>
      </c>
    </row>
    <row r="985" spans="2:10" x14ac:dyDescent="0.2">
      <c r="B985" s="101" t="s">
        <v>1185</v>
      </c>
      <c r="C985" s="219">
        <v>0</v>
      </c>
      <c r="D985" s="220">
        <v>0</v>
      </c>
      <c r="E985" s="221">
        <v>0</v>
      </c>
      <c r="F985" s="220">
        <v>0</v>
      </c>
      <c r="G985" s="219">
        <v>0</v>
      </c>
      <c r="H985" s="220">
        <v>0</v>
      </c>
      <c r="I985" s="221">
        <v>0</v>
      </c>
      <c r="J985" s="220">
        <v>0</v>
      </c>
    </row>
    <row r="986" spans="2:10" x14ac:dyDescent="0.2">
      <c r="B986" s="101" t="s">
        <v>1186</v>
      </c>
      <c r="C986" s="219">
        <v>622</v>
      </c>
      <c r="D986" s="220">
        <v>91.881028938906752</v>
      </c>
      <c r="E986" s="221">
        <v>0.54431681810389154</v>
      </c>
      <c r="F986" s="220">
        <v>531</v>
      </c>
      <c r="G986" s="219">
        <v>728</v>
      </c>
      <c r="H986" s="220">
        <v>338.60576923076923</v>
      </c>
      <c r="I986" s="221">
        <v>0.3653132812766291</v>
      </c>
      <c r="J986" s="220">
        <v>1263</v>
      </c>
    </row>
    <row r="987" spans="2:10" x14ac:dyDescent="0.2">
      <c r="B987" s="101" t="s">
        <v>1187</v>
      </c>
      <c r="C987" s="219">
        <v>522</v>
      </c>
      <c r="D987" s="220">
        <v>89.613026819923377</v>
      </c>
      <c r="E987" s="221">
        <v>0.52792072950523661</v>
      </c>
      <c r="F987" s="220">
        <v>388</v>
      </c>
      <c r="G987" s="219">
        <v>369</v>
      </c>
      <c r="H987" s="220">
        <v>308.77506775067752</v>
      </c>
      <c r="I987" s="221">
        <v>0.36574623943092299</v>
      </c>
      <c r="J987" s="220">
        <v>927</v>
      </c>
    </row>
    <row r="988" spans="2:10" x14ac:dyDescent="0.2">
      <c r="B988" s="101" t="s">
        <v>1188</v>
      </c>
      <c r="C988" s="219">
        <v>518</v>
      </c>
      <c r="D988" s="220">
        <v>99.855212355212359</v>
      </c>
      <c r="E988" s="221">
        <v>0.54287363560033586</v>
      </c>
      <c r="F988" s="220">
        <v>552</v>
      </c>
      <c r="G988" s="219">
        <v>413</v>
      </c>
      <c r="H988" s="220">
        <v>352.65133171912834</v>
      </c>
      <c r="I988" s="221">
        <v>0.36499487511057982</v>
      </c>
      <c r="J988" s="220">
        <v>1919</v>
      </c>
    </row>
    <row r="989" spans="2:10" x14ac:dyDescent="0.2">
      <c r="B989" s="101" t="s">
        <v>1189</v>
      </c>
      <c r="C989" s="219">
        <v>0</v>
      </c>
      <c r="D989" s="220">
        <v>0</v>
      </c>
      <c r="E989" s="221">
        <v>0</v>
      </c>
      <c r="F989" s="220">
        <v>0</v>
      </c>
      <c r="G989" s="219">
        <v>0</v>
      </c>
      <c r="H989" s="220">
        <v>0</v>
      </c>
      <c r="I989" s="221">
        <v>0</v>
      </c>
      <c r="J989" s="220">
        <v>0</v>
      </c>
    </row>
    <row r="990" spans="2:10" x14ac:dyDescent="0.2">
      <c r="B990" s="101" t="s">
        <v>1190</v>
      </c>
      <c r="C990" s="219">
        <v>510</v>
      </c>
      <c r="D990" s="220">
        <v>112.34313725490196</v>
      </c>
      <c r="E990" s="221">
        <v>0.56109957693513013</v>
      </c>
      <c r="F990" s="220">
        <v>1156</v>
      </c>
      <c r="G990" s="219">
        <v>416</v>
      </c>
      <c r="H990" s="220">
        <v>400.33894230769232</v>
      </c>
      <c r="I990" s="221">
        <v>0.3665018364593855</v>
      </c>
      <c r="J990" s="220">
        <v>1115</v>
      </c>
    </row>
    <row r="991" spans="2:10" x14ac:dyDescent="0.2">
      <c r="B991" s="101" t="s">
        <v>1191</v>
      </c>
      <c r="C991" s="219">
        <v>326</v>
      </c>
      <c r="D991" s="220">
        <v>59.54601226993865</v>
      </c>
      <c r="E991" s="221">
        <v>0.43558846628520143</v>
      </c>
      <c r="F991" s="220">
        <v>186</v>
      </c>
      <c r="G991" s="219">
        <v>172</v>
      </c>
      <c r="H991" s="220">
        <v>233.04651162790697</v>
      </c>
      <c r="I991" s="221">
        <v>0.36268220519177352</v>
      </c>
      <c r="J991" s="220">
        <v>906</v>
      </c>
    </row>
    <row r="992" spans="2:10" x14ac:dyDescent="0.2">
      <c r="B992" s="101" t="s">
        <v>1192</v>
      </c>
      <c r="C992" s="219">
        <v>455</v>
      </c>
      <c r="D992" s="220">
        <v>60.786813186813184</v>
      </c>
      <c r="E992" s="221">
        <v>0.43517527849455595</v>
      </c>
      <c r="F992" s="220">
        <v>250</v>
      </c>
      <c r="G992" s="219">
        <v>94</v>
      </c>
      <c r="H992" s="220">
        <v>216.37234042553192</v>
      </c>
      <c r="I992" s="221">
        <v>0.36306676187076037</v>
      </c>
      <c r="J992" s="220">
        <v>537</v>
      </c>
    </row>
    <row r="993" spans="2:10" x14ac:dyDescent="0.2">
      <c r="B993" s="101" t="s">
        <v>1193</v>
      </c>
      <c r="C993" s="219">
        <v>793</v>
      </c>
      <c r="D993" s="220">
        <v>64.805800756620428</v>
      </c>
      <c r="E993" s="221">
        <v>0.45143183415319754</v>
      </c>
      <c r="F993" s="220">
        <v>354</v>
      </c>
      <c r="G993" s="219">
        <v>266</v>
      </c>
      <c r="H993" s="220">
        <v>237.00375939849624</v>
      </c>
      <c r="I993" s="221">
        <v>0.36092011930865109</v>
      </c>
      <c r="J993" s="220">
        <v>769</v>
      </c>
    </row>
    <row r="994" spans="2:10" x14ac:dyDescent="0.2">
      <c r="B994" s="101" t="s">
        <v>1194</v>
      </c>
      <c r="C994" s="219">
        <v>658</v>
      </c>
      <c r="D994" s="220">
        <v>73.873860182370819</v>
      </c>
      <c r="E994" s="221">
        <v>0.4870738892562978</v>
      </c>
      <c r="F994" s="220">
        <v>430</v>
      </c>
      <c r="G994" s="219">
        <v>91</v>
      </c>
      <c r="H994" s="220">
        <v>263.17582417582418</v>
      </c>
      <c r="I994" s="221">
        <v>0.36482595780333615</v>
      </c>
      <c r="J994" s="220">
        <v>639</v>
      </c>
    </row>
    <row r="995" spans="2:10" x14ac:dyDescent="0.2">
      <c r="B995" s="101" t="s">
        <v>1195</v>
      </c>
      <c r="C995" s="219">
        <v>337</v>
      </c>
      <c r="D995" s="220">
        <v>69.679525222551931</v>
      </c>
      <c r="E995" s="221">
        <v>0.48086335060307572</v>
      </c>
      <c r="F995" s="220">
        <v>231</v>
      </c>
      <c r="G995" s="219">
        <v>42</v>
      </c>
      <c r="H995" s="220">
        <v>205.97619047619048</v>
      </c>
      <c r="I995" s="221">
        <v>0.36675428183822278</v>
      </c>
      <c r="J995" s="220">
        <v>564</v>
      </c>
    </row>
    <row r="996" spans="2:10" x14ac:dyDescent="0.2">
      <c r="B996" s="101" t="s">
        <v>1196</v>
      </c>
      <c r="C996" s="219">
        <v>539</v>
      </c>
      <c r="D996" s="220">
        <v>55.89239332096475</v>
      </c>
      <c r="E996" s="221">
        <v>0.40004249272975945</v>
      </c>
      <c r="F996" s="220">
        <v>247</v>
      </c>
      <c r="G996" s="219">
        <v>158</v>
      </c>
      <c r="H996" s="220">
        <v>237.47468354430379</v>
      </c>
      <c r="I996" s="221">
        <v>0.36395646606914211</v>
      </c>
      <c r="J996" s="220">
        <v>530</v>
      </c>
    </row>
    <row r="997" spans="2:10" x14ac:dyDescent="0.2">
      <c r="B997" s="101" t="s">
        <v>1197</v>
      </c>
      <c r="C997" s="219">
        <v>742</v>
      </c>
      <c r="D997" s="220">
        <v>65.203504043126685</v>
      </c>
      <c r="E997" s="221">
        <v>0.42849171906828443</v>
      </c>
      <c r="F997" s="220">
        <v>321</v>
      </c>
      <c r="G997" s="219">
        <v>358</v>
      </c>
      <c r="H997" s="220">
        <v>271.67877094972067</v>
      </c>
      <c r="I997" s="221">
        <v>0.36148442726529395</v>
      </c>
      <c r="J997" s="220">
        <v>694</v>
      </c>
    </row>
    <row r="998" spans="2:10" x14ac:dyDescent="0.2">
      <c r="B998" s="101" t="s">
        <v>1198</v>
      </c>
      <c r="C998" s="219">
        <v>0</v>
      </c>
      <c r="D998" s="220">
        <v>0</v>
      </c>
      <c r="E998" s="221">
        <v>0</v>
      </c>
      <c r="F998" s="220">
        <v>0</v>
      </c>
      <c r="G998" s="219">
        <v>0</v>
      </c>
      <c r="H998" s="220">
        <v>0</v>
      </c>
      <c r="I998" s="221">
        <v>0</v>
      </c>
      <c r="J998" s="220">
        <v>0</v>
      </c>
    </row>
    <row r="999" spans="2:10" x14ac:dyDescent="0.2">
      <c r="B999" s="101" t="s">
        <v>1199</v>
      </c>
      <c r="C999" s="219">
        <v>0</v>
      </c>
      <c r="D999" s="220">
        <v>0</v>
      </c>
      <c r="E999" s="221">
        <v>0</v>
      </c>
      <c r="F999" s="220">
        <v>0</v>
      </c>
      <c r="G999" s="219">
        <v>0</v>
      </c>
      <c r="H999" s="220">
        <v>0</v>
      </c>
      <c r="I999" s="221">
        <v>0</v>
      </c>
      <c r="J999" s="220">
        <v>0</v>
      </c>
    </row>
    <row r="1000" spans="2:10" x14ac:dyDescent="0.2">
      <c r="B1000" s="101" t="s">
        <v>1200</v>
      </c>
      <c r="C1000" s="219">
        <v>0</v>
      </c>
      <c r="D1000" s="220">
        <v>0</v>
      </c>
      <c r="E1000" s="221">
        <v>0</v>
      </c>
      <c r="F1000" s="220">
        <v>0</v>
      </c>
      <c r="G1000" s="219">
        <v>0</v>
      </c>
      <c r="H1000" s="220">
        <v>0</v>
      </c>
      <c r="I1000" s="221">
        <v>0</v>
      </c>
      <c r="J1000" s="220">
        <v>0</v>
      </c>
    </row>
    <row r="1001" spans="2:10" x14ac:dyDescent="0.2">
      <c r="B1001" s="101" t="s">
        <v>1201</v>
      </c>
      <c r="C1001" s="219">
        <v>885</v>
      </c>
      <c r="D1001" s="220">
        <v>60.245197740112992</v>
      </c>
      <c r="E1001" s="221">
        <v>0.41918846459262049</v>
      </c>
      <c r="F1001" s="220">
        <v>398</v>
      </c>
      <c r="G1001" s="219">
        <v>318</v>
      </c>
      <c r="H1001" s="220">
        <v>240.24842767295598</v>
      </c>
      <c r="I1001" s="221">
        <v>0.36059886626987692</v>
      </c>
      <c r="J1001" s="220">
        <v>884</v>
      </c>
    </row>
    <row r="1002" spans="2:10" x14ac:dyDescent="0.2">
      <c r="B1002" s="101" t="s">
        <v>1202</v>
      </c>
      <c r="C1002" s="219">
        <v>482</v>
      </c>
      <c r="D1002" s="220">
        <v>69.232365145228215</v>
      </c>
      <c r="E1002" s="221">
        <v>0.4455511642811365</v>
      </c>
      <c r="F1002" s="220">
        <v>934</v>
      </c>
      <c r="G1002" s="219">
        <v>434</v>
      </c>
      <c r="H1002" s="220">
        <v>293.91244239631334</v>
      </c>
      <c r="I1002" s="221">
        <v>0.36315858401234458</v>
      </c>
      <c r="J1002" s="220">
        <v>1027</v>
      </c>
    </row>
    <row r="1003" spans="2:10" x14ac:dyDescent="0.2">
      <c r="B1003" s="101" t="s">
        <v>1203</v>
      </c>
      <c r="C1003" s="219">
        <v>720</v>
      </c>
      <c r="D1003" s="220">
        <v>63.930555555555557</v>
      </c>
      <c r="E1003" s="221">
        <v>0.45785505401157822</v>
      </c>
      <c r="F1003" s="220">
        <v>262</v>
      </c>
      <c r="G1003" s="219">
        <v>196</v>
      </c>
      <c r="H1003" s="220">
        <v>241.59183673469389</v>
      </c>
      <c r="I1003" s="221">
        <v>0.3644423920572617</v>
      </c>
      <c r="J1003" s="220">
        <v>753</v>
      </c>
    </row>
    <row r="1004" spans="2:10" x14ac:dyDescent="0.2">
      <c r="B1004" s="101" t="s">
        <v>1204</v>
      </c>
      <c r="C1004" s="219">
        <v>536</v>
      </c>
      <c r="D1004" s="220">
        <v>63.888059701492537</v>
      </c>
      <c r="E1004" s="221">
        <v>0.44857217710243646</v>
      </c>
      <c r="F1004" s="220">
        <v>354</v>
      </c>
      <c r="G1004" s="219">
        <v>149</v>
      </c>
      <c r="H1004" s="220">
        <v>249.18791946308724</v>
      </c>
      <c r="I1004" s="221">
        <v>0.36227655920693147</v>
      </c>
      <c r="J1004" s="220">
        <v>1040</v>
      </c>
    </row>
    <row r="1005" spans="2:10" x14ac:dyDescent="0.2">
      <c r="B1005" s="101" t="s">
        <v>1205</v>
      </c>
      <c r="C1005" s="219">
        <v>0</v>
      </c>
      <c r="D1005" s="220">
        <v>0</v>
      </c>
      <c r="E1005" s="221">
        <v>0</v>
      </c>
      <c r="F1005" s="220">
        <v>0</v>
      </c>
      <c r="G1005" s="219">
        <v>0</v>
      </c>
      <c r="H1005" s="220">
        <v>0</v>
      </c>
      <c r="I1005" s="221">
        <v>0</v>
      </c>
      <c r="J1005" s="220">
        <v>0</v>
      </c>
    </row>
    <row r="1006" spans="2:10" x14ac:dyDescent="0.2">
      <c r="B1006" s="101" t="s">
        <v>1206</v>
      </c>
      <c r="C1006" s="219">
        <v>1018</v>
      </c>
      <c r="D1006" s="220">
        <v>62.1335952848723</v>
      </c>
      <c r="E1006" s="221">
        <v>0.44495406390252823</v>
      </c>
      <c r="F1006" s="220">
        <v>348</v>
      </c>
      <c r="G1006" s="219">
        <v>215</v>
      </c>
      <c r="H1006" s="220">
        <v>220.82325581395349</v>
      </c>
      <c r="I1006" s="221">
        <v>0.36153395115784992</v>
      </c>
      <c r="J1006" s="220">
        <v>546</v>
      </c>
    </row>
    <row r="1007" spans="2:10" x14ac:dyDescent="0.2">
      <c r="B1007" s="101" t="s">
        <v>1207</v>
      </c>
      <c r="C1007" s="219">
        <v>886</v>
      </c>
      <c r="D1007" s="220">
        <v>65.907449209932281</v>
      </c>
      <c r="E1007" s="221">
        <v>0.45871530805426586</v>
      </c>
      <c r="F1007" s="220">
        <v>538</v>
      </c>
      <c r="G1007" s="219">
        <v>298</v>
      </c>
      <c r="H1007" s="220">
        <v>279.74832214765098</v>
      </c>
      <c r="I1007" s="221">
        <v>0.36334276212849592</v>
      </c>
      <c r="J1007" s="220">
        <v>1424</v>
      </c>
    </row>
    <row r="1008" spans="2:10" x14ac:dyDescent="0.2">
      <c r="B1008" s="101" t="s">
        <v>1208</v>
      </c>
      <c r="C1008" s="219">
        <v>807</v>
      </c>
      <c r="D1008" s="220">
        <v>67.14498141263941</v>
      </c>
      <c r="E1008" s="221">
        <v>0.47746017200056401</v>
      </c>
      <c r="F1008" s="220">
        <v>228</v>
      </c>
      <c r="G1008" s="219">
        <v>78</v>
      </c>
      <c r="H1008" s="220">
        <v>241.10256410256412</v>
      </c>
      <c r="I1008" s="221">
        <v>0.36282605340330298</v>
      </c>
      <c r="J1008" s="220">
        <v>779</v>
      </c>
    </row>
    <row r="1009" spans="2:10" x14ac:dyDescent="0.2">
      <c r="B1009" s="101" t="s">
        <v>1209</v>
      </c>
      <c r="C1009" s="219">
        <v>372</v>
      </c>
      <c r="D1009" s="220">
        <v>67.795698924731184</v>
      </c>
      <c r="E1009" s="221">
        <v>0.42236773793773352</v>
      </c>
      <c r="F1009" s="220">
        <v>537</v>
      </c>
      <c r="G1009" s="219">
        <v>379</v>
      </c>
      <c r="H1009" s="220">
        <v>377.5145118733509</v>
      </c>
      <c r="I1009" s="221">
        <v>0.36638472982973669</v>
      </c>
      <c r="J1009" s="220">
        <v>2074</v>
      </c>
    </row>
    <row r="1010" spans="2:10" x14ac:dyDescent="0.2">
      <c r="B1010" s="101" t="s">
        <v>1210</v>
      </c>
      <c r="C1010" s="219">
        <v>297</v>
      </c>
      <c r="D1010" s="220">
        <v>71.259259259259252</v>
      </c>
      <c r="E1010" s="221">
        <v>0.43634414366121677</v>
      </c>
      <c r="F1010" s="220">
        <v>587</v>
      </c>
      <c r="G1010" s="219">
        <v>276</v>
      </c>
      <c r="H1010" s="220">
        <v>343.09057971014494</v>
      </c>
      <c r="I1010" s="221">
        <v>0.366927577788972</v>
      </c>
      <c r="J1010" s="220">
        <v>880</v>
      </c>
    </row>
    <row r="1011" spans="2:10" x14ac:dyDescent="0.2">
      <c r="B1011" s="101" t="s">
        <v>1211</v>
      </c>
      <c r="C1011" s="219">
        <v>0</v>
      </c>
      <c r="D1011" s="220">
        <v>0</v>
      </c>
      <c r="E1011" s="221">
        <v>0</v>
      </c>
      <c r="F1011" s="220">
        <v>0</v>
      </c>
      <c r="G1011" s="219">
        <v>0</v>
      </c>
      <c r="H1011" s="220">
        <v>0</v>
      </c>
      <c r="I1011" s="221">
        <v>0</v>
      </c>
      <c r="J1011" s="220">
        <v>0</v>
      </c>
    </row>
    <row r="1012" spans="2:10" x14ac:dyDescent="0.2">
      <c r="B1012" s="101" t="s">
        <v>1212</v>
      </c>
      <c r="C1012" s="219">
        <v>0</v>
      </c>
      <c r="D1012" s="220">
        <v>0</v>
      </c>
      <c r="E1012" s="221">
        <v>0</v>
      </c>
      <c r="F1012" s="220">
        <v>0</v>
      </c>
      <c r="G1012" s="219">
        <v>0</v>
      </c>
      <c r="H1012" s="220">
        <v>0</v>
      </c>
      <c r="I1012" s="221">
        <v>0</v>
      </c>
      <c r="J1012" s="220">
        <v>0</v>
      </c>
    </row>
    <row r="1013" spans="2:10" x14ac:dyDescent="0.2">
      <c r="B1013" s="101" t="s">
        <v>1213</v>
      </c>
      <c r="C1013" s="219">
        <v>0</v>
      </c>
      <c r="D1013" s="220">
        <v>0</v>
      </c>
      <c r="E1013" s="221">
        <v>0</v>
      </c>
      <c r="F1013" s="220">
        <v>0</v>
      </c>
      <c r="G1013" s="219">
        <v>0</v>
      </c>
      <c r="H1013" s="220">
        <v>0</v>
      </c>
      <c r="I1013" s="221">
        <v>0</v>
      </c>
      <c r="J1013" s="220">
        <v>0</v>
      </c>
    </row>
    <row r="1014" spans="2:10" x14ac:dyDescent="0.2">
      <c r="B1014" s="101" t="s">
        <v>1214</v>
      </c>
      <c r="C1014" s="219">
        <v>0</v>
      </c>
      <c r="D1014" s="220">
        <v>0</v>
      </c>
      <c r="E1014" s="221">
        <v>0</v>
      </c>
      <c r="F1014" s="220">
        <v>0</v>
      </c>
      <c r="G1014" s="219">
        <v>0</v>
      </c>
      <c r="H1014" s="220">
        <v>0</v>
      </c>
      <c r="I1014" s="221">
        <v>0</v>
      </c>
      <c r="J1014" s="220">
        <v>0</v>
      </c>
    </row>
    <row r="1015" spans="2:10" x14ac:dyDescent="0.2">
      <c r="B1015" s="101" t="s">
        <v>1215</v>
      </c>
      <c r="C1015" s="219">
        <v>0</v>
      </c>
      <c r="D1015" s="220">
        <v>0</v>
      </c>
      <c r="E1015" s="221">
        <v>0</v>
      </c>
      <c r="F1015" s="220">
        <v>0</v>
      </c>
      <c r="G1015" s="219">
        <v>0</v>
      </c>
      <c r="H1015" s="220">
        <v>0</v>
      </c>
      <c r="I1015" s="221">
        <v>0</v>
      </c>
      <c r="J1015" s="220">
        <v>0</v>
      </c>
    </row>
    <row r="1016" spans="2:10" x14ac:dyDescent="0.2">
      <c r="B1016" s="101" t="s">
        <v>1216</v>
      </c>
      <c r="C1016" s="219">
        <v>0</v>
      </c>
      <c r="D1016" s="220">
        <v>0</v>
      </c>
      <c r="E1016" s="221">
        <v>0</v>
      </c>
      <c r="F1016" s="220">
        <v>0</v>
      </c>
      <c r="G1016" s="219">
        <v>0</v>
      </c>
      <c r="H1016" s="220">
        <v>0</v>
      </c>
      <c r="I1016" s="221">
        <v>0</v>
      </c>
      <c r="J1016" s="220">
        <v>0</v>
      </c>
    </row>
    <row r="1017" spans="2:10" x14ac:dyDescent="0.2">
      <c r="B1017" s="101" t="s">
        <v>1217</v>
      </c>
      <c r="C1017" s="219">
        <v>733</v>
      </c>
      <c r="D1017" s="220">
        <v>53.208731241473394</v>
      </c>
      <c r="E1017" s="221">
        <v>0.3673646236589525</v>
      </c>
      <c r="F1017" s="220">
        <v>250</v>
      </c>
      <c r="G1017" s="219">
        <v>230</v>
      </c>
      <c r="H1017" s="220">
        <v>296.9869565217391</v>
      </c>
      <c r="I1017" s="221">
        <v>0.36674505508665689</v>
      </c>
      <c r="J1017" s="220">
        <v>651</v>
      </c>
    </row>
    <row r="1018" spans="2:10" x14ac:dyDescent="0.2">
      <c r="B1018" s="101" t="s">
        <v>1218</v>
      </c>
      <c r="C1018" s="219">
        <v>0</v>
      </c>
      <c r="D1018" s="220">
        <v>0</v>
      </c>
      <c r="E1018" s="221">
        <v>0</v>
      </c>
      <c r="F1018" s="220">
        <v>0</v>
      </c>
      <c r="G1018" s="219">
        <v>0</v>
      </c>
      <c r="H1018" s="220">
        <v>0</v>
      </c>
      <c r="I1018" s="221">
        <v>0</v>
      </c>
      <c r="J1018" s="220">
        <v>0</v>
      </c>
    </row>
    <row r="1019" spans="2:10" x14ac:dyDescent="0.2">
      <c r="B1019" s="101" t="s">
        <v>1219</v>
      </c>
      <c r="C1019" s="219">
        <v>81</v>
      </c>
      <c r="D1019" s="220">
        <v>83.111111111111114</v>
      </c>
      <c r="E1019" s="221">
        <v>0.4700789051043921</v>
      </c>
      <c r="F1019" s="220">
        <v>269</v>
      </c>
      <c r="G1019" s="219">
        <v>43</v>
      </c>
      <c r="H1019" s="220">
        <v>316.53488372093022</v>
      </c>
      <c r="I1019" s="221">
        <v>0.36630066203778466</v>
      </c>
      <c r="J1019" s="220">
        <v>732</v>
      </c>
    </row>
    <row r="1020" spans="2:10" x14ac:dyDescent="0.2">
      <c r="B1020" s="101" t="s">
        <v>1220</v>
      </c>
      <c r="C1020" s="219">
        <v>0</v>
      </c>
      <c r="D1020" s="220">
        <v>0</v>
      </c>
      <c r="E1020" s="221">
        <v>0</v>
      </c>
      <c r="F1020" s="220">
        <v>0</v>
      </c>
      <c r="G1020" s="219">
        <v>0</v>
      </c>
      <c r="H1020" s="220">
        <v>0</v>
      </c>
      <c r="I1020" s="221">
        <v>0</v>
      </c>
      <c r="J1020" s="220">
        <v>0</v>
      </c>
    </row>
    <row r="1021" spans="2:10" x14ac:dyDescent="0.2">
      <c r="B1021" s="101" t="s">
        <v>1221</v>
      </c>
      <c r="C1021" s="219">
        <v>751</v>
      </c>
      <c r="D1021" s="220">
        <v>47.005326231691079</v>
      </c>
      <c r="E1021" s="221">
        <v>0.3393315454047352</v>
      </c>
      <c r="F1021" s="220">
        <v>350</v>
      </c>
      <c r="G1021" s="219">
        <v>169</v>
      </c>
      <c r="H1021" s="220">
        <v>231.8639053254438</v>
      </c>
      <c r="I1021" s="221">
        <v>0.36223376719420197</v>
      </c>
      <c r="J1021" s="220">
        <v>532</v>
      </c>
    </row>
    <row r="1022" spans="2:10" x14ac:dyDescent="0.2">
      <c r="B1022" s="101" t="s">
        <v>1222</v>
      </c>
      <c r="C1022" s="219">
        <v>544</v>
      </c>
      <c r="D1022" s="220">
        <v>49.641544117647058</v>
      </c>
      <c r="E1022" s="221">
        <v>0.35342232692056008</v>
      </c>
      <c r="F1022" s="220">
        <v>443</v>
      </c>
      <c r="G1022" s="219">
        <v>82</v>
      </c>
      <c r="H1022" s="220">
        <v>223.34146341463415</v>
      </c>
      <c r="I1022" s="221">
        <v>0.36098080182914805</v>
      </c>
      <c r="J1022" s="220">
        <v>507</v>
      </c>
    </row>
    <row r="1023" spans="2:10" x14ac:dyDescent="0.2">
      <c r="B1023" s="101" t="s">
        <v>1223</v>
      </c>
      <c r="C1023" s="219">
        <v>590</v>
      </c>
      <c r="D1023" s="220">
        <v>44.645762711864407</v>
      </c>
      <c r="E1023" s="221">
        <v>0.31954823369565211</v>
      </c>
      <c r="F1023" s="220">
        <v>255</v>
      </c>
      <c r="G1023" s="219">
        <v>199</v>
      </c>
      <c r="H1023" s="220">
        <v>227.6281407035176</v>
      </c>
      <c r="I1023" s="221">
        <v>0.36449515594322324</v>
      </c>
      <c r="J1023" s="220">
        <v>619</v>
      </c>
    </row>
    <row r="1024" spans="2:10" x14ac:dyDescent="0.2">
      <c r="B1024" s="101" t="s">
        <v>1224</v>
      </c>
      <c r="C1024" s="219">
        <v>2</v>
      </c>
      <c r="D1024" s="220">
        <v>7.5</v>
      </c>
      <c r="E1024" s="221">
        <v>5.7692307692307709E-2</v>
      </c>
      <c r="F1024" s="220">
        <v>15</v>
      </c>
      <c r="G1024" s="219">
        <v>0</v>
      </c>
      <c r="H1024" s="220">
        <v>0</v>
      </c>
      <c r="I1024" s="221">
        <v>0</v>
      </c>
      <c r="J1024" s="220">
        <v>0</v>
      </c>
    </row>
    <row r="1025" spans="2:11" x14ac:dyDescent="0.2">
      <c r="B1025" s="102" t="s">
        <v>1225</v>
      </c>
      <c r="C1025" s="222">
        <v>319</v>
      </c>
      <c r="D1025" s="223">
        <v>64.01880877742947</v>
      </c>
      <c r="E1025" s="224">
        <v>0.41208281205859798</v>
      </c>
      <c r="F1025" s="223">
        <v>999</v>
      </c>
      <c r="G1025" s="222">
        <v>155</v>
      </c>
      <c r="H1025" s="223">
        <v>288.15483870967739</v>
      </c>
      <c r="I1025" s="224">
        <v>0.36319872493372585</v>
      </c>
      <c r="J1025" s="223">
        <v>797</v>
      </c>
    </row>
    <row r="1027" spans="2:11" x14ac:dyDescent="0.2">
      <c r="K1027" s="12" t="s">
        <v>298</v>
      </c>
    </row>
    <row r="1028" spans="2:11" x14ac:dyDescent="0.2">
      <c r="K1028" s="12" t="s">
        <v>308</v>
      </c>
    </row>
    <row r="1029" spans="2:11" x14ac:dyDescent="0.2">
      <c r="B1029" s="3" t="s">
        <v>0</v>
      </c>
      <c r="C1029" s="207"/>
      <c r="D1029" s="208"/>
      <c r="E1029" s="209"/>
      <c r="F1029" s="209"/>
      <c r="G1029" s="207"/>
      <c r="H1029" s="208"/>
      <c r="I1029" s="209"/>
      <c r="J1029" s="209"/>
    </row>
    <row r="1030" spans="2:11" x14ac:dyDescent="0.2">
      <c r="B1030" s="3" t="s">
        <v>2701</v>
      </c>
      <c r="C1030" s="207"/>
      <c r="D1030" s="208"/>
      <c r="E1030" s="209"/>
      <c r="F1030" s="209"/>
      <c r="G1030" s="207"/>
      <c r="H1030" s="208"/>
      <c r="I1030" s="209"/>
      <c r="J1030" s="209"/>
    </row>
    <row r="1031" spans="2:11" x14ac:dyDescent="0.2">
      <c r="B1031" s="100" t="s">
        <v>293</v>
      </c>
      <c r="C1031" s="207"/>
      <c r="D1031" s="208"/>
      <c r="E1031" s="209"/>
      <c r="F1031" s="209"/>
      <c r="G1031" s="207"/>
      <c r="H1031" s="208"/>
      <c r="I1031" s="209"/>
      <c r="J1031" s="209"/>
    </row>
    <row r="1032" spans="2:11" x14ac:dyDescent="0.2">
      <c r="B1032" s="3"/>
      <c r="C1032" s="98"/>
      <c r="D1032" s="98"/>
      <c r="E1032" s="98"/>
      <c r="F1032" s="98"/>
      <c r="G1032" s="98"/>
      <c r="H1032" s="98"/>
      <c r="I1032" s="98"/>
      <c r="J1032" s="98"/>
    </row>
    <row r="1033" spans="2:11" x14ac:dyDescent="0.2">
      <c r="B1033" s="106"/>
      <c r="C1033" s="167" t="s">
        <v>2659</v>
      </c>
      <c r="D1033" s="210"/>
      <c r="E1033" s="211"/>
      <c r="F1033" s="212"/>
      <c r="G1033" s="167" t="s">
        <v>357</v>
      </c>
      <c r="H1033" s="210"/>
      <c r="I1033" s="211"/>
      <c r="J1033" s="212"/>
    </row>
    <row r="1034" spans="2:11" ht="25.5" x14ac:dyDescent="0.2">
      <c r="B1034" s="168" t="s">
        <v>299</v>
      </c>
      <c r="C1034" s="213" t="s">
        <v>2679</v>
      </c>
      <c r="D1034" s="214" t="s">
        <v>2676</v>
      </c>
      <c r="E1034" s="215" t="s">
        <v>2677</v>
      </c>
      <c r="F1034" s="214" t="s">
        <v>2678</v>
      </c>
      <c r="G1034" s="213" t="s">
        <v>2679</v>
      </c>
      <c r="H1034" s="214" t="s">
        <v>2676</v>
      </c>
      <c r="I1034" s="215" t="s">
        <v>2677</v>
      </c>
      <c r="J1034" s="214" t="s">
        <v>2678</v>
      </c>
    </row>
    <row r="1035" spans="2:11" x14ac:dyDescent="0.2">
      <c r="B1035" s="121" t="s">
        <v>1226</v>
      </c>
      <c r="C1035" s="216">
        <v>0</v>
      </c>
      <c r="D1035" s="217">
        <v>0</v>
      </c>
      <c r="E1035" s="218">
        <v>0</v>
      </c>
      <c r="F1035" s="217">
        <v>0</v>
      </c>
      <c r="G1035" s="216">
        <v>0</v>
      </c>
      <c r="H1035" s="217">
        <v>0</v>
      </c>
      <c r="I1035" s="218">
        <v>0</v>
      </c>
      <c r="J1035" s="217">
        <v>0</v>
      </c>
    </row>
    <row r="1036" spans="2:11" x14ac:dyDescent="0.2">
      <c r="B1036" s="101" t="s">
        <v>1227</v>
      </c>
      <c r="C1036" s="219">
        <v>0</v>
      </c>
      <c r="D1036" s="220">
        <v>0</v>
      </c>
      <c r="E1036" s="221">
        <v>0</v>
      </c>
      <c r="F1036" s="220">
        <v>0</v>
      </c>
      <c r="G1036" s="219">
        <v>0</v>
      </c>
      <c r="H1036" s="220">
        <v>0</v>
      </c>
      <c r="I1036" s="221">
        <v>0</v>
      </c>
      <c r="J1036" s="220">
        <v>0</v>
      </c>
    </row>
    <row r="1037" spans="2:11" x14ac:dyDescent="0.2">
      <c r="B1037" s="101" t="s">
        <v>1228</v>
      </c>
      <c r="C1037" s="219">
        <v>0</v>
      </c>
      <c r="D1037" s="220">
        <v>0</v>
      </c>
      <c r="E1037" s="221">
        <v>0</v>
      </c>
      <c r="F1037" s="220">
        <v>0</v>
      </c>
      <c r="G1037" s="219">
        <v>0</v>
      </c>
      <c r="H1037" s="220">
        <v>0</v>
      </c>
      <c r="I1037" s="221">
        <v>0</v>
      </c>
      <c r="J1037" s="220">
        <v>0</v>
      </c>
    </row>
    <row r="1038" spans="2:11" x14ac:dyDescent="0.2">
      <c r="B1038" s="101" t="s">
        <v>1229</v>
      </c>
      <c r="C1038" s="219">
        <v>585</v>
      </c>
      <c r="D1038" s="220">
        <v>55.059829059829063</v>
      </c>
      <c r="E1038" s="221">
        <v>0.39782130770940882</v>
      </c>
      <c r="F1038" s="220">
        <v>317</v>
      </c>
      <c r="G1038" s="219">
        <v>188</v>
      </c>
      <c r="H1038" s="220">
        <v>226.92021276595744</v>
      </c>
      <c r="I1038" s="221">
        <v>0.36385268831877737</v>
      </c>
      <c r="J1038" s="220">
        <v>768</v>
      </c>
    </row>
    <row r="1039" spans="2:11" x14ac:dyDescent="0.2">
      <c r="B1039" s="101" t="s">
        <v>1230</v>
      </c>
      <c r="C1039" s="219">
        <v>359</v>
      </c>
      <c r="D1039" s="220">
        <v>55.997214484679667</v>
      </c>
      <c r="E1039" s="221">
        <v>0.39986871941759161</v>
      </c>
      <c r="F1039" s="220">
        <v>195</v>
      </c>
      <c r="G1039" s="219">
        <v>40</v>
      </c>
      <c r="H1039" s="220">
        <v>233.4</v>
      </c>
      <c r="I1039" s="221">
        <v>0.36420379183896379</v>
      </c>
      <c r="J1039" s="220">
        <v>473</v>
      </c>
    </row>
    <row r="1040" spans="2:11" x14ac:dyDescent="0.2">
      <c r="B1040" s="101" t="s">
        <v>1231</v>
      </c>
      <c r="C1040" s="219">
        <v>0</v>
      </c>
      <c r="D1040" s="220">
        <v>0</v>
      </c>
      <c r="E1040" s="221">
        <v>0</v>
      </c>
      <c r="F1040" s="220">
        <v>0</v>
      </c>
      <c r="G1040" s="219">
        <v>0</v>
      </c>
      <c r="H1040" s="220">
        <v>0</v>
      </c>
      <c r="I1040" s="221">
        <v>0</v>
      </c>
      <c r="J1040" s="220">
        <v>0</v>
      </c>
    </row>
    <row r="1041" spans="2:10" x14ac:dyDescent="0.2">
      <c r="B1041" s="101" t="s">
        <v>1232</v>
      </c>
      <c r="C1041" s="219">
        <v>549</v>
      </c>
      <c r="D1041" s="220">
        <v>54.604735883424411</v>
      </c>
      <c r="E1041" s="221">
        <v>0.40096838050398587</v>
      </c>
      <c r="F1041" s="220">
        <v>204</v>
      </c>
      <c r="G1041" s="219">
        <v>162</v>
      </c>
      <c r="H1041" s="220">
        <v>193.81481481481481</v>
      </c>
      <c r="I1041" s="221">
        <v>0.36345325739686074</v>
      </c>
      <c r="J1041" s="220">
        <v>679</v>
      </c>
    </row>
    <row r="1042" spans="2:10" x14ac:dyDescent="0.2">
      <c r="B1042" s="101" t="s">
        <v>1233</v>
      </c>
      <c r="C1042" s="219">
        <v>348</v>
      </c>
      <c r="D1042" s="220">
        <v>48.126436781609193</v>
      </c>
      <c r="E1042" s="221">
        <v>0.35675790819043551</v>
      </c>
      <c r="F1042" s="220">
        <v>218</v>
      </c>
      <c r="G1042" s="219">
        <v>161</v>
      </c>
      <c r="H1042" s="220">
        <v>214.07453416149067</v>
      </c>
      <c r="I1042" s="221">
        <v>0.36045137472678035</v>
      </c>
      <c r="J1042" s="220">
        <v>846</v>
      </c>
    </row>
    <row r="1043" spans="2:10" x14ac:dyDescent="0.2">
      <c r="B1043" s="101" t="s">
        <v>1234</v>
      </c>
      <c r="C1043" s="219">
        <v>182</v>
      </c>
      <c r="D1043" s="220">
        <v>76.510989010989007</v>
      </c>
      <c r="E1043" s="221">
        <v>0.48832234534997898</v>
      </c>
      <c r="F1043" s="220">
        <v>272</v>
      </c>
      <c r="G1043" s="219">
        <v>69</v>
      </c>
      <c r="H1043" s="220">
        <v>259.91304347826087</v>
      </c>
      <c r="I1043" s="221">
        <v>0.355903949196269</v>
      </c>
      <c r="J1043" s="220">
        <v>534</v>
      </c>
    </row>
    <row r="1044" spans="2:10" x14ac:dyDescent="0.2">
      <c r="B1044" s="101" t="s">
        <v>1235</v>
      </c>
      <c r="C1044" s="219">
        <v>0</v>
      </c>
      <c r="D1044" s="220">
        <v>0</v>
      </c>
      <c r="E1044" s="221">
        <v>0</v>
      </c>
      <c r="F1044" s="220">
        <v>0</v>
      </c>
      <c r="G1044" s="219">
        <v>0</v>
      </c>
      <c r="H1044" s="220">
        <v>0</v>
      </c>
      <c r="I1044" s="221">
        <v>0</v>
      </c>
      <c r="J1044" s="220">
        <v>0</v>
      </c>
    </row>
    <row r="1045" spans="2:10" x14ac:dyDescent="0.2">
      <c r="B1045" s="101" t="s">
        <v>1236</v>
      </c>
      <c r="C1045" s="219">
        <v>0</v>
      </c>
      <c r="D1045" s="220">
        <v>0</v>
      </c>
      <c r="E1045" s="221">
        <v>0</v>
      </c>
      <c r="F1045" s="220">
        <v>0</v>
      </c>
      <c r="G1045" s="219">
        <v>0</v>
      </c>
      <c r="H1045" s="220">
        <v>0</v>
      </c>
      <c r="I1045" s="221">
        <v>0</v>
      </c>
      <c r="J1045" s="220">
        <v>0</v>
      </c>
    </row>
    <row r="1046" spans="2:10" x14ac:dyDescent="0.2">
      <c r="B1046" s="101" t="s">
        <v>1237</v>
      </c>
      <c r="C1046" s="219">
        <v>164</v>
      </c>
      <c r="D1046" s="220">
        <v>119.27439024390245</v>
      </c>
      <c r="E1046" s="221">
        <v>0.6227237998217241</v>
      </c>
      <c r="F1046" s="220">
        <v>479</v>
      </c>
      <c r="G1046" s="219">
        <v>0</v>
      </c>
      <c r="H1046" s="220">
        <v>0</v>
      </c>
      <c r="I1046" s="221">
        <v>0</v>
      </c>
      <c r="J1046" s="220">
        <v>0</v>
      </c>
    </row>
    <row r="1047" spans="2:10" x14ac:dyDescent="0.2">
      <c r="B1047" s="101" t="s">
        <v>1238</v>
      </c>
      <c r="C1047" s="219">
        <v>28</v>
      </c>
      <c r="D1047" s="220">
        <v>76.428571428571431</v>
      </c>
      <c r="E1047" s="221">
        <v>0.43267286696320251</v>
      </c>
      <c r="F1047" s="220">
        <v>230</v>
      </c>
      <c r="G1047" s="219">
        <v>0</v>
      </c>
      <c r="H1047" s="220">
        <v>0</v>
      </c>
      <c r="I1047" s="221">
        <v>0</v>
      </c>
      <c r="J1047" s="220">
        <v>0</v>
      </c>
    </row>
    <row r="1048" spans="2:10" x14ac:dyDescent="0.2">
      <c r="B1048" s="101" t="s">
        <v>1239</v>
      </c>
      <c r="C1048" s="219">
        <v>0</v>
      </c>
      <c r="D1048" s="220">
        <v>0</v>
      </c>
      <c r="E1048" s="221">
        <v>0</v>
      </c>
      <c r="F1048" s="220">
        <v>0</v>
      </c>
      <c r="G1048" s="219">
        <v>0</v>
      </c>
      <c r="H1048" s="220">
        <v>0</v>
      </c>
      <c r="I1048" s="221">
        <v>0</v>
      </c>
      <c r="J1048" s="220">
        <v>0</v>
      </c>
    </row>
    <row r="1049" spans="2:10" x14ac:dyDescent="0.2">
      <c r="B1049" s="101" t="s">
        <v>1240</v>
      </c>
      <c r="C1049" s="219">
        <v>0</v>
      </c>
      <c r="D1049" s="220">
        <v>0</v>
      </c>
      <c r="E1049" s="221">
        <v>0</v>
      </c>
      <c r="F1049" s="220">
        <v>0</v>
      </c>
      <c r="G1049" s="219">
        <v>0</v>
      </c>
      <c r="H1049" s="220">
        <v>0</v>
      </c>
      <c r="I1049" s="221">
        <v>0</v>
      </c>
      <c r="J1049" s="220">
        <v>0</v>
      </c>
    </row>
    <row r="1050" spans="2:10" x14ac:dyDescent="0.2">
      <c r="B1050" s="101" t="s">
        <v>1241</v>
      </c>
      <c r="C1050" s="219">
        <v>266</v>
      </c>
      <c r="D1050" s="220">
        <v>55.436090225563909</v>
      </c>
      <c r="E1050" s="221">
        <v>0.37761843790012795</v>
      </c>
      <c r="F1050" s="220">
        <v>332</v>
      </c>
      <c r="G1050" s="219">
        <v>126</v>
      </c>
      <c r="H1050" s="220">
        <v>269.05555555555554</v>
      </c>
      <c r="I1050" s="221">
        <v>0.36331193535596018</v>
      </c>
      <c r="J1050" s="220">
        <v>694</v>
      </c>
    </row>
    <row r="1051" spans="2:10" x14ac:dyDescent="0.2">
      <c r="B1051" s="101" t="s">
        <v>1242</v>
      </c>
      <c r="C1051" s="219">
        <v>467</v>
      </c>
      <c r="D1051" s="220">
        <v>57.717344753747327</v>
      </c>
      <c r="E1051" s="221">
        <v>0.38977903748264686</v>
      </c>
      <c r="F1051" s="220">
        <v>553</v>
      </c>
      <c r="G1051" s="219">
        <v>29</v>
      </c>
      <c r="H1051" s="220">
        <v>203.41379310344828</v>
      </c>
      <c r="I1051" s="221">
        <v>0.35875448519126674</v>
      </c>
      <c r="J1051" s="220">
        <v>366</v>
      </c>
    </row>
    <row r="1052" spans="2:10" x14ac:dyDescent="0.2">
      <c r="B1052" s="101" t="s">
        <v>1243</v>
      </c>
      <c r="C1052" s="219">
        <v>481</v>
      </c>
      <c r="D1052" s="220">
        <v>58.049896049896049</v>
      </c>
      <c r="E1052" s="221">
        <v>0.39046287232554877</v>
      </c>
      <c r="F1052" s="220">
        <v>632</v>
      </c>
      <c r="G1052" s="219">
        <v>82</v>
      </c>
      <c r="H1052" s="220">
        <v>319.09756097560978</v>
      </c>
      <c r="I1052" s="221">
        <v>0.36433763123450946</v>
      </c>
      <c r="J1052" s="220">
        <v>687</v>
      </c>
    </row>
    <row r="1053" spans="2:10" x14ac:dyDescent="0.2">
      <c r="B1053" s="101" t="s">
        <v>1244</v>
      </c>
      <c r="C1053" s="219">
        <v>620</v>
      </c>
      <c r="D1053" s="220">
        <v>48.591935483870969</v>
      </c>
      <c r="E1053" s="221">
        <v>0.35099553784674886</v>
      </c>
      <c r="F1053" s="220">
        <v>214</v>
      </c>
      <c r="G1053" s="219">
        <v>125</v>
      </c>
      <c r="H1053" s="220">
        <v>258.15199999999999</v>
      </c>
      <c r="I1053" s="221">
        <v>0.36167494199796013</v>
      </c>
      <c r="J1053" s="220">
        <v>638</v>
      </c>
    </row>
    <row r="1054" spans="2:10" x14ac:dyDescent="0.2">
      <c r="B1054" s="101" t="s">
        <v>1245</v>
      </c>
      <c r="C1054" s="219">
        <v>374</v>
      </c>
      <c r="D1054" s="220">
        <v>56.419786096256686</v>
      </c>
      <c r="E1054" s="221">
        <v>0.37862910461151977</v>
      </c>
      <c r="F1054" s="220">
        <v>305</v>
      </c>
      <c r="G1054" s="219">
        <v>354</v>
      </c>
      <c r="H1054" s="220">
        <v>320.83615819209041</v>
      </c>
      <c r="I1054" s="221">
        <v>0.36371555020399282</v>
      </c>
      <c r="J1054" s="220">
        <v>847</v>
      </c>
    </row>
    <row r="1055" spans="2:10" x14ac:dyDescent="0.2">
      <c r="B1055" s="101" t="s">
        <v>1246</v>
      </c>
      <c r="C1055" s="219">
        <v>679</v>
      </c>
      <c r="D1055" s="220">
        <v>54.756995581737847</v>
      </c>
      <c r="E1055" s="221">
        <v>0.37822606077252519</v>
      </c>
      <c r="F1055" s="220">
        <v>333</v>
      </c>
      <c r="G1055" s="219">
        <v>348</v>
      </c>
      <c r="H1055" s="220">
        <v>270.61206896551727</v>
      </c>
      <c r="I1055" s="221">
        <v>0.36324748411783081</v>
      </c>
      <c r="J1055" s="220">
        <v>750</v>
      </c>
    </row>
    <row r="1056" spans="2:10" x14ac:dyDescent="0.2">
      <c r="B1056" s="101" t="s">
        <v>1247</v>
      </c>
      <c r="C1056" s="219">
        <v>0</v>
      </c>
      <c r="D1056" s="220">
        <v>0</v>
      </c>
      <c r="E1056" s="221">
        <v>0</v>
      </c>
      <c r="F1056" s="220">
        <v>0</v>
      </c>
      <c r="G1056" s="219">
        <v>0</v>
      </c>
      <c r="H1056" s="220">
        <v>0</v>
      </c>
      <c r="I1056" s="221">
        <v>0</v>
      </c>
      <c r="J1056" s="220">
        <v>0</v>
      </c>
    </row>
    <row r="1057" spans="2:10" x14ac:dyDescent="0.2">
      <c r="B1057" s="101" t="s">
        <v>1248</v>
      </c>
      <c r="C1057" s="219">
        <v>178</v>
      </c>
      <c r="D1057" s="220">
        <v>103.65168539325843</v>
      </c>
      <c r="E1057" s="221">
        <v>0.61383371593971447</v>
      </c>
      <c r="F1057" s="220">
        <v>415</v>
      </c>
      <c r="G1057" s="219">
        <v>14</v>
      </c>
      <c r="H1057" s="220">
        <v>387.07142857142856</v>
      </c>
      <c r="I1057" s="221">
        <v>0.37116438356164383</v>
      </c>
      <c r="J1057" s="220">
        <v>561</v>
      </c>
    </row>
    <row r="1058" spans="2:10" x14ac:dyDescent="0.2">
      <c r="B1058" s="101" t="s">
        <v>1249</v>
      </c>
      <c r="C1058" s="219">
        <v>448</v>
      </c>
      <c r="D1058" s="220">
        <v>107.50669642857143</v>
      </c>
      <c r="E1058" s="221">
        <v>0.62206005812076204</v>
      </c>
      <c r="F1058" s="220">
        <v>527</v>
      </c>
      <c r="G1058" s="219">
        <v>114</v>
      </c>
      <c r="H1058" s="220">
        <v>259.85087719298247</v>
      </c>
      <c r="I1058" s="221">
        <v>0.36512103732189516</v>
      </c>
      <c r="J1058" s="220">
        <v>650</v>
      </c>
    </row>
    <row r="1059" spans="2:10" x14ac:dyDescent="0.2">
      <c r="B1059" s="101" t="s">
        <v>1250</v>
      </c>
      <c r="C1059" s="219">
        <v>405</v>
      </c>
      <c r="D1059" s="220">
        <v>121.27407407407408</v>
      </c>
      <c r="E1059" s="221">
        <v>0.61807565499710559</v>
      </c>
      <c r="F1059" s="220">
        <v>449</v>
      </c>
      <c r="G1059" s="219">
        <v>15</v>
      </c>
      <c r="H1059" s="220">
        <v>324.06666666666666</v>
      </c>
      <c r="I1059" s="221">
        <v>0.36764483436696405</v>
      </c>
      <c r="J1059" s="220">
        <v>530</v>
      </c>
    </row>
    <row r="1060" spans="2:10" x14ac:dyDescent="0.2">
      <c r="B1060" s="101" t="s">
        <v>1251</v>
      </c>
      <c r="C1060" s="219">
        <v>222</v>
      </c>
      <c r="D1060" s="220">
        <v>117.00900900900901</v>
      </c>
      <c r="E1060" s="221">
        <v>0.61297401892536052</v>
      </c>
      <c r="F1060" s="220">
        <v>977</v>
      </c>
      <c r="G1060" s="219">
        <v>30</v>
      </c>
      <c r="H1060" s="220">
        <v>289.56666666666666</v>
      </c>
      <c r="I1060" s="221">
        <v>0.36167200965902002</v>
      </c>
      <c r="J1060" s="220">
        <v>517</v>
      </c>
    </row>
    <row r="1061" spans="2:10" x14ac:dyDescent="0.2">
      <c r="B1061" s="101" t="s">
        <v>1252</v>
      </c>
      <c r="C1061" s="219">
        <v>493</v>
      </c>
      <c r="D1061" s="220">
        <v>109.85801217038539</v>
      </c>
      <c r="E1061" s="221">
        <v>0.60975884352975607</v>
      </c>
      <c r="F1061" s="220">
        <v>458</v>
      </c>
      <c r="G1061" s="219">
        <v>134</v>
      </c>
      <c r="H1061" s="220">
        <v>332.44029850746267</v>
      </c>
      <c r="I1061" s="221">
        <v>0.36839450224111414</v>
      </c>
      <c r="J1061" s="220">
        <v>981</v>
      </c>
    </row>
    <row r="1062" spans="2:10" x14ac:dyDescent="0.2">
      <c r="B1062" s="101" t="s">
        <v>1253</v>
      </c>
      <c r="C1062" s="219">
        <v>247</v>
      </c>
      <c r="D1062" s="220">
        <v>122.78542510121457</v>
      </c>
      <c r="E1062" s="221">
        <v>0.61819441896491978</v>
      </c>
      <c r="F1062" s="220">
        <v>558</v>
      </c>
      <c r="G1062" s="219">
        <v>68</v>
      </c>
      <c r="H1062" s="220">
        <v>371.11764705882354</v>
      </c>
      <c r="I1062" s="221">
        <v>0.36817226890756305</v>
      </c>
      <c r="J1062" s="220">
        <v>1116</v>
      </c>
    </row>
    <row r="1063" spans="2:10" x14ac:dyDescent="0.2">
      <c r="B1063" s="101" t="s">
        <v>1254</v>
      </c>
      <c r="C1063" s="219">
        <v>0</v>
      </c>
      <c r="D1063" s="220">
        <v>0</v>
      </c>
      <c r="E1063" s="221">
        <v>0</v>
      </c>
      <c r="F1063" s="220">
        <v>0</v>
      </c>
      <c r="G1063" s="219">
        <v>0</v>
      </c>
      <c r="H1063" s="220">
        <v>0</v>
      </c>
      <c r="I1063" s="221">
        <v>0</v>
      </c>
      <c r="J1063" s="220">
        <v>0</v>
      </c>
    </row>
    <row r="1064" spans="2:10" x14ac:dyDescent="0.2">
      <c r="B1064" s="101" t="s">
        <v>1255</v>
      </c>
      <c r="C1064" s="219">
        <v>404</v>
      </c>
      <c r="D1064" s="220">
        <v>80.759900990099013</v>
      </c>
      <c r="E1064" s="221">
        <v>0.44491565870753957</v>
      </c>
      <c r="F1064" s="220">
        <v>794</v>
      </c>
      <c r="G1064" s="219">
        <v>348</v>
      </c>
      <c r="H1064" s="220">
        <v>342.76724137931035</v>
      </c>
      <c r="I1064" s="221">
        <v>0.36335971341363105</v>
      </c>
      <c r="J1064" s="220">
        <v>1135</v>
      </c>
    </row>
    <row r="1065" spans="2:10" x14ac:dyDescent="0.2">
      <c r="B1065" s="101" t="s">
        <v>1256</v>
      </c>
      <c r="C1065" s="219">
        <v>151</v>
      </c>
      <c r="D1065" s="220">
        <v>73.589403973509931</v>
      </c>
      <c r="E1065" s="221">
        <v>0.42728601092055674</v>
      </c>
      <c r="F1065" s="220">
        <v>367</v>
      </c>
      <c r="G1065" s="219">
        <v>174</v>
      </c>
      <c r="H1065" s="220">
        <v>339.95402298850576</v>
      </c>
      <c r="I1065" s="221">
        <v>0.36454398106777264</v>
      </c>
      <c r="J1065" s="220">
        <v>786</v>
      </c>
    </row>
    <row r="1066" spans="2:10" x14ac:dyDescent="0.2">
      <c r="B1066" s="101" t="s">
        <v>1257</v>
      </c>
      <c r="C1066" s="219">
        <v>585</v>
      </c>
      <c r="D1066" s="220">
        <v>69.136752136752136</v>
      </c>
      <c r="E1066" s="221">
        <v>0.45525664115263398</v>
      </c>
      <c r="F1066" s="220">
        <v>333</v>
      </c>
      <c r="G1066" s="219">
        <v>174</v>
      </c>
      <c r="H1066" s="220">
        <v>338.01724137931035</v>
      </c>
      <c r="I1066" s="221">
        <v>0.36018519085558909</v>
      </c>
      <c r="J1066" s="220">
        <v>900</v>
      </c>
    </row>
    <row r="1067" spans="2:10" x14ac:dyDescent="0.2">
      <c r="B1067" s="101" t="s">
        <v>1258</v>
      </c>
      <c r="C1067" s="219">
        <v>0</v>
      </c>
      <c r="D1067" s="220">
        <v>0</v>
      </c>
      <c r="E1067" s="221">
        <v>0</v>
      </c>
      <c r="F1067" s="220">
        <v>0</v>
      </c>
      <c r="G1067" s="219">
        <v>0</v>
      </c>
      <c r="H1067" s="220">
        <v>0</v>
      </c>
      <c r="I1067" s="221">
        <v>0</v>
      </c>
      <c r="J1067" s="220">
        <v>0</v>
      </c>
    </row>
    <row r="1068" spans="2:10" x14ac:dyDescent="0.2">
      <c r="B1068" s="101" t="s">
        <v>1259</v>
      </c>
      <c r="C1068" s="219">
        <v>756</v>
      </c>
      <c r="D1068" s="220">
        <v>70.531746031746039</v>
      </c>
      <c r="E1068" s="221">
        <v>0.46411753953816293</v>
      </c>
      <c r="F1068" s="220">
        <v>666</v>
      </c>
      <c r="G1068" s="219">
        <v>323</v>
      </c>
      <c r="H1068" s="220">
        <v>248.87925696594428</v>
      </c>
      <c r="I1068" s="221">
        <v>0.35765036682431139</v>
      </c>
      <c r="J1068" s="220">
        <v>649</v>
      </c>
    </row>
    <row r="1069" spans="2:10" x14ac:dyDescent="0.2">
      <c r="B1069" s="101" t="s">
        <v>1260</v>
      </c>
      <c r="C1069" s="219">
        <v>383</v>
      </c>
      <c r="D1069" s="220">
        <v>71.530026109660568</v>
      </c>
      <c r="E1069" s="221">
        <v>0.47481715137439773</v>
      </c>
      <c r="F1069" s="220">
        <v>237</v>
      </c>
      <c r="G1069" s="219">
        <v>79</v>
      </c>
      <c r="H1069" s="220">
        <v>247.31645569620252</v>
      </c>
      <c r="I1069" s="221">
        <v>0.35566963391768147</v>
      </c>
      <c r="J1069" s="220">
        <v>885</v>
      </c>
    </row>
    <row r="1070" spans="2:10" x14ac:dyDescent="0.2">
      <c r="B1070" s="101" t="s">
        <v>1261</v>
      </c>
      <c r="C1070" s="219">
        <v>0</v>
      </c>
      <c r="D1070" s="220">
        <v>0</v>
      </c>
      <c r="E1070" s="221">
        <v>0</v>
      </c>
      <c r="F1070" s="220">
        <v>0</v>
      </c>
      <c r="G1070" s="219">
        <v>0</v>
      </c>
      <c r="H1070" s="220">
        <v>0</v>
      </c>
      <c r="I1070" s="221">
        <v>0</v>
      </c>
      <c r="J1070" s="220">
        <v>0</v>
      </c>
    </row>
    <row r="1071" spans="2:10" x14ac:dyDescent="0.2">
      <c r="B1071" s="101" t="s">
        <v>1262</v>
      </c>
      <c r="C1071" s="219">
        <v>0</v>
      </c>
      <c r="D1071" s="220">
        <v>0</v>
      </c>
      <c r="E1071" s="221">
        <v>0</v>
      </c>
      <c r="F1071" s="220">
        <v>0</v>
      </c>
      <c r="G1071" s="219">
        <v>0</v>
      </c>
      <c r="H1071" s="220">
        <v>0</v>
      </c>
      <c r="I1071" s="221">
        <v>0</v>
      </c>
      <c r="J1071" s="220">
        <v>0</v>
      </c>
    </row>
    <row r="1072" spans="2:10" x14ac:dyDescent="0.2">
      <c r="B1072" s="101" t="s">
        <v>1263</v>
      </c>
      <c r="C1072" s="219">
        <v>0</v>
      </c>
      <c r="D1072" s="220">
        <v>0</v>
      </c>
      <c r="E1072" s="221">
        <v>0</v>
      </c>
      <c r="F1072" s="220">
        <v>0</v>
      </c>
      <c r="G1072" s="219">
        <v>0</v>
      </c>
      <c r="H1072" s="220">
        <v>0</v>
      </c>
      <c r="I1072" s="221">
        <v>0</v>
      </c>
      <c r="J1072" s="220">
        <v>0</v>
      </c>
    </row>
    <row r="1073" spans="2:11" x14ac:dyDescent="0.2">
      <c r="B1073" s="101" t="s">
        <v>1264</v>
      </c>
      <c r="C1073" s="219">
        <v>592</v>
      </c>
      <c r="D1073" s="220">
        <v>70.11486486486487</v>
      </c>
      <c r="E1073" s="221">
        <v>0.44939586852020263</v>
      </c>
      <c r="F1073" s="220">
        <v>317</v>
      </c>
      <c r="G1073" s="219">
        <v>166</v>
      </c>
      <c r="H1073" s="220">
        <v>284.01807228915663</v>
      </c>
      <c r="I1073" s="221">
        <v>0.35864413999802225</v>
      </c>
      <c r="J1073" s="220">
        <v>905</v>
      </c>
    </row>
    <row r="1074" spans="2:11" x14ac:dyDescent="0.2">
      <c r="B1074" s="101" t="s">
        <v>1265</v>
      </c>
      <c r="C1074" s="219">
        <v>0</v>
      </c>
      <c r="D1074" s="220">
        <v>0</v>
      </c>
      <c r="E1074" s="221">
        <v>0</v>
      </c>
      <c r="F1074" s="220">
        <v>0</v>
      </c>
      <c r="G1074" s="219">
        <v>0</v>
      </c>
      <c r="H1074" s="220">
        <v>0</v>
      </c>
      <c r="I1074" s="221">
        <v>0</v>
      </c>
      <c r="J1074" s="220">
        <v>0</v>
      </c>
    </row>
    <row r="1075" spans="2:11" x14ac:dyDescent="0.2">
      <c r="B1075" s="101" t="s">
        <v>1266</v>
      </c>
      <c r="C1075" s="219">
        <v>430</v>
      </c>
      <c r="D1075" s="220">
        <v>74.855813953488365</v>
      </c>
      <c r="E1075" s="221">
        <v>0.45674229846891712</v>
      </c>
      <c r="F1075" s="220">
        <v>423</v>
      </c>
      <c r="G1075" s="219">
        <v>588</v>
      </c>
      <c r="H1075" s="220">
        <v>361.0612244897959</v>
      </c>
      <c r="I1075" s="221">
        <v>0.36022621033217228</v>
      </c>
      <c r="J1075" s="220">
        <v>1393</v>
      </c>
    </row>
    <row r="1076" spans="2:11" x14ac:dyDescent="0.2">
      <c r="B1076" s="101" t="s">
        <v>1267</v>
      </c>
      <c r="C1076" s="219">
        <v>353</v>
      </c>
      <c r="D1076" s="220">
        <v>78.631728045325772</v>
      </c>
      <c r="E1076" s="221">
        <v>0.49519205038088954</v>
      </c>
      <c r="F1076" s="220">
        <v>399</v>
      </c>
      <c r="G1076" s="219">
        <v>224</v>
      </c>
      <c r="H1076" s="220">
        <v>270.89285714285717</v>
      </c>
      <c r="I1076" s="221">
        <v>0.35125701153683631</v>
      </c>
      <c r="J1076" s="220">
        <v>1153</v>
      </c>
    </row>
    <row r="1077" spans="2:11" x14ac:dyDescent="0.2">
      <c r="B1077" s="101" t="s">
        <v>1268</v>
      </c>
      <c r="C1077" s="219">
        <v>0</v>
      </c>
      <c r="D1077" s="220">
        <v>0</v>
      </c>
      <c r="E1077" s="221">
        <v>0</v>
      </c>
      <c r="F1077" s="220">
        <v>0</v>
      </c>
      <c r="G1077" s="219">
        <v>0</v>
      </c>
      <c r="H1077" s="220">
        <v>0</v>
      </c>
      <c r="I1077" s="221">
        <v>0</v>
      </c>
      <c r="J1077" s="220">
        <v>0</v>
      </c>
    </row>
    <row r="1078" spans="2:11" x14ac:dyDescent="0.2">
      <c r="B1078" s="101" t="s">
        <v>1269</v>
      </c>
      <c r="C1078" s="219">
        <v>154</v>
      </c>
      <c r="D1078" s="220">
        <v>64.681818181818187</v>
      </c>
      <c r="E1078" s="221">
        <v>0.41772204981967631</v>
      </c>
      <c r="F1078" s="220">
        <v>287</v>
      </c>
      <c r="G1078" s="219">
        <v>23</v>
      </c>
      <c r="H1078" s="220">
        <v>356.6521739130435</v>
      </c>
      <c r="I1078" s="221">
        <v>0.37087440094041058</v>
      </c>
      <c r="J1078" s="220">
        <v>783</v>
      </c>
    </row>
    <row r="1079" spans="2:11" x14ac:dyDescent="0.2">
      <c r="B1079" s="101" t="s">
        <v>1270</v>
      </c>
      <c r="C1079" s="219">
        <v>0</v>
      </c>
      <c r="D1079" s="220">
        <v>0</v>
      </c>
      <c r="E1079" s="221">
        <v>0</v>
      </c>
      <c r="F1079" s="220">
        <v>0</v>
      </c>
      <c r="G1079" s="219">
        <v>0</v>
      </c>
      <c r="H1079" s="220">
        <v>0</v>
      </c>
      <c r="I1079" s="221">
        <v>0</v>
      </c>
      <c r="J1079" s="220">
        <v>0</v>
      </c>
    </row>
    <row r="1080" spans="2:11" x14ac:dyDescent="0.2">
      <c r="B1080" s="101" t="s">
        <v>1271</v>
      </c>
      <c r="C1080" s="219">
        <v>0</v>
      </c>
      <c r="D1080" s="220">
        <v>0</v>
      </c>
      <c r="E1080" s="221">
        <v>0</v>
      </c>
      <c r="F1080" s="220">
        <v>0</v>
      </c>
      <c r="G1080" s="219">
        <v>0</v>
      </c>
      <c r="H1080" s="220">
        <v>0</v>
      </c>
      <c r="I1080" s="221">
        <v>0</v>
      </c>
      <c r="J1080" s="220">
        <v>0</v>
      </c>
    </row>
    <row r="1081" spans="2:11" x14ac:dyDescent="0.2">
      <c r="B1081" s="101" t="s">
        <v>1272</v>
      </c>
      <c r="C1081" s="219">
        <v>382</v>
      </c>
      <c r="D1081" s="220">
        <v>72.340314136125656</v>
      </c>
      <c r="E1081" s="221">
        <v>0.45019712619334662</v>
      </c>
      <c r="F1081" s="220">
        <v>498</v>
      </c>
      <c r="G1081" s="219">
        <v>172</v>
      </c>
      <c r="H1081" s="220">
        <v>342.75581395348837</v>
      </c>
      <c r="I1081" s="221">
        <v>0.36401020023833497</v>
      </c>
      <c r="J1081" s="220">
        <v>835</v>
      </c>
    </row>
    <row r="1082" spans="2:11" x14ac:dyDescent="0.2">
      <c r="B1082" s="102" t="s">
        <v>1273</v>
      </c>
      <c r="C1082" s="222">
        <v>40</v>
      </c>
      <c r="D1082" s="223">
        <v>86.174999999999997</v>
      </c>
      <c r="E1082" s="224">
        <v>0.49978251413658104</v>
      </c>
      <c r="F1082" s="223">
        <v>347</v>
      </c>
      <c r="G1082" s="222">
        <v>0</v>
      </c>
      <c r="H1082" s="223">
        <v>0</v>
      </c>
      <c r="I1082" s="224">
        <v>0</v>
      </c>
      <c r="J1082" s="223">
        <v>0</v>
      </c>
    </row>
    <row r="1084" spans="2:11" x14ac:dyDescent="0.2">
      <c r="K1084" s="12" t="s">
        <v>298</v>
      </c>
    </row>
    <row r="1085" spans="2:11" x14ac:dyDescent="0.2">
      <c r="K1085" s="12" t="s">
        <v>309</v>
      </c>
    </row>
    <row r="1086" spans="2:11" x14ac:dyDescent="0.2">
      <c r="B1086" s="3" t="s">
        <v>0</v>
      </c>
      <c r="C1086" s="207"/>
      <c r="D1086" s="208"/>
      <c r="E1086" s="209"/>
      <c r="F1086" s="209"/>
      <c r="G1086" s="207"/>
      <c r="H1086" s="208"/>
      <c r="I1086" s="209"/>
      <c r="J1086" s="209"/>
    </row>
    <row r="1087" spans="2:11" x14ac:dyDescent="0.2">
      <c r="B1087" s="3" t="s">
        <v>2701</v>
      </c>
      <c r="C1087" s="207"/>
      <c r="D1087" s="208"/>
      <c r="E1087" s="209"/>
      <c r="F1087" s="209"/>
      <c r="G1087" s="207"/>
      <c r="H1087" s="208"/>
      <c r="I1087" s="209"/>
      <c r="J1087" s="209"/>
    </row>
    <row r="1088" spans="2:11" x14ac:dyDescent="0.2">
      <c r="B1088" s="100" t="s">
        <v>293</v>
      </c>
      <c r="C1088" s="207"/>
      <c r="D1088" s="208"/>
      <c r="E1088" s="209"/>
      <c r="F1088" s="209"/>
      <c r="G1088" s="207"/>
      <c r="H1088" s="208"/>
      <c r="I1088" s="209"/>
      <c r="J1088" s="209"/>
    </row>
    <row r="1089" spans="2:10" x14ac:dyDescent="0.2">
      <c r="B1089" s="3"/>
      <c r="C1089" s="98"/>
      <c r="D1089" s="98"/>
      <c r="E1089" s="98"/>
      <c r="F1089" s="98"/>
      <c r="G1089" s="98"/>
      <c r="H1089" s="98"/>
      <c r="I1089" s="98"/>
      <c r="J1089" s="98"/>
    </row>
    <row r="1090" spans="2:10" x14ac:dyDescent="0.2">
      <c r="B1090" s="106"/>
      <c r="C1090" s="167" t="s">
        <v>2659</v>
      </c>
      <c r="D1090" s="210"/>
      <c r="E1090" s="211"/>
      <c r="F1090" s="212"/>
      <c r="G1090" s="167" t="s">
        <v>357</v>
      </c>
      <c r="H1090" s="210"/>
      <c r="I1090" s="211"/>
      <c r="J1090" s="212"/>
    </row>
    <row r="1091" spans="2:10" ht="25.5" x14ac:dyDescent="0.2">
      <c r="B1091" s="168" t="s">
        <v>299</v>
      </c>
      <c r="C1091" s="213" t="s">
        <v>2679</v>
      </c>
      <c r="D1091" s="214" t="s">
        <v>2676</v>
      </c>
      <c r="E1091" s="215" t="s">
        <v>2677</v>
      </c>
      <c r="F1091" s="214" t="s">
        <v>2678</v>
      </c>
      <c r="G1091" s="213" t="s">
        <v>2679</v>
      </c>
      <c r="H1091" s="214" t="s">
        <v>2676</v>
      </c>
      <c r="I1091" s="215" t="s">
        <v>2677</v>
      </c>
      <c r="J1091" s="214" t="s">
        <v>2678</v>
      </c>
    </row>
    <row r="1092" spans="2:10" x14ac:dyDescent="0.2">
      <c r="B1092" s="121" t="s">
        <v>1274</v>
      </c>
      <c r="C1092" s="216">
        <v>232</v>
      </c>
      <c r="D1092" s="217">
        <v>90.237068965517238</v>
      </c>
      <c r="E1092" s="218">
        <v>0.50417840714784568</v>
      </c>
      <c r="F1092" s="217">
        <v>445</v>
      </c>
      <c r="G1092" s="216">
        <v>35</v>
      </c>
      <c r="H1092" s="217">
        <v>516.6</v>
      </c>
      <c r="I1092" s="218">
        <v>0.35823113347730473</v>
      </c>
      <c r="J1092" s="217">
        <v>1107</v>
      </c>
    </row>
    <row r="1093" spans="2:10" x14ac:dyDescent="0.2">
      <c r="B1093" s="101" t="s">
        <v>1275</v>
      </c>
      <c r="C1093" s="219">
        <v>496</v>
      </c>
      <c r="D1093" s="220">
        <v>67.247983870967744</v>
      </c>
      <c r="E1093" s="221">
        <v>0.46403728436282687</v>
      </c>
      <c r="F1093" s="220">
        <v>289</v>
      </c>
      <c r="G1093" s="219">
        <v>99</v>
      </c>
      <c r="H1093" s="220">
        <v>229.45454545454547</v>
      </c>
      <c r="I1093" s="221">
        <v>0.35874921036007579</v>
      </c>
      <c r="J1093" s="220">
        <v>690</v>
      </c>
    </row>
    <row r="1094" spans="2:10" x14ac:dyDescent="0.2">
      <c r="B1094" s="101" t="s">
        <v>1276</v>
      </c>
      <c r="C1094" s="219">
        <v>1</v>
      </c>
      <c r="D1094" s="220">
        <v>102</v>
      </c>
      <c r="E1094" s="221">
        <v>0.66233766233766245</v>
      </c>
      <c r="F1094" s="220">
        <v>102</v>
      </c>
      <c r="G1094" s="219">
        <v>0</v>
      </c>
      <c r="H1094" s="220">
        <v>0</v>
      </c>
      <c r="I1094" s="221">
        <v>0</v>
      </c>
      <c r="J1094" s="220">
        <v>0</v>
      </c>
    </row>
    <row r="1095" spans="2:10" x14ac:dyDescent="0.2">
      <c r="B1095" s="101" t="s">
        <v>1277</v>
      </c>
      <c r="C1095" s="219">
        <v>0</v>
      </c>
      <c r="D1095" s="220">
        <v>0</v>
      </c>
      <c r="E1095" s="221">
        <v>0</v>
      </c>
      <c r="F1095" s="220">
        <v>0</v>
      </c>
      <c r="G1095" s="219">
        <v>0</v>
      </c>
      <c r="H1095" s="220">
        <v>0</v>
      </c>
      <c r="I1095" s="221">
        <v>0</v>
      </c>
      <c r="J1095" s="220">
        <v>0</v>
      </c>
    </row>
    <row r="1096" spans="2:10" x14ac:dyDescent="0.2">
      <c r="B1096" s="101" t="s">
        <v>1278</v>
      </c>
      <c r="C1096" s="219">
        <v>489</v>
      </c>
      <c r="D1096" s="220">
        <v>61.916155419222903</v>
      </c>
      <c r="E1096" s="221">
        <v>0.4482161361954109</v>
      </c>
      <c r="F1096" s="220">
        <v>251</v>
      </c>
      <c r="G1096" s="219">
        <v>92</v>
      </c>
      <c r="H1096" s="220">
        <v>211.2608695652174</v>
      </c>
      <c r="I1096" s="221">
        <v>0.359313761739259</v>
      </c>
      <c r="J1096" s="220">
        <v>568</v>
      </c>
    </row>
    <row r="1097" spans="2:10" x14ac:dyDescent="0.2">
      <c r="B1097" s="101" t="s">
        <v>1279</v>
      </c>
      <c r="C1097" s="219">
        <v>0</v>
      </c>
      <c r="D1097" s="220">
        <v>0</v>
      </c>
      <c r="E1097" s="221">
        <v>0</v>
      </c>
      <c r="F1097" s="220">
        <v>0</v>
      </c>
      <c r="G1097" s="219">
        <v>0</v>
      </c>
      <c r="H1097" s="220">
        <v>0</v>
      </c>
      <c r="I1097" s="221">
        <v>0</v>
      </c>
      <c r="J1097" s="220">
        <v>0</v>
      </c>
    </row>
    <row r="1098" spans="2:10" x14ac:dyDescent="0.2">
      <c r="B1098" s="101" t="s">
        <v>1280</v>
      </c>
      <c r="C1098" s="219">
        <v>339</v>
      </c>
      <c r="D1098" s="220">
        <v>75.522123893805315</v>
      </c>
      <c r="E1098" s="221">
        <v>0.47333974264162104</v>
      </c>
      <c r="F1098" s="220">
        <v>435</v>
      </c>
      <c r="G1098" s="219">
        <v>343</v>
      </c>
      <c r="H1098" s="220">
        <v>335.0116618075802</v>
      </c>
      <c r="I1098" s="221">
        <v>0.35716528090760735</v>
      </c>
      <c r="J1098" s="220">
        <v>2200</v>
      </c>
    </row>
    <row r="1099" spans="2:10" x14ac:dyDescent="0.2">
      <c r="B1099" s="101" t="s">
        <v>1281</v>
      </c>
      <c r="C1099" s="219">
        <v>522</v>
      </c>
      <c r="D1099" s="220">
        <v>65.111111111111114</v>
      </c>
      <c r="E1099" s="221">
        <v>0.44731058263032519</v>
      </c>
      <c r="F1099" s="220">
        <v>224</v>
      </c>
      <c r="G1099" s="219">
        <v>210</v>
      </c>
      <c r="H1099" s="220">
        <v>263.05714285714288</v>
      </c>
      <c r="I1099" s="221">
        <v>0.35881214357162339</v>
      </c>
      <c r="J1099" s="220">
        <v>792</v>
      </c>
    </row>
    <row r="1100" spans="2:10" x14ac:dyDescent="0.2">
      <c r="B1100" s="101" t="s">
        <v>1282</v>
      </c>
      <c r="C1100" s="219">
        <v>14</v>
      </c>
      <c r="D1100" s="220">
        <v>69.642857142857139</v>
      </c>
      <c r="E1100" s="221">
        <v>0.47422178988326857</v>
      </c>
      <c r="F1100" s="220">
        <v>170</v>
      </c>
      <c r="G1100" s="219">
        <v>3</v>
      </c>
      <c r="H1100" s="220">
        <v>438.33333333333331</v>
      </c>
      <c r="I1100" s="221">
        <v>0.37073583309839298</v>
      </c>
      <c r="J1100" s="220">
        <v>517</v>
      </c>
    </row>
    <row r="1101" spans="2:10" x14ac:dyDescent="0.2">
      <c r="B1101" s="101" t="s">
        <v>1283</v>
      </c>
      <c r="C1101" s="219">
        <v>289</v>
      </c>
      <c r="D1101" s="220">
        <v>70.024221453287197</v>
      </c>
      <c r="E1101" s="221">
        <v>0.47785123966942145</v>
      </c>
      <c r="F1101" s="220">
        <v>249</v>
      </c>
      <c r="G1101" s="219">
        <v>392</v>
      </c>
      <c r="H1101" s="220">
        <v>252.57653061224491</v>
      </c>
      <c r="I1101" s="221">
        <v>0.35651272153767488</v>
      </c>
      <c r="J1101" s="220">
        <v>852</v>
      </c>
    </row>
    <row r="1102" spans="2:10" x14ac:dyDescent="0.2">
      <c r="B1102" s="101" t="s">
        <v>1284</v>
      </c>
      <c r="C1102" s="219">
        <v>0</v>
      </c>
      <c r="D1102" s="220">
        <v>0</v>
      </c>
      <c r="E1102" s="221">
        <v>0</v>
      </c>
      <c r="F1102" s="220">
        <v>0</v>
      </c>
      <c r="G1102" s="219">
        <v>0</v>
      </c>
      <c r="H1102" s="220">
        <v>0</v>
      </c>
      <c r="I1102" s="221">
        <v>0</v>
      </c>
      <c r="J1102" s="220">
        <v>0</v>
      </c>
    </row>
    <row r="1103" spans="2:10" x14ac:dyDescent="0.2">
      <c r="B1103" s="101" t="s">
        <v>1285</v>
      </c>
      <c r="C1103" s="219">
        <v>1</v>
      </c>
      <c r="D1103" s="220">
        <v>25</v>
      </c>
      <c r="E1103" s="221">
        <v>0.19230769230769229</v>
      </c>
      <c r="F1103" s="220">
        <v>25</v>
      </c>
      <c r="G1103" s="219">
        <v>0</v>
      </c>
      <c r="H1103" s="220">
        <v>0</v>
      </c>
      <c r="I1103" s="221">
        <v>0</v>
      </c>
      <c r="J1103" s="220">
        <v>0</v>
      </c>
    </row>
    <row r="1104" spans="2:10" x14ac:dyDescent="0.2">
      <c r="B1104" s="101" t="s">
        <v>1286</v>
      </c>
      <c r="C1104" s="219">
        <v>0</v>
      </c>
      <c r="D1104" s="220">
        <v>0</v>
      </c>
      <c r="E1104" s="221">
        <v>0</v>
      </c>
      <c r="F1104" s="220">
        <v>0</v>
      </c>
      <c r="G1104" s="219">
        <v>0</v>
      </c>
      <c r="H1104" s="220">
        <v>0</v>
      </c>
      <c r="I1104" s="221">
        <v>0</v>
      </c>
      <c r="J1104" s="220">
        <v>0</v>
      </c>
    </row>
    <row r="1105" spans="2:10" x14ac:dyDescent="0.2">
      <c r="B1105" s="101" t="s">
        <v>1287</v>
      </c>
      <c r="C1105" s="219">
        <v>315</v>
      </c>
      <c r="D1105" s="220">
        <v>64.219047619047615</v>
      </c>
      <c r="E1105" s="221">
        <v>0.43985649054142195</v>
      </c>
      <c r="F1105" s="220">
        <v>313</v>
      </c>
      <c r="G1105" s="219">
        <v>59</v>
      </c>
      <c r="H1105" s="220">
        <v>268.23728813559325</v>
      </c>
      <c r="I1105" s="221">
        <v>0.36785830505322847</v>
      </c>
      <c r="J1105" s="220">
        <v>595</v>
      </c>
    </row>
    <row r="1106" spans="2:10" x14ac:dyDescent="0.2">
      <c r="B1106" s="101" t="s">
        <v>1288</v>
      </c>
      <c r="C1106" s="219">
        <v>0</v>
      </c>
      <c r="D1106" s="220">
        <v>0</v>
      </c>
      <c r="E1106" s="221">
        <v>0</v>
      </c>
      <c r="F1106" s="220">
        <v>0</v>
      </c>
      <c r="G1106" s="219">
        <v>0</v>
      </c>
      <c r="H1106" s="220">
        <v>0</v>
      </c>
      <c r="I1106" s="221">
        <v>0</v>
      </c>
      <c r="J1106" s="220">
        <v>0</v>
      </c>
    </row>
    <row r="1107" spans="2:10" x14ac:dyDescent="0.2">
      <c r="B1107" s="101" t="s">
        <v>1289</v>
      </c>
      <c r="C1107" s="219">
        <v>574</v>
      </c>
      <c r="D1107" s="220">
        <v>65.200348432055748</v>
      </c>
      <c r="E1107" s="221">
        <v>0.41445182724252483</v>
      </c>
      <c r="F1107" s="220">
        <v>643</v>
      </c>
      <c r="G1107" s="219">
        <v>299</v>
      </c>
      <c r="H1107" s="220">
        <v>346.19063545150499</v>
      </c>
      <c r="I1107" s="221">
        <v>0.36051978991069822</v>
      </c>
      <c r="J1107" s="220">
        <v>1066</v>
      </c>
    </row>
    <row r="1108" spans="2:10" x14ac:dyDescent="0.2">
      <c r="B1108" s="101" t="s">
        <v>1290</v>
      </c>
      <c r="C1108" s="219">
        <v>829</v>
      </c>
      <c r="D1108" s="220">
        <v>69.496984318455972</v>
      </c>
      <c r="E1108" s="221">
        <v>0.43803506531028091</v>
      </c>
      <c r="F1108" s="220">
        <v>513</v>
      </c>
      <c r="G1108" s="219">
        <v>391</v>
      </c>
      <c r="H1108" s="220">
        <v>359.27109974424553</v>
      </c>
      <c r="I1108" s="221">
        <v>0.35939150968738898</v>
      </c>
      <c r="J1108" s="220">
        <v>1187</v>
      </c>
    </row>
    <row r="1109" spans="2:10" x14ac:dyDescent="0.2">
      <c r="B1109" s="101" t="s">
        <v>1291</v>
      </c>
      <c r="C1109" s="219">
        <v>24</v>
      </c>
      <c r="D1109" s="220">
        <v>85.291666666666671</v>
      </c>
      <c r="E1109" s="221">
        <v>0.52581556640123295</v>
      </c>
      <c r="F1109" s="220">
        <v>143</v>
      </c>
      <c r="G1109" s="219">
        <v>0</v>
      </c>
      <c r="H1109" s="220">
        <v>0</v>
      </c>
      <c r="I1109" s="221">
        <v>0</v>
      </c>
      <c r="J1109" s="220">
        <v>0</v>
      </c>
    </row>
    <row r="1110" spans="2:10" x14ac:dyDescent="0.2">
      <c r="B1110" s="101" t="s">
        <v>1292</v>
      </c>
      <c r="C1110" s="219">
        <v>22</v>
      </c>
      <c r="D1110" s="220">
        <v>63.590909090909093</v>
      </c>
      <c r="E1110" s="221">
        <v>0.39386261261261257</v>
      </c>
      <c r="F1110" s="220">
        <v>129</v>
      </c>
      <c r="G1110" s="219">
        <v>5</v>
      </c>
      <c r="H1110" s="220">
        <v>699.2</v>
      </c>
      <c r="I1110" s="221">
        <v>0.35955980664403997</v>
      </c>
      <c r="J1110" s="220">
        <v>1535</v>
      </c>
    </row>
    <row r="1111" spans="2:10" x14ac:dyDescent="0.2">
      <c r="B1111" s="101" t="s">
        <v>1293</v>
      </c>
      <c r="C1111" s="219">
        <v>577</v>
      </c>
      <c r="D1111" s="220">
        <v>69.143847487001736</v>
      </c>
      <c r="E1111" s="221">
        <v>0.43798921933493618</v>
      </c>
      <c r="F1111" s="220">
        <v>314</v>
      </c>
      <c r="G1111" s="219">
        <v>137</v>
      </c>
      <c r="H1111" s="220">
        <v>376.33576642335765</v>
      </c>
      <c r="I1111" s="221">
        <v>0.35786521923218406</v>
      </c>
      <c r="J1111" s="220">
        <v>1906</v>
      </c>
    </row>
    <row r="1112" spans="2:10" x14ac:dyDescent="0.2">
      <c r="B1112" s="101" t="s">
        <v>1294</v>
      </c>
      <c r="C1112" s="219">
        <v>320</v>
      </c>
      <c r="D1112" s="220">
        <v>72.340625000000003</v>
      </c>
      <c r="E1112" s="221">
        <v>0.43414414583372407</v>
      </c>
      <c r="F1112" s="220">
        <v>377</v>
      </c>
      <c r="G1112" s="219">
        <v>145</v>
      </c>
      <c r="H1112" s="220">
        <v>419.45517241379309</v>
      </c>
      <c r="I1112" s="221">
        <v>0.35955780201590248</v>
      </c>
      <c r="J1112" s="220">
        <v>3113</v>
      </c>
    </row>
    <row r="1113" spans="2:10" x14ac:dyDescent="0.2">
      <c r="B1113" s="101" t="s">
        <v>1295</v>
      </c>
      <c r="C1113" s="219">
        <v>530</v>
      </c>
      <c r="D1113" s="220">
        <v>86.473584905660374</v>
      </c>
      <c r="E1113" s="221">
        <v>0.48018733498176935</v>
      </c>
      <c r="F1113" s="220">
        <v>460</v>
      </c>
      <c r="G1113" s="219">
        <v>218</v>
      </c>
      <c r="H1113" s="220">
        <v>379.59633027522938</v>
      </c>
      <c r="I1113" s="221">
        <v>0.35875714787373791</v>
      </c>
      <c r="J1113" s="220">
        <v>1327</v>
      </c>
    </row>
    <row r="1114" spans="2:10" x14ac:dyDescent="0.2">
      <c r="B1114" s="101" t="s">
        <v>1296</v>
      </c>
      <c r="C1114" s="219">
        <v>13</v>
      </c>
      <c r="D1114" s="220">
        <v>53.384615384615387</v>
      </c>
      <c r="E1114" s="221">
        <v>0.38363736871199561</v>
      </c>
      <c r="F1114" s="220">
        <v>102</v>
      </c>
      <c r="G1114" s="219">
        <v>0</v>
      </c>
      <c r="H1114" s="220">
        <v>0</v>
      </c>
      <c r="I1114" s="221">
        <v>0</v>
      </c>
      <c r="J1114" s="220">
        <v>0</v>
      </c>
    </row>
    <row r="1115" spans="2:10" x14ac:dyDescent="0.2">
      <c r="B1115" s="101" t="s">
        <v>1297</v>
      </c>
      <c r="C1115" s="219">
        <v>0</v>
      </c>
      <c r="D1115" s="220">
        <v>0</v>
      </c>
      <c r="E1115" s="221">
        <v>0</v>
      </c>
      <c r="F1115" s="220">
        <v>0</v>
      </c>
      <c r="G1115" s="219">
        <v>0</v>
      </c>
      <c r="H1115" s="220">
        <v>0</v>
      </c>
      <c r="I1115" s="221">
        <v>0</v>
      </c>
      <c r="J1115" s="220">
        <v>0</v>
      </c>
    </row>
    <row r="1116" spans="2:10" x14ac:dyDescent="0.2">
      <c r="B1116" s="101" t="s">
        <v>1298</v>
      </c>
      <c r="C1116" s="219">
        <v>135</v>
      </c>
      <c r="D1116" s="220">
        <v>150.81481481481481</v>
      </c>
      <c r="E1116" s="221">
        <v>0.46592521396860276</v>
      </c>
      <c r="F1116" s="220">
        <v>848</v>
      </c>
      <c r="G1116" s="219">
        <v>70</v>
      </c>
      <c r="H1116" s="220">
        <v>659.35714285714289</v>
      </c>
      <c r="I1116" s="221">
        <v>0.36041980649544358</v>
      </c>
      <c r="J1116" s="220">
        <v>3008</v>
      </c>
    </row>
    <row r="1117" spans="2:10" x14ac:dyDescent="0.2">
      <c r="B1117" s="101" t="s">
        <v>1299</v>
      </c>
      <c r="C1117" s="219">
        <v>164</v>
      </c>
      <c r="D1117" s="220">
        <v>78.445121951219505</v>
      </c>
      <c r="E1117" s="221">
        <v>0.44888346127006273</v>
      </c>
      <c r="F1117" s="220">
        <v>409</v>
      </c>
      <c r="G1117" s="219">
        <v>74</v>
      </c>
      <c r="H1117" s="220">
        <v>349.39189189189187</v>
      </c>
      <c r="I1117" s="221">
        <v>0.35661577081695417</v>
      </c>
      <c r="J1117" s="220">
        <v>2096</v>
      </c>
    </row>
    <row r="1118" spans="2:10" x14ac:dyDescent="0.2">
      <c r="B1118" s="101" t="s">
        <v>1300</v>
      </c>
      <c r="C1118" s="219">
        <v>234</v>
      </c>
      <c r="D1118" s="220">
        <v>73.085470085470092</v>
      </c>
      <c r="E1118" s="221">
        <v>0.46180433667269738</v>
      </c>
      <c r="F1118" s="220">
        <v>272</v>
      </c>
      <c r="G1118" s="219">
        <v>175</v>
      </c>
      <c r="H1118" s="220">
        <v>345.5542857142857</v>
      </c>
      <c r="I1118" s="221">
        <v>0.35796440008760877</v>
      </c>
      <c r="J1118" s="220">
        <v>1460</v>
      </c>
    </row>
    <row r="1119" spans="2:10" x14ac:dyDescent="0.2">
      <c r="B1119" s="101" t="s">
        <v>1301</v>
      </c>
      <c r="C1119" s="219">
        <v>228</v>
      </c>
      <c r="D1119" s="220">
        <v>83.600877192982452</v>
      </c>
      <c r="E1119" s="221">
        <v>0.4760013984616922</v>
      </c>
      <c r="F1119" s="220">
        <v>532</v>
      </c>
      <c r="G1119" s="219">
        <v>114</v>
      </c>
      <c r="H1119" s="220">
        <v>310.90350877192981</v>
      </c>
      <c r="I1119" s="221">
        <v>0.35645824742786458</v>
      </c>
      <c r="J1119" s="220">
        <v>1289</v>
      </c>
    </row>
    <row r="1120" spans="2:10" x14ac:dyDescent="0.2">
      <c r="B1120" s="101" t="s">
        <v>1302</v>
      </c>
      <c r="C1120" s="219">
        <v>669</v>
      </c>
      <c r="D1120" s="220">
        <v>66.272047832585955</v>
      </c>
      <c r="E1120" s="221">
        <v>0.42878143133462276</v>
      </c>
      <c r="F1120" s="220">
        <v>649</v>
      </c>
      <c r="G1120" s="219">
        <v>371</v>
      </c>
      <c r="H1120" s="220">
        <v>278.69811320754718</v>
      </c>
      <c r="I1120" s="221">
        <v>0.35583461813776784</v>
      </c>
      <c r="J1120" s="220">
        <v>962</v>
      </c>
    </row>
    <row r="1121" spans="2:10" x14ac:dyDescent="0.2">
      <c r="B1121" s="101" t="s">
        <v>1303</v>
      </c>
      <c r="C1121" s="219">
        <v>0</v>
      </c>
      <c r="D1121" s="220">
        <v>0</v>
      </c>
      <c r="E1121" s="221">
        <v>0</v>
      </c>
      <c r="F1121" s="220">
        <v>0</v>
      </c>
      <c r="G1121" s="219">
        <v>0</v>
      </c>
      <c r="H1121" s="220">
        <v>0</v>
      </c>
      <c r="I1121" s="221">
        <v>0</v>
      </c>
      <c r="J1121" s="220">
        <v>0</v>
      </c>
    </row>
    <row r="1122" spans="2:10" x14ac:dyDescent="0.2">
      <c r="B1122" s="101" t="s">
        <v>1304</v>
      </c>
      <c r="C1122" s="219">
        <v>0</v>
      </c>
      <c r="D1122" s="220">
        <v>0</v>
      </c>
      <c r="E1122" s="221">
        <v>0</v>
      </c>
      <c r="F1122" s="220">
        <v>0</v>
      </c>
      <c r="G1122" s="219">
        <v>0</v>
      </c>
      <c r="H1122" s="220">
        <v>0</v>
      </c>
      <c r="I1122" s="221">
        <v>0</v>
      </c>
      <c r="J1122" s="220">
        <v>0</v>
      </c>
    </row>
    <row r="1123" spans="2:10" x14ac:dyDescent="0.2">
      <c r="B1123" s="101" t="s">
        <v>1305</v>
      </c>
      <c r="C1123" s="219">
        <v>0</v>
      </c>
      <c r="D1123" s="220">
        <v>0</v>
      </c>
      <c r="E1123" s="221">
        <v>0</v>
      </c>
      <c r="F1123" s="220">
        <v>0</v>
      </c>
      <c r="G1123" s="219">
        <v>0</v>
      </c>
      <c r="H1123" s="220">
        <v>0</v>
      </c>
      <c r="I1123" s="221">
        <v>0</v>
      </c>
      <c r="J1123" s="220">
        <v>0</v>
      </c>
    </row>
    <row r="1124" spans="2:10" x14ac:dyDescent="0.2">
      <c r="B1124" s="101" t="s">
        <v>1306</v>
      </c>
      <c r="C1124" s="219">
        <v>0</v>
      </c>
      <c r="D1124" s="220">
        <v>0</v>
      </c>
      <c r="E1124" s="221">
        <v>0</v>
      </c>
      <c r="F1124" s="220">
        <v>0</v>
      </c>
      <c r="G1124" s="219">
        <v>0</v>
      </c>
      <c r="H1124" s="220">
        <v>0</v>
      </c>
      <c r="I1124" s="221">
        <v>0</v>
      </c>
      <c r="J1124" s="220">
        <v>0</v>
      </c>
    </row>
    <row r="1125" spans="2:10" x14ac:dyDescent="0.2">
      <c r="B1125" s="101" t="s">
        <v>1307</v>
      </c>
      <c r="C1125" s="219">
        <v>0</v>
      </c>
      <c r="D1125" s="220">
        <v>0</v>
      </c>
      <c r="E1125" s="221">
        <v>0</v>
      </c>
      <c r="F1125" s="220">
        <v>0</v>
      </c>
      <c r="G1125" s="219">
        <v>0</v>
      </c>
      <c r="H1125" s="220">
        <v>0</v>
      </c>
      <c r="I1125" s="221">
        <v>0</v>
      </c>
      <c r="J1125" s="220">
        <v>0</v>
      </c>
    </row>
    <row r="1126" spans="2:10" x14ac:dyDescent="0.2">
      <c r="B1126" s="101" t="s">
        <v>1308</v>
      </c>
      <c r="C1126" s="219">
        <v>0</v>
      </c>
      <c r="D1126" s="220">
        <v>0</v>
      </c>
      <c r="E1126" s="221">
        <v>0</v>
      </c>
      <c r="F1126" s="220">
        <v>0</v>
      </c>
      <c r="G1126" s="219">
        <v>0</v>
      </c>
      <c r="H1126" s="220">
        <v>0</v>
      </c>
      <c r="I1126" s="221">
        <v>0</v>
      </c>
      <c r="J1126" s="220">
        <v>0</v>
      </c>
    </row>
    <row r="1127" spans="2:10" x14ac:dyDescent="0.2">
      <c r="B1127" s="101" t="s">
        <v>1309</v>
      </c>
      <c r="C1127" s="219">
        <v>0</v>
      </c>
      <c r="D1127" s="220">
        <v>0</v>
      </c>
      <c r="E1127" s="221">
        <v>0</v>
      </c>
      <c r="F1127" s="220">
        <v>0</v>
      </c>
      <c r="G1127" s="219">
        <v>0</v>
      </c>
      <c r="H1127" s="220">
        <v>0</v>
      </c>
      <c r="I1127" s="221">
        <v>0</v>
      </c>
      <c r="J1127" s="220">
        <v>0</v>
      </c>
    </row>
    <row r="1128" spans="2:10" x14ac:dyDescent="0.2">
      <c r="B1128" s="101" t="s">
        <v>1310</v>
      </c>
      <c r="C1128" s="219">
        <v>2</v>
      </c>
      <c r="D1128" s="220">
        <v>63</v>
      </c>
      <c r="E1128" s="221">
        <v>0.48461538461538467</v>
      </c>
      <c r="F1128" s="220">
        <v>67</v>
      </c>
      <c r="G1128" s="219">
        <v>0</v>
      </c>
      <c r="H1128" s="220">
        <v>0</v>
      </c>
      <c r="I1128" s="221">
        <v>0</v>
      </c>
      <c r="J1128" s="220">
        <v>0</v>
      </c>
    </row>
    <row r="1129" spans="2:10" x14ac:dyDescent="0.2">
      <c r="B1129" s="101" t="s">
        <v>1311</v>
      </c>
      <c r="C1129" s="219">
        <v>20</v>
      </c>
      <c r="D1129" s="220">
        <v>69</v>
      </c>
      <c r="E1129" s="221">
        <v>0.48523206751054859</v>
      </c>
      <c r="F1129" s="220">
        <v>140</v>
      </c>
      <c r="G1129" s="219">
        <v>0</v>
      </c>
      <c r="H1129" s="220">
        <v>0</v>
      </c>
      <c r="I1129" s="221">
        <v>0</v>
      </c>
      <c r="J1129" s="220">
        <v>0</v>
      </c>
    </row>
    <row r="1130" spans="2:10" x14ac:dyDescent="0.2">
      <c r="B1130" s="101" t="s">
        <v>1312</v>
      </c>
      <c r="C1130" s="219">
        <v>92</v>
      </c>
      <c r="D1130" s="220">
        <v>83.032608695652172</v>
      </c>
      <c r="E1130" s="221">
        <v>0.57285339332583418</v>
      </c>
      <c r="F1130" s="220">
        <v>286</v>
      </c>
      <c r="G1130" s="219">
        <v>0</v>
      </c>
      <c r="H1130" s="220">
        <v>0</v>
      </c>
      <c r="I1130" s="221">
        <v>0</v>
      </c>
      <c r="J1130" s="220">
        <v>0</v>
      </c>
    </row>
    <row r="1131" spans="2:10" x14ac:dyDescent="0.2">
      <c r="B1131" s="101" t="s">
        <v>1313</v>
      </c>
      <c r="C1131" s="219">
        <v>9</v>
      </c>
      <c r="D1131" s="220">
        <v>65.111111111111114</v>
      </c>
      <c r="E1131" s="221">
        <v>0.43504083147735706</v>
      </c>
      <c r="F1131" s="220">
        <v>149</v>
      </c>
      <c r="G1131" s="219">
        <v>0</v>
      </c>
      <c r="H1131" s="220">
        <v>0</v>
      </c>
      <c r="I1131" s="221">
        <v>0</v>
      </c>
      <c r="J1131" s="220">
        <v>0</v>
      </c>
    </row>
    <row r="1132" spans="2:10" x14ac:dyDescent="0.2">
      <c r="B1132" s="101" t="s">
        <v>1314</v>
      </c>
      <c r="C1132" s="219">
        <v>12</v>
      </c>
      <c r="D1132" s="220">
        <v>91</v>
      </c>
      <c r="E1132" s="221">
        <v>0.57594936708860756</v>
      </c>
      <c r="F1132" s="220">
        <v>133</v>
      </c>
      <c r="G1132" s="219">
        <v>0</v>
      </c>
      <c r="H1132" s="220">
        <v>0</v>
      </c>
      <c r="I1132" s="221">
        <v>0</v>
      </c>
      <c r="J1132" s="220">
        <v>0</v>
      </c>
    </row>
    <row r="1133" spans="2:10" x14ac:dyDescent="0.2">
      <c r="B1133" s="101" t="s">
        <v>1315</v>
      </c>
      <c r="C1133" s="219">
        <v>19</v>
      </c>
      <c r="D1133" s="220">
        <v>67.10526315789474</v>
      </c>
      <c r="E1133" s="221">
        <v>0.50315706393054449</v>
      </c>
      <c r="F1133" s="220">
        <v>118</v>
      </c>
      <c r="G1133" s="219">
        <v>0</v>
      </c>
      <c r="H1133" s="220">
        <v>0</v>
      </c>
      <c r="I1133" s="221">
        <v>0</v>
      </c>
      <c r="J1133" s="220">
        <v>0</v>
      </c>
    </row>
    <row r="1134" spans="2:10" x14ac:dyDescent="0.2">
      <c r="B1134" s="101" t="s">
        <v>1316</v>
      </c>
      <c r="C1134" s="219">
        <v>5</v>
      </c>
      <c r="D1134" s="220">
        <v>62.2</v>
      </c>
      <c r="E1134" s="221">
        <v>0.42486338797814205</v>
      </c>
      <c r="F1134" s="220">
        <v>118</v>
      </c>
      <c r="G1134" s="219">
        <v>0</v>
      </c>
      <c r="H1134" s="220">
        <v>0</v>
      </c>
      <c r="I1134" s="221">
        <v>0</v>
      </c>
      <c r="J1134" s="220">
        <v>0</v>
      </c>
    </row>
    <row r="1135" spans="2:10" x14ac:dyDescent="0.2">
      <c r="B1135" s="101" t="s">
        <v>1317</v>
      </c>
      <c r="C1135" s="219">
        <v>0</v>
      </c>
      <c r="D1135" s="220">
        <v>0</v>
      </c>
      <c r="E1135" s="221">
        <v>0</v>
      </c>
      <c r="F1135" s="220">
        <v>0</v>
      </c>
      <c r="G1135" s="219">
        <v>0</v>
      </c>
      <c r="H1135" s="220">
        <v>0</v>
      </c>
      <c r="I1135" s="221">
        <v>0</v>
      </c>
      <c r="J1135" s="220">
        <v>0</v>
      </c>
    </row>
    <row r="1136" spans="2:10" x14ac:dyDescent="0.2">
      <c r="B1136" s="101" t="s">
        <v>1318</v>
      </c>
      <c r="C1136" s="219">
        <v>92</v>
      </c>
      <c r="D1136" s="220">
        <v>108.77173913043478</v>
      </c>
      <c r="E1136" s="221">
        <v>0.58975719000471472</v>
      </c>
      <c r="F1136" s="220">
        <v>335</v>
      </c>
      <c r="G1136" s="219">
        <v>2</v>
      </c>
      <c r="H1136" s="220">
        <v>166</v>
      </c>
      <c r="I1136" s="221">
        <v>0.27969671440606581</v>
      </c>
      <c r="J1136" s="220">
        <v>203</v>
      </c>
    </row>
    <row r="1137" spans="2:11" x14ac:dyDescent="0.2">
      <c r="B1137" s="101" t="s">
        <v>1319</v>
      </c>
      <c r="C1137" s="219">
        <v>40</v>
      </c>
      <c r="D1137" s="220">
        <v>81.95</v>
      </c>
      <c r="E1137" s="221">
        <v>0.53050655445865025</v>
      </c>
      <c r="F1137" s="220">
        <v>224</v>
      </c>
      <c r="G1137" s="219">
        <v>2</v>
      </c>
      <c r="H1137" s="220">
        <v>135</v>
      </c>
      <c r="I1137" s="221">
        <v>0.3354037267080745</v>
      </c>
      <c r="J1137" s="220">
        <v>159</v>
      </c>
    </row>
    <row r="1138" spans="2:11" x14ac:dyDescent="0.2">
      <c r="B1138" s="101" t="s">
        <v>1320</v>
      </c>
      <c r="C1138" s="219">
        <v>245</v>
      </c>
      <c r="D1138" s="220">
        <v>75.787755102040819</v>
      </c>
      <c r="E1138" s="221">
        <v>0.52267417311752284</v>
      </c>
      <c r="F1138" s="220">
        <v>230</v>
      </c>
      <c r="G1138" s="219">
        <v>5</v>
      </c>
      <c r="H1138" s="220">
        <v>156.19999999999999</v>
      </c>
      <c r="I1138" s="221">
        <v>0.35564663023679421</v>
      </c>
      <c r="J1138" s="220">
        <v>229</v>
      </c>
    </row>
    <row r="1139" spans="2:11" x14ac:dyDescent="0.2">
      <c r="B1139" s="102" t="s">
        <v>1321</v>
      </c>
      <c r="C1139" s="222">
        <v>0</v>
      </c>
      <c r="D1139" s="223">
        <v>0</v>
      </c>
      <c r="E1139" s="224">
        <v>0</v>
      </c>
      <c r="F1139" s="223">
        <v>0</v>
      </c>
      <c r="G1139" s="222">
        <v>0</v>
      </c>
      <c r="H1139" s="223">
        <v>0</v>
      </c>
      <c r="I1139" s="224">
        <v>0</v>
      </c>
      <c r="J1139" s="223">
        <v>0</v>
      </c>
    </row>
    <row r="1141" spans="2:11" x14ac:dyDescent="0.2">
      <c r="K1141" s="12" t="s">
        <v>298</v>
      </c>
    </row>
    <row r="1142" spans="2:11" x14ac:dyDescent="0.2">
      <c r="K1142" s="12" t="s">
        <v>310</v>
      </c>
    </row>
    <row r="1143" spans="2:11" x14ac:dyDescent="0.2">
      <c r="B1143" s="3" t="s">
        <v>0</v>
      </c>
      <c r="C1143" s="207"/>
      <c r="D1143" s="208"/>
      <c r="E1143" s="209"/>
      <c r="F1143" s="209"/>
      <c r="G1143" s="207"/>
      <c r="H1143" s="208"/>
      <c r="I1143" s="209"/>
      <c r="J1143" s="209"/>
    </row>
    <row r="1144" spans="2:11" x14ac:dyDescent="0.2">
      <c r="B1144" s="3" t="s">
        <v>2701</v>
      </c>
      <c r="C1144" s="207"/>
      <c r="D1144" s="208"/>
      <c r="E1144" s="209"/>
      <c r="F1144" s="209"/>
      <c r="G1144" s="207"/>
      <c r="H1144" s="208"/>
      <c r="I1144" s="209"/>
      <c r="J1144" s="209"/>
    </row>
    <row r="1145" spans="2:11" x14ac:dyDescent="0.2">
      <c r="B1145" s="100" t="s">
        <v>293</v>
      </c>
      <c r="C1145" s="207"/>
      <c r="D1145" s="208"/>
      <c r="E1145" s="209"/>
      <c r="F1145" s="209"/>
      <c r="G1145" s="207"/>
      <c r="H1145" s="208"/>
      <c r="I1145" s="209"/>
      <c r="J1145" s="209"/>
    </row>
    <row r="1146" spans="2:11" x14ac:dyDescent="0.2">
      <c r="B1146" s="3"/>
      <c r="C1146" s="98"/>
      <c r="D1146" s="98"/>
      <c r="E1146" s="98"/>
      <c r="F1146" s="98"/>
      <c r="G1146" s="98"/>
      <c r="H1146" s="98"/>
      <c r="I1146" s="98"/>
      <c r="J1146" s="98"/>
    </row>
    <row r="1147" spans="2:11" x14ac:dyDescent="0.2">
      <c r="B1147" s="106"/>
      <c r="C1147" s="167" t="s">
        <v>2659</v>
      </c>
      <c r="D1147" s="210"/>
      <c r="E1147" s="211"/>
      <c r="F1147" s="212"/>
      <c r="G1147" s="167" t="s">
        <v>357</v>
      </c>
      <c r="H1147" s="210"/>
      <c r="I1147" s="211"/>
      <c r="J1147" s="212"/>
    </row>
    <row r="1148" spans="2:11" ht="25.5" x14ac:dyDescent="0.2">
      <c r="B1148" s="168" t="s">
        <v>299</v>
      </c>
      <c r="C1148" s="213" t="s">
        <v>2679</v>
      </c>
      <c r="D1148" s="214" t="s">
        <v>2676</v>
      </c>
      <c r="E1148" s="215" t="s">
        <v>2677</v>
      </c>
      <c r="F1148" s="214" t="s">
        <v>2678</v>
      </c>
      <c r="G1148" s="213" t="s">
        <v>2679</v>
      </c>
      <c r="H1148" s="214" t="s">
        <v>2676</v>
      </c>
      <c r="I1148" s="215" t="s">
        <v>2677</v>
      </c>
      <c r="J1148" s="214" t="s">
        <v>2678</v>
      </c>
    </row>
    <row r="1149" spans="2:11" x14ac:dyDescent="0.2">
      <c r="B1149" s="121" t="s">
        <v>1322</v>
      </c>
      <c r="C1149" s="216">
        <v>11</v>
      </c>
      <c r="D1149" s="217">
        <v>70.818181818181813</v>
      </c>
      <c r="E1149" s="218">
        <v>0.48901443816698054</v>
      </c>
      <c r="F1149" s="217">
        <v>99</v>
      </c>
      <c r="G1149" s="216">
        <v>0</v>
      </c>
      <c r="H1149" s="217">
        <v>0</v>
      </c>
      <c r="I1149" s="218">
        <v>0</v>
      </c>
      <c r="J1149" s="217">
        <v>0</v>
      </c>
    </row>
    <row r="1150" spans="2:11" x14ac:dyDescent="0.2">
      <c r="B1150" s="101" t="s">
        <v>1323</v>
      </c>
      <c r="C1150" s="219">
        <v>27</v>
      </c>
      <c r="D1150" s="220">
        <v>76.666666666666671</v>
      </c>
      <c r="E1150" s="221">
        <v>0.47739852398523985</v>
      </c>
      <c r="F1150" s="220">
        <v>229</v>
      </c>
      <c r="G1150" s="219">
        <v>0</v>
      </c>
      <c r="H1150" s="220">
        <v>0</v>
      </c>
      <c r="I1150" s="221">
        <v>0</v>
      </c>
      <c r="J1150" s="220">
        <v>0</v>
      </c>
    </row>
    <row r="1151" spans="2:11" x14ac:dyDescent="0.2">
      <c r="B1151" s="101" t="s">
        <v>1324</v>
      </c>
      <c r="C1151" s="219">
        <v>1</v>
      </c>
      <c r="D1151" s="220">
        <v>96</v>
      </c>
      <c r="E1151" s="221">
        <v>0.676056338028169</v>
      </c>
      <c r="F1151" s="220">
        <v>96</v>
      </c>
      <c r="G1151" s="219">
        <v>0</v>
      </c>
      <c r="H1151" s="220">
        <v>0</v>
      </c>
      <c r="I1151" s="221">
        <v>0</v>
      </c>
      <c r="J1151" s="220">
        <v>0</v>
      </c>
    </row>
    <row r="1152" spans="2:11" x14ac:dyDescent="0.2">
      <c r="B1152" s="101" t="s">
        <v>1325</v>
      </c>
      <c r="C1152" s="219">
        <v>90</v>
      </c>
      <c r="D1152" s="220">
        <v>85.36666666666666</v>
      </c>
      <c r="E1152" s="221">
        <v>0.54412181303116158</v>
      </c>
      <c r="F1152" s="220">
        <v>227</v>
      </c>
      <c r="G1152" s="219">
        <v>2</v>
      </c>
      <c r="H1152" s="220">
        <v>207</v>
      </c>
      <c r="I1152" s="221">
        <v>0.36411609498680741</v>
      </c>
      <c r="J1152" s="220">
        <v>209</v>
      </c>
    </row>
    <row r="1153" spans="2:10" x14ac:dyDescent="0.2">
      <c r="B1153" s="101" t="s">
        <v>1326</v>
      </c>
      <c r="C1153" s="219">
        <v>16</v>
      </c>
      <c r="D1153" s="220">
        <v>65.9375</v>
      </c>
      <c r="E1153" s="221">
        <v>0.45969498910675388</v>
      </c>
      <c r="F1153" s="220">
        <v>120</v>
      </c>
      <c r="G1153" s="219">
        <v>0</v>
      </c>
      <c r="H1153" s="220">
        <v>0</v>
      </c>
      <c r="I1153" s="221">
        <v>0</v>
      </c>
      <c r="J1153" s="220">
        <v>0</v>
      </c>
    </row>
    <row r="1154" spans="2:10" x14ac:dyDescent="0.2">
      <c r="B1154" s="101" t="s">
        <v>1327</v>
      </c>
      <c r="C1154" s="219">
        <v>41</v>
      </c>
      <c r="D1154" s="220">
        <v>84.853658536585371</v>
      </c>
      <c r="E1154" s="221">
        <v>0.56058652916532381</v>
      </c>
      <c r="F1154" s="220">
        <v>225</v>
      </c>
      <c r="G1154" s="219">
        <v>0</v>
      </c>
      <c r="H1154" s="220">
        <v>0</v>
      </c>
      <c r="I1154" s="221">
        <v>0</v>
      </c>
      <c r="J1154" s="220">
        <v>0</v>
      </c>
    </row>
    <row r="1155" spans="2:10" x14ac:dyDescent="0.2">
      <c r="B1155" s="101" t="s">
        <v>1328</v>
      </c>
      <c r="C1155" s="219">
        <v>7</v>
      </c>
      <c r="D1155" s="220">
        <v>96.428571428571431</v>
      </c>
      <c r="E1155" s="221">
        <v>0.61926605504587151</v>
      </c>
      <c r="F1155" s="220">
        <v>148</v>
      </c>
      <c r="G1155" s="219">
        <v>0</v>
      </c>
      <c r="H1155" s="220">
        <v>0</v>
      </c>
      <c r="I1155" s="221">
        <v>0</v>
      </c>
      <c r="J1155" s="220">
        <v>0</v>
      </c>
    </row>
    <row r="1156" spans="2:10" x14ac:dyDescent="0.2">
      <c r="B1156" s="101" t="s">
        <v>1329</v>
      </c>
      <c r="C1156" s="219">
        <v>59</v>
      </c>
      <c r="D1156" s="220">
        <v>88.813559322033896</v>
      </c>
      <c r="E1156" s="221">
        <v>0.52258900967388056</v>
      </c>
      <c r="F1156" s="220">
        <v>570</v>
      </c>
      <c r="G1156" s="219">
        <v>1</v>
      </c>
      <c r="H1156" s="220">
        <v>315</v>
      </c>
      <c r="I1156" s="221">
        <v>0.37679425837320579</v>
      </c>
      <c r="J1156" s="220">
        <v>315</v>
      </c>
    </row>
    <row r="1157" spans="2:10" x14ac:dyDescent="0.2">
      <c r="B1157" s="101" t="s">
        <v>1330</v>
      </c>
      <c r="C1157" s="219">
        <v>3</v>
      </c>
      <c r="D1157" s="220">
        <v>82.333333333333329</v>
      </c>
      <c r="E1157" s="221">
        <v>0.60243902439024399</v>
      </c>
      <c r="F1157" s="220">
        <v>88</v>
      </c>
      <c r="G1157" s="219">
        <v>0</v>
      </c>
      <c r="H1157" s="220">
        <v>0</v>
      </c>
      <c r="I1157" s="221">
        <v>0</v>
      </c>
      <c r="J1157" s="220">
        <v>0</v>
      </c>
    </row>
    <row r="1158" spans="2:10" x14ac:dyDescent="0.2">
      <c r="B1158" s="101" t="s">
        <v>1331</v>
      </c>
      <c r="C1158" s="219">
        <v>0</v>
      </c>
      <c r="D1158" s="220">
        <v>0</v>
      </c>
      <c r="E1158" s="221">
        <v>0</v>
      </c>
      <c r="F1158" s="220">
        <v>0</v>
      </c>
      <c r="G1158" s="219">
        <v>0</v>
      </c>
      <c r="H1158" s="220">
        <v>0</v>
      </c>
      <c r="I1158" s="221">
        <v>0</v>
      </c>
      <c r="J1158" s="220">
        <v>0</v>
      </c>
    </row>
    <row r="1159" spans="2:10" x14ac:dyDescent="0.2">
      <c r="B1159" s="101" t="s">
        <v>1332</v>
      </c>
      <c r="C1159" s="219">
        <v>343</v>
      </c>
      <c r="D1159" s="220">
        <v>81.367346938775512</v>
      </c>
      <c r="E1159" s="221">
        <v>0.50806451612903225</v>
      </c>
      <c r="F1159" s="220">
        <v>303</v>
      </c>
      <c r="G1159" s="219">
        <v>2</v>
      </c>
      <c r="H1159" s="220">
        <v>136.5</v>
      </c>
      <c r="I1159" s="221">
        <v>0.33090909090909082</v>
      </c>
      <c r="J1159" s="220">
        <v>177</v>
      </c>
    </row>
    <row r="1160" spans="2:10" x14ac:dyDescent="0.2">
      <c r="B1160" s="101" t="s">
        <v>1333</v>
      </c>
      <c r="C1160" s="219">
        <v>0</v>
      </c>
      <c r="D1160" s="220">
        <v>0</v>
      </c>
      <c r="E1160" s="221">
        <v>0</v>
      </c>
      <c r="F1160" s="220">
        <v>0</v>
      </c>
      <c r="G1160" s="219">
        <v>0</v>
      </c>
      <c r="H1160" s="220">
        <v>0</v>
      </c>
      <c r="I1160" s="221">
        <v>0</v>
      </c>
      <c r="J1160" s="220">
        <v>0</v>
      </c>
    </row>
    <row r="1161" spans="2:10" x14ac:dyDescent="0.2">
      <c r="B1161" s="101" t="s">
        <v>1334</v>
      </c>
      <c r="C1161" s="219">
        <v>9</v>
      </c>
      <c r="D1161" s="220">
        <v>76.888888888888886</v>
      </c>
      <c r="E1161" s="221">
        <v>0.55139442231075697</v>
      </c>
      <c r="F1161" s="220">
        <v>101</v>
      </c>
      <c r="G1161" s="219">
        <v>0</v>
      </c>
      <c r="H1161" s="220">
        <v>0</v>
      </c>
      <c r="I1161" s="221">
        <v>0</v>
      </c>
      <c r="J1161" s="220">
        <v>0</v>
      </c>
    </row>
    <row r="1162" spans="2:10" x14ac:dyDescent="0.2">
      <c r="B1162" s="101" t="s">
        <v>1335</v>
      </c>
      <c r="C1162" s="219">
        <v>24</v>
      </c>
      <c r="D1162" s="220">
        <v>90.458333333333329</v>
      </c>
      <c r="E1162" s="221">
        <v>0.52490328820116061</v>
      </c>
      <c r="F1162" s="220">
        <v>220</v>
      </c>
      <c r="G1162" s="219">
        <v>0</v>
      </c>
      <c r="H1162" s="220">
        <v>0</v>
      </c>
      <c r="I1162" s="221">
        <v>0</v>
      </c>
      <c r="J1162" s="220">
        <v>0</v>
      </c>
    </row>
    <row r="1163" spans="2:10" x14ac:dyDescent="0.2">
      <c r="B1163" s="101" t="s">
        <v>1336</v>
      </c>
      <c r="C1163" s="219">
        <v>0</v>
      </c>
      <c r="D1163" s="220">
        <v>0</v>
      </c>
      <c r="E1163" s="221">
        <v>0</v>
      </c>
      <c r="F1163" s="220">
        <v>0</v>
      </c>
      <c r="G1163" s="219">
        <v>0</v>
      </c>
      <c r="H1163" s="220">
        <v>0</v>
      </c>
      <c r="I1163" s="221">
        <v>0</v>
      </c>
      <c r="J1163" s="220">
        <v>0</v>
      </c>
    </row>
    <row r="1164" spans="2:10" x14ac:dyDescent="0.2">
      <c r="B1164" s="101" t="s">
        <v>1337</v>
      </c>
      <c r="C1164" s="219">
        <v>7</v>
      </c>
      <c r="D1164" s="220">
        <v>91.285714285714292</v>
      </c>
      <c r="E1164" s="221">
        <v>0.58894009216589871</v>
      </c>
      <c r="F1164" s="220">
        <v>111</v>
      </c>
      <c r="G1164" s="219">
        <v>0</v>
      </c>
      <c r="H1164" s="220">
        <v>0</v>
      </c>
      <c r="I1164" s="221">
        <v>0</v>
      </c>
      <c r="J1164" s="220">
        <v>0</v>
      </c>
    </row>
    <row r="1165" spans="2:10" x14ac:dyDescent="0.2">
      <c r="B1165" s="101" t="s">
        <v>1338</v>
      </c>
      <c r="C1165" s="219">
        <v>3</v>
      </c>
      <c r="D1165" s="220">
        <v>69.333333333333329</v>
      </c>
      <c r="E1165" s="221">
        <v>0.48036951501154745</v>
      </c>
      <c r="F1165" s="220">
        <v>117</v>
      </c>
      <c r="G1165" s="219">
        <v>0</v>
      </c>
      <c r="H1165" s="220">
        <v>0</v>
      </c>
      <c r="I1165" s="221">
        <v>0</v>
      </c>
      <c r="J1165" s="220">
        <v>0</v>
      </c>
    </row>
    <row r="1166" spans="2:10" x14ac:dyDescent="0.2">
      <c r="B1166" s="101" t="s">
        <v>1339</v>
      </c>
      <c r="C1166" s="219">
        <v>30</v>
      </c>
      <c r="D1166" s="220">
        <v>96.766666666666666</v>
      </c>
      <c r="E1166" s="221">
        <v>0.58398712532689601</v>
      </c>
      <c r="F1166" s="220">
        <v>195</v>
      </c>
      <c r="G1166" s="219">
        <v>0</v>
      </c>
      <c r="H1166" s="220">
        <v>0</v>
      </c>
      <c r="I1166" s="221">
        <v>0</v>
      </c>
      <c r="J1166" s="220">
        <v>0</v>
      </c>
    </row>
    <row r="1167" spans="2:10" x14ac:dyDescent="0.2">
      <c r="B1167" s="101" t="s">
        <v>1340</v>
      </c>
      <c r="C1167" s="219">
        <v>58</v>
      </c>
      <c r="D1167" s="220">
        <v>85.568965517241381</v>
      </c>
      <c r="E1167" s="221">
        <v>0.6156804366703883</v>
      </c>
      <c r="F1167" s="220">
        <v>219</v>
      </c>
      <c r="G1167" s="219">
        <v>0</v>
      </c>
      <c r="H1167" s="220">
        <v>0</v>
      </c>
      <c r="I1167" s="221">
        <v>0</v>
      </c>
      <c r="J1167" s="220">
        <v>0</v>
      </c>
    </row>
    <row r="1168" spans="2:10" x14ac:dyDescent="0.2">
      <c r="B1168" s="101" t="s">
        <v>1341</v>
      </c>
      <c r="C1168" s="219">
        <v>16</v>
      </c>
      <c r="D1168" s="220">
        <v>97.75</v>
      </c>
      <c r="E1168" s="221">
        <v>0.60714285714285721</v>
      </c>
      <c r="F1168" s="220">
        <v>200</v>
      </c>
      <c r="G1168" s="219">
        <v>0</v>
      </c>
      <c r="H1168" s="220">
        <v>0</v>
      </c>
      <c r="I1168" s="221">
        <v>0</v>
      </c>
      <c r="J1168" s="220">
        <v>0</v>
      </c>
    </row>
    <row r="1169" spans="2:10" x14ac:dyDescent="0.2">
      <c r="B1169" s="101" t="s">
        <v>1342</v>
      </c>
      <c r="C1169" s="219">
        <v>18</v>
      </c>
      <c r="D1169" s="220">
        <v>80.555555555555557</v>
      </c>
      <c r="E1169" s="221">
        <v>0.52574329224075411</v>
      </c>
      <c r="F1169" s="220">
        <v>132</v>
      </c>
      <c r="G1169" s="219">
        <v>0</v>
      </c>
      <c r="H1169" s="220">
        <v>0</v>
      </c>
      <c r="I1169" s="221">
        <v>0</v>
      </c>
      <c r="J1169" s="220">
        <v>0</v>
      </c>
    </row>
    <row r="1170" spans="2:10" x14ac:dyDescent="0.2">
      <c r="B1170" s="101" t="s">
        <v>1343</v>
      </c>
      <c r="C1170" s="219">
        <v>7</v>
      </c>
      <c r="D1170" s="220">
        <v>104</v>
      </c>
      <c r="E1170" s="221">
        <v>0.56390395042602637</v>
      </c>
      <c r="F1170" s="220">
        <v>187</v>
      </c>
      <c r="G1170" s="219">
        <v>0</v>
      </c>
      <c r="H1170" s="220">
        <v>0</v>
      </c>
      <c r="I1170" s="221">
        <v>0</v>
      </c>
      <c r="J1170" s="220">
        <v>0</v>
      </c>
    </row>
    <row r="1171" spans="2:10" x14ac:dyDescent="0.2">
      <c r="B1171" s="101" t="s">
        <v>1344</v>
      </c>
      <c r="C1171" s="219">
        <v>193</v>
      </c>
      <c r="D1171" s="220">
        <v>81.69948186528498</v>
      </c>
      <c r="E1171" s="221">
        <v>0.50548182342758219</v>
      </c>
      <c r="F1171" s="220">
        <v>318</v>
      </c>
      <c r="G1171" s="219">
        <v>0</v>
      </c>
      <c r="H1171" s="220">
        <v>0</v>
      </c>
      <c r="I1171" s="221">
        <v>0</v>
      </c>
      <c r="J1171" s="220">
        <v>0</v>
      </c>
    </row>
    <row r="1172" spans="2:10" x14ac:dyDescent="0.2">
      <c r="B1172" s="101" t="s">
        <v>1345</v>
      </c>
      <c r="C1172" s="219">
        <v>3</v>
      </c>
      <c r="D1172" s="220">
        <v>42.666666666666664</v>
      </c>
      <c r="E1172" s="221">
        <v>0.32820512820512815</v>
      </c>
      <c r="F1172" s="220">
        <v>58</v>
      </c>
      <c r="G1172" s="219">
        <v>0</v>
      </c>
      <c r="H1172" s="220">
        <v>0</v>
      </c>
      <c r="I1172" s="221">
        <v>0</v>
      </c>
      <c r="J1172" s="220">
        <v>0</v>
      </c>
    </row>
    <row r="1173" spans="2:10" x14ac:dyDescent="0.2">
      <c r="B1173" s="101" t="s">
        <v>1346</v>
      </c>
      <c r="C1173" s="219">
        <v>103</v>
      </c>
      <c r="D1173" s="220">
        <v>75.533980582524265</v>
      </c>
      <c r="E1173" s="221">
        <v>0.52685040969729813</v>
      </c>
      <c r="F1173" s="220">
        <v>222</v>
      </c>
      <c r="G1173" s="219">
        <v>0</v>
      </c>
      <c r="H1173" s="220">
        <v>0</v>
      </c>
      <c r="I1173" s="221">
        <v>0</v>
      </c>
      <c r="J1173" s="220">
        <v>0</v>
      </c>
    </row>
    <row r="1174" spans="2:10" x14ac:dyDescent="0.2">
      <c r="B1174" s="101" t="s">
        <v>1347</v>
      </c>
      <c r="C1174" s="219">
        <v>32</v>
      </c>
      <c r="D1174" s="220">
        <v>77.34375</v>
      </c>
      <c r="E1174" s="221">
        <v>0.56766055045871555</v>
      </c>
      <c r="F1174" s="220">
        <v>111</v>
      </c>
      <c r="G1174" s="219">
        <v>0</v>
      </c>
      <c r="H1174" s="220">
        <v>0</v>
      </c>
      <c r="I1174" s="221">
        <v>0</v>
      </c>
      <c r="J1174" s="220">
        <v>0</v>
      </c>
    </row>
    <row r="1175" spans="2:10" x14ac:dyDescent="0.2">
      <c r="B1175" s="101" t="s">
        <v>1348</v>
      </c>
      <c r="C1175" s="219">
        <v>68</v>
      </c>
      <c r="D1175" s="220">
        <v>78.5</v>
      </c>
      <c r="E1175" s="221">
        <v>0.56415134221094898</v>
      </c>
      <c r="F1175" s="220">
        <v>194</v>
      </c>
      <c r="G1175" s="219">
        <v>0</v>
      </c>
      <c r="H1175" s="220">
        <v>0</v>
      </c>
      <c r="I1175" s="221">
        <v>0</v>
      </c>
      <c r="J1175" s="220">
        <v>0</v>
      </c>
    </row>
    <row r="1176" spans="2:10" x14ac:dyDescent="0.2">
      <c r="B1176" s="101" t="s">
        <v>1349</v>
      </c>
      <c r="C1176" s="219">
        <v>2</v>
      </c>
      <c r="D1176" s="220">
        <v>80.5</v>
      </c>
      <c r="E1176" s="221">
        <v>0.60984848484848486</v>
      </c>
      <c r="F1176" s="220">
        <v>84</v>
      </c>
      <c r="G1176" s="219">
        <v>0</v>
      </c>
      <c r="H1176" s="220">
        <v>0</v>
      </c>
      <c r="I1176" s="221">
        <v>0</v>
      </c>
      <c r="J1176" s="220">
        <v>0</v>
      </c>
    </row>
    <row r="1177" spans="2:10" x14ac:dyDescent="0.2">
      <c r="B1177" s="101" t="s">
        <v>1350</v>
      </c>
      <c r="C1177" s="219">
        <v>32</v>
      </c>
      <c r="D1177" s="220">
        <v>93</v>
      </c>
      <c r="E1177" s="221">
        <v>0.60463226330759845</v>
      </c>
      <c r="F1177" s="220">
        <v>183</v>
      </c>
      <c r="G1177" s="219">
        <v>0</v>
      </c>
      <c r="H1177" s="220">
        <v>0</v>
      </c>
      <c r="I1177" s="221">
        <v>0</v>
      </c>
      <c r="J1177" s="220">
        <v>0</v>
      </c>
    </row>
    <row r="1178" spans="2:10" x14ac:dyDescent="0.2">
      <c r="B1178" s="101" t="s">
        <v>1351</v>
      </c>
      <c r="C1178" s="219">
        <v>3</v>
      </c>
      <c r="D1178" s="220">
        <v>43.333333333333336</v>
      </c>
      <c r="E1178" s="221">
        <v>0.33333333333333326</v>
      </c>
      <c r="F1178" s="220">
        <v>63</v>
      </c>
      <c r="G1178" s="219">
        <v>0</v>
      </c>
      <c r="H1178" s="220">
        <v>0</v>
      </c>
      <c r="I1178" s="221">
        <v>0</v>
      </c>
      <c r="J1178" s="220">
        <v>0</v>
      </c>
    </row>
    <row r="1179" spans="2:10" x14ac:dyDescent="0.2">
      <c r="B1179" s="101" t="s">
        <v>1352</v>
      </c>
      <c r="C1179" s="219">
        <v>3</v>
      </c>
      <c r="D1179" s="220">
        <v>58.666666666666664</v>
      </c>
      <c r="E1179" s="221">
        <v>0.39999999999999991</v>
      </c>
      <c r="F1179" s="220">
        <v>120</v>
      </c>
      <c r="G1179" s="219">
        <v>0</v>
      </c>
      <c r="H1179" s="220">
        <v>0</v>
      </c>
      <c r="I1179" s="221">
        <v>0</v>
      </c>
      <c r="J1179" s="220">
        <v>0</v>
      </c>
    </row>
    <row r="1180" spans="2:10" x14ac:dyDescent="0.2">
      <c r="B1180" s="101" t="s">
        <v>1353</v>
      </c>
      <c r="C1180" s="219">
        <v>41</v>
      </c>
      <c r="D1180" s="220">
        <v>70.121951219512198</v>
      </c>
      <c r="E1180" s="221">
        <v>0.47670369756259334</v>
      </c>
      <c r="F1180" s="220">
        <v>200</v>
      </c>
      <c r="G1180" s="219">
        <v>0</v>
      </c>
      <c r="H1180" s="220">
        <v>0</v>
      </c>
      <c r="I1180" s="221">
        <v>0</v>
      </c>
      <c r="J1180" s="220">
        <v>0</v>
      </c>
    </row>
    <row r="1181" spans="2:10" x14ac:dyDescent="0.2">
      <c r="B1181" s="101" t="s">
        <v>1354</v>
      </c>
      <c r="C1181" s="219">
        <v>616</v>
      </c>
      <c r="D1181" s="220">
        <v>90.852272727272734</v>
      </c>
      <c r="E1181" s="221">
        <v>0.5511458199974395</v>
      </c>
      <c r="F1181" s="220">
        <v>1842</v>
      </c>
      <c r="G1181" s="219">
        <v>6</v>
      </c>
      <c r="H1181" s="220">
        <v>234.5</v>
      </c>
      <c r="I1181" s="221">
        <v>0.35774218154080861</v>
      </c>
      <c r="J1181" s="220">
        <v>348</v>
      </c>
    </row>
    <row r="1182" spans="2:10" x14ac:dyDescent="0.2">
      <c r="B1182" s="101" t="s">
        <v>1355</v>
      </c>
      <c r="C1182" s="219">
        <v>6</v>
      </c>
      <c r="D1182" s="220">
        <v>79.666666666666671</v>
      </c>
      <c r="E1182" s="221">
        <v>0.54503990877993158</v>
      </c>
      <c r="F1182" s="220">
        <v>107</v>
      </c>
      <c r="G1182" s="219">
        <v>0</v>
      </c>
      <c r="H1182" s="220">
        <v>0</v>
      </c>
      <c r="I1182" s="221">
        <v>0</v>
      </c>
      <c r="J1182" s="220">
        <v>0</v>
      </c>
    </row>
    <row r="1183" spans="2:10" x14ac:dyDescent="0.2">
      <c r="B1183" s="101" t="s">
        <v>1356</v>
      </c>
      <c r="C1183" s="219">
        <v>2</v>
      </c>
      <c r="D1183" s="220">
        <v>31</v>
      </c>
      <c r="E1183" s="221">
        <v>0.2384615384615385</v>
      </c>
      <c r="F1183" s="220">
        <v>56</v>
      </c>
      <c r="G1183" s="219">
        <v>0</v>
      </c>
      <c r="H1183" s="220">
        <v>0</v>
      </c>
      <c r="I1183" s="221">
        <v>0</v>
      </c>
      <c r="J1183" s="220">
        <v>0</v>
      </c>
    </row>
    <row r="1184" spans="2:10" x14ac:dyDescent="0.2">
      <c r="B1184" s="101" t="s">
        <v>1357</v>
      </c>
      <c r="C1184" s="219">
        <v>5</v>
      </c>
      <c r="D1184" s="220">
        <v>46.8</v>
      </c>
      <c r="E1184" s="221">
        <v>0.3600000000000001</v>
      </c>
      <c r="F1184" s="220">
        <v>87</v>
      </c>
      <c r="G1184" s="219">
        <v>0</v>
      </c>
      <c r="H1184" s="220">
        <v>0</v>
      </c>
      <c r="I1184" s="221">
        <v>0</v>
      </c>
      <c r="J1184" s="220">
        <v>0</v>
      </c>
    </row>
    <row r="1185" spans="2:11" x14ac:dyDescent="0.2">
      <c r="B1185" s="101" t="s">
        <v>1358</v>
      </c>
      <c r="C1185" s="219">
        <v>0</v>
      </c>
      <c r="D1185" s="220">
        <v>0</v>
      </c>
      <c r="E1185" s="221">
        <v>0</v>
      </c>
      <c r="F1185" s="220">
        <v>0</v>
      </c>
      <c r="G1185" s="219">
        <v>0</v>
      </c>
      <c r="H1185" s="220">
        <v>0</v>
      </c>
      <c r="I1185" s="221">
        <v>0</v>
      </c>
      <c r="J1185" s="220">
        <v>0</v>
      </c>
    </row>
    <row r="1186" spans="2:11" x14ac:dyDescent="0.2">
      <c r="B1186" s="101" t="s">
        <v>1359</v>
      </c>
      <c r="C1186" s="219">
        <v>228</v>
      </c>
      <c r="D1186" s="220">
        <v>75.10526315789474</v>
      </c>
      <c r="E1186" s="221">
        <v>0.53375724705442296</v>
      </c>
      <c r="F1186" s="220">
        <v>300</v>
      </c>
      <c r="G1186" s="219">
        <v>0</v>
      </c>
      <c r="H1186" s="220">
        <v>0</v>
      </c>
      <c r="I1186" s="221">
        <v>0</v>
      </c>
      <c r="J1186" s="220">
        <v>0</v>
      </c>
    </row>
    <row r="1187" spans="2:11" x14ac:dyDescent="0.2">
      <c r="B1187" s="101" t="s">
        <v>1360</v>
      </c>
      <c r="C1187" s="219">
        <v>30</v>
      </c>
      <c r="D1187" s="220">
        <v>95.13333333333334</v>
      </c>
      <c r="E1187" s="221">
        <v>0.55171080610864109</v>
      </c>
      <c r="F1187" s="220">
        <v>275</v>
      </c>
      <c r="G1187" s="219">
        <v>0</v>
      </c>
      <c r="H1187" s="220">
        <v>0</v>
      </c>
      <c r="I1187" s="221">
        <v>0</v>
      </c>
      <c r="J1187" s="220">
        <v>0</v>
      </c>
    </row>
    <row r="1188" spans="2:11" x14ac:dyDescent="0.2">
      <c r="B1188" s="101" t="s">
        <v>1361</v>
      </c>
      <c r="C1188" s="219">
        <v>0</v>
      </c>
      <c r="D1188" s="220">
        <v>0</v>
      </c>
      <c r="E1188" s="221">
        <v>0</v>
      </c>
      <c r="F1188" s="220">
        <v>0</v>
      </c>
      <c r="G1188" s="219">
        <v>0</v>
      </c>
      <c r="H1188" s="220">
        <v>0</v>
      </c>
      <c r="I1188" s="221">
        <v>0</v>
      </c>
      <c r="J1188" s="220">
        <v>0</v>
      </c>
    </row>
    <row r="1189" spans="2:11" x14ac:dyDescent="0.2">
      <c r="B1189" s="101" t="s">
        <v>1362</v>
      </c>
      <c r="C1189" s="219">
        <v>42</v>
      </c>
      <c r="D1189" s="220">
        <v>107.11904761904762</v>
      </c>
      <c r="E1189" s="221">
        <v>0.5577042270980539</v>
      </c>
      <c r="F1189" s="220">
        <v>318</v>
      </c>
      <c r="G1189" s="219">
        <v>0</v>
      </c>
      <c r="H1189" s="220">
        <v>0</v>
      </c>
      <c r="I1189" s="221">
        <v>0</v>
      </c>
      <c r="J1189" s="220">
        <v>0</v>
      </c>
    </row>
    <row r="1190" spans="2:11" x14ac:dyDescent="0.2">
      <c r="B1190" s="101" t="s">
        <v>1363</v>
      </c>
      <c r="C1190" s="219">
        <v>314</v>
      </c>
      <c r="D1190" s="220">
        <v>96.372611464968159</v>
      </c>
      <c r="E1190" s="221">
        <v>0.62360384123974777</v>
      </c>
      <c r="F1190" s="220">
        <v>386</v>
      </c>
      <c r="G1190" s="219">
        <v>17</v>
      </c>
      <c r="H1190" s="220">
        <v>238.76470588235293</v>
      </c>
      <c r="I1190" s="221">
        <v>0.36469002695417796</v>
      </c>
      <c r="J1190" s="220">
        <v>381</v>
      </c>
    </row>
    <row r="1191" spans="2:11" x14ac:dyDescent="0.2">
      <c r="B1191" s="101" t="s">
        <v>1364</v>
      </c>
      <c r="C1191" s="219">
        <v>34</v>
      </c>
      <c r="D1191" s="220">
        <v>81</v>
      </c>
      <c r="E1191" s="221">
        <v>0.53155761436016213</v>
      </c>
      <c r="F1191" s="220">
        <v>212</v>
      </c>
      <c r="G1191" s="219">
        <v>0</v>
      </c>
      <c r="H1191" s="220">
        <v>0</v>
      </c>
      <c r="I1191" s="221">
        <v>0</v>
      </c>
      <c r="J1191" s="220">
        <v>0</v>
      </c>
    </row>
    <row r="1192" spans="2:11" x14ac:dyDescent="0.2">
      <c r="B1192" s="101" t="s">
        <v>1365</v>
      </c>
      <c r="C1192" s="219">
        <v>19</v>
      </c>
      <c r="D1192" s="220">
        <v>98.84210526315789</v>
      </c>
      <c r="E1192" s="221">
        <v>0.56685783277995783</v>
      </c>
      <c r="F1192" s="220">
        <v>269</v>
      </c>
      <c r="G1192" s="219">
        <v>6</v>
      </c>
      <c r="H1192" s="220">
        <v>336</v>
      </c>
      <c r="I1192" s="221">
        <v>0.35980724611815096</v>
      </c>
      <c r="J1192" s="220">
        <v>629</v>
      </c>
    </row>
    <row r="1193" spans="2:11" x14ac:dyDescent="0.2">
      <c r="B1193" s="101" t="s">
        <v>1366</v>
      </c>
      <c r="C1193" s="219">
        <v>16</v>
      </c>
      <c r="D1193" s="220">
        <v>107.8125</v>
      </c>
      <c r="E1193" s="221">
        <v>0.56706114398422081</v>
      </c>
      <c r="F1193" s="220">
        <v>490</v>
      </c>
      <c r="G1193" s="219">
        <v>0</v>
      </c>
      <c r="H1193" s="220">
        <v>0</v>
      </c>
      <c r="I1193" s="221">
        <v>0</v>
      </c>
      <c r="J1193" s="220">
        <v>0</v>
      </c>
    </row>
    <row r="1194" spans="2:11" x14ac:dyDescent="0.2">
      <c r="B1194" s="101" t="s">
        <v>1367</v>
      </c>
      <c r="C1194" s="219">
        <v>669</v>
      </c>
      <c r="D1194" s="220">
        <v>84.935724962630786</v>
      </c>
      <c r="E1194" s="221">
        <v>0.55407447856230441</v>
      </c>
      <c r="F1194" s="220">
        <v>347</v>
      </c>
      <c r="G1194" s="219">
        <v>4</v>
      </c>
      <c r="H1194" s="220">
        <v>236.25</v>
      </c>
      <c r="I1194" s="221">
        <v>0.36206896551724133</v>
      </c>
      <c r="J1194" s="220">
        <v>328</v>
      </c>
    </row>
    <row r="1195" spans="2:11" x14ac:dyDescent="0.2">
      <c r="B1195" s="101" t="s">
        <v>1368</v>
      </c>
      <c r="C1195" s="219">
        <v>0</v>
      </c>
      <c r="D1195" s="220">
        <v>0</v>
      </c>
      <c r="E1195" s="221">
        <v>0</v>
      </c>
      <c r="F1195" s="220">
        <v>0</v>
      </c>
      <c r="G1195" s="219">
        <v>0</v>
      </c>
      <c r="H1195" s="220">
        <v>0</v>
      </c>
      <c r="I1195" s="221">
        <v>0</v>
      </c>
      <c r="J1195" s="220">
        <v>0</v>
      </c>
    </row>
    <row r="1196" spans="2:11" x14ac:dyDescent="0.2">
      <c r="B1196" s="102" t="s">
        <v>1369</v>
      </c>
      <c r="C1196" s="222">
        <v>1</v>
      </c>
      <c r="D1196" s="223">
        <v>55</v>
      </c>
      <c r="E1196" s="224">
        <v>0.42307692307692313</v>
      </c>
      <c r="F1196" s="223">
        <v>55</v>
      </c>
      <c r="G1196" s="222">
        <v>0</v>
      </c>
      <c r="H1196" s="223">
        <v>0</v>
      </c>
      <c r="I1196" s="224">
        <v>0</v>
      </c>
      <c r="J1196" s="223">
        <v>0</v>
      </c>
    </row>
    <row r="1198" spans="2:11" x14ac:dyDescent="0.2">
      <c r="K1198" s="12" t="s">
        <v>298</v>
      </c>
    </row>
    <row r="1199" spans="2:11" x14ac:dyDescent="0.2">
      <c r="K1199" s="12" t="s">
        <v>311</v>
      </c>
    </row>
    <row r="1200" spans="2:11" x14ac:dyDescent="0.2">
      <c r="B1200" s="3" t="s">
        <v>0</v>
      </c>
      <c r="C1200" s="207"/>
      <c r="D1200" s="208"/>
      <c r="E1200" s="209"/>
      <c r="F1200" s="209"/>
      <c r="G1200" s="207"/>
      <c r="H1200" s="208"/>
      <c r="I1200" s="209"/>
      <c r="J1200" s="209"/>
    </row>
    <row r="1201" spans="2:10" x14ac:dyDescent="0.2">
      <c r="B1201" s="3" t="s">
        <v>2701</v>
      </c>
      <c r="C1201" s="207"/>
      <c r="D1201" s="208"/>
      <c r="E1201" s="209"/>
      <c r="F1201" s="209"/>
      <c r="G1201" s="207"/>
      <c r="H1201" s="208"/>
      <c r="I1201" s="209"/>
      <c r="J1201" s="209"/>
    </row>
    <row r="1202" spans="2:10" x14ac:dyDescent="0.2">
      <c r="B1202" s="100" t="s">
        <v>293</v>
      </c>
      <c r="C1202" s="207"/>
      <c r="D1202" s="208"/>
      <c r="E1202" s="209"/>
      <c r="F1202" s="209"/>
      <c r="G1202" s="207"/>
      <c r="H1202" s="208"/>
      <c r="I1202" s="209"/>
      <c r="J1202" s="209"/>
    </row>
    <row r="1203" spans="2:10" x14ac:dyDescent="0.2">
      <c r="B1203" s="3"/>
      <c r="C1203" s="98"/>
      <c r="D1203" s="98"/>
      <c r="E1203" s="98"/>
      <c r="F1203" s="98"/>
      <c r="G1203" s="98"/>
      <c r="H1203" s="98"/>
      <c r="I1203" s="98"/>
      <c r="J1203" s="98"/>
    </row>
    <row r="1204" spans="2:10" x14ac:dyDescent="0.2">
      <c r="B1204" s="106"/>
      <c r="C1204" s="167" t="s">
        <v>2659</v>
      </c>
      <c r="D1204" s="210"/>
      <c r="E1204" s="211"/>
      <c r="F1204" s="212"/>
      <c r="G1204" s="167" t="s">
        <v>357</v>
      </c>
      <c r="H1204" s="210"/>
      <c r="I1204" s="211"/>
      <c r="J1204" s="212"/>
    </row>
    <row r="1205" spans="2:10" ht="25.5" x14ac:dyDescent="0.2">
      <c r="B1205" s="168" t="s">
        <v>299</v>
      </c>
      <c r="C1205" s="213" t="s">
        <v>2679</v>
      </c>
      <c r="D1205" s="214" t="s">
        <v>2676</v>
      </c>
      <c r="E1205" s="215" t="s">
        <v>2677</v>
      </c>
      <c r="F1205" s="214" t="s">
        <v>2678</v>
      </c>
      <c r="G1205" s="213" t="s">
        <v>2679</v>
      </c>
      <c r="H1205" s="214" t="s">
        <v>2676</v>
      </c>
      <c r="I1205" s="215" t="s">
        <v>2677</v>
      </c>
      <c r="J1205" s="214" t="s">
        <v>2678</v>
      </c>
    </row>
    <row r="1206" spans="2:10" x14ac:dyDescent="0.2">
      <c r="B1206" s="121" t="s">
        <v>1370</v>
      </c>
      <c r="C1206" s="216">
        <v>479</v>
      </c>
      <c r="D1206" s="217">
        <v>89.365344467640924</v>
      </c>
      <c r="E1206" s="218">
        <v>0.54666428279525947</v>
      </c>
      <c r="F1206" s="217">
        <v>365</v>
      </c>
      <c r="G1206" s="216">
        <v>5</v>
      </c>
      <c r="H1206" s="217">
        <v>122.4</v>
      </c>
      <c r="I1206" s="218">
        <v>0.33188720173535802</v>
      </c>
      <c r="J1206" s="217">
        <v>252</v>
      </c>
    </row>
    <row r="1207" spans="2:10" x14ac:dyDescent="0.2">
      <c r="B1207" s="101" t="s">
        <v>1371</v>
      </c>
      <c r="C1207" s="219">
        <v>0</v>
      </c>
      <c r="D1207" s="220">
        <v>0</v>
      </c>
      <c r="E1207" s="221">
        <v>0</v>
      </c>
      <c r="F1207" s="220">
        <v>0</v>
      </c>
      <c r="G1207" s="219">
        <v>0</v>
      </c>
      <c r="H1207" s="220">
        <v>0</v>
      </c>
      <c r="I1207" s="221">
        <v>0</v>
      </c>
      <c r="J1207" s="220">
        <v>0</v>
      </c>
    </row>
    <row r="1208" spans="2:10" x14ac:dyDescent="0.2">
      <c r="B1208" s="101" t="s">
        <v>1372</v>
      </c>
      <c r="C1208" s="219">
        <v>194</v>
      </c>
      <c r="D1208" s="220">
        <v>84.149484536082468</v>
      </c>
      <c r="E1208" s="221">
        <v>0.58706127733026459</v>
      </c>
      <c r="F1208" s="220">
        <v>224</v>
      </c>
      <c r="G1208" s="219">
        <v>0</v>
      </c>
      <c r="H1208" s="220">
        <v>0</v>
      </c>
      <c r="I1208" s="221">
        <v>0</v>
      </c>
      <c r="J1208" s="220">
        <v>0</v>
      </c>
    </row>
    <row r="1209" spans="2:10" x14ac:dyDescent="0.2">
      <c r="B1209" s="101" t="s">
        <v>1373</v>
      </c>
      <c r="C1209" s="219">
        <v>0</v>
      </c>
      <c r="D1209" s="220">
        <v>0</v>
      </c>
      <c r="E1209" s="221">
        <v>0</v>
      </c>
      <c r="F1209" s="220">
        <v>0</v>
      </c>
      <c r="G1209" s="219">
        <v>0</v>
      </c>
      <c r="H1209" s="220">
        <v>0</v>
      </c>
      <c r="I1209" s="221">
        <v>0</v>
      </c>
      <c r="J1209" s="220">
        <v>0</v>
      </c>
    </row>
    <row r="1210" spans="2:10" x14ac:dyDescent="0.2">
      <c r="B1210" s="101" t="s">
        <v>1374</v>
      </c>
      <c r="C1210" s="219">
        <v>13</v>
      </c>
      <c r="D1210" s="220">
        <v>87.615384615384613</v>
      </c>
      <c r="E1210" s="221">
        <v>0.54523695548109141</v>
      </c>
      <c r="F1210" s="220">
        <v>159</v>
      </c>
      <c r="G1210" s="219">
        <v>0</v>
      </c>
      <c r="H1210" s="220">
        <v>0</v>
      </c>
      <c r="I1210" s="221">
        <v>0</v>
      </c>
      <c r="J1210" s="220">
        <v>0</v>
      </c>
    </row>
    <row r="1211" spans="2:10" x14ac:dyDescent="0.2">
      <c r="B1211" s="101" t="s">
        <v>1375</v>
      </c>
      <c r="C1211" s="219">
        <v>7</v>
      </c>
      <c r="D1211" s="220">
        <v>146.57142857142858</v>
      </c>
      <c r="E1211" s="221">
        <v>0.62675626145387908</v>
      </c>
      <c r="F1211" s="220">
        <v>286</v>
      </c>
      <c r="G1211" s="219">
        <v>0</v>
      </c>
      <c r="H1211" s="220">
        <v>0</v>
      </c>
      <c r="I1211" s="221">
        <v>0</v>
      </c>
      <c r="J1211" s="220">
        <v>0</v>
      </c>
    </row>
    <row r="1212" spans="2:10" x14ac:dyDescent="0.2">
      <c r="B1212" s="101" t="s">
        <v>1376</v>
      </c>
      <c r="C1212" s="219">
        <v>39</v>
      </c>
      <c r="D1212" s="220">
        <v>88.333333333333329</v>
      </c>
      <c r="E1212" s="221">
        <v>0.54970480293601409</v>
      </c>
      <c r="F1212" s="220">
        <v>356</v>
      </c>
      <c r="G1212" s="219">
        <v>0</v>
      </c>
      <c r="H1212" s="220">
        <v>0</v>
      </c>
      <c r="I1212" s="221">
        <v>0</v>
      </c>
      <c r="J1212" s="220">
        <v>0</v>
      </c>
    </row>
    <row r="1213" spans="2:10" x14ac:dyDescent="0.2">
      <c r="B1213" s="101" t="s">
        <v>1377</v>
      </c>
      <c r="C1213" s="219">
        <v>5</v>
      </c>
      <c r="D1213" s="220">
        <v>102.8</v>
      </c>
      <c r="E1213" s="221">
        <v>0.52448979591836742</v>
      </c>
      <c r="F1213" s="220">
        <v>178</v>
      </c>
      <c r="G1213" s="219">
        <v>0</v>
      </c>
      <c r="H1213" s="220">
        <v>0</v>
      </c>
      <c r="I1213" s="221">
        <v>0</v>
      </c>
      <c r="J1213" s="220">
        <v>0</v>
      </c>
    </row>
    <row r="1214" spans="2:10" x14ac:dyDescent="0.2">
      <c r="B1214" s="101" t="s">
        <v>1378</v>
      </c>
      <c r="C1214" s="219">
        <v>0</v>
      </c>
      <c r="D1214" s="220">
        <v>0</v>
      </c>
      <c r="E1214" s="221">
        <v>0</v>
      </c>
      <c r="F1214" s="220">
        <v>0</v>
      </c>
      <c r="G1214" s="219">
        <v>0</v>
      </c>
      <c r="H1214" s="220">
        <v>0</v>
      </c>
      <c r="I1214" s="221">
        <v>0</v>
      </c>
      <c r="J1214" s="220">
        <v>0</v>
      </c>
    </row>
    <row r="1215" spans="2:10" x14ac:dyDescent="0.2">
      <c r="B1215" s="101" t="s">
        <v>1379</v>
      </c>
      <c r="C1215" s="219">
        <v>381</v>
      </c>
      <c r="D1215" s="220">
        <v>85.908136482939639</v>
      </c>
      <c r="E1215" s="221">
        <v>0.53789646672144609</v>
      </c>
      <c r="F1215" s="220">
        <v>259</v>
      </c>
      <c r="G1215" s="219">
        <v>9</v>
      </c>
      <c r="H1215" s="220">
        <v>204.33333333333334</v>
      </c>
      <c r="I1215" s="221">
        <v>0.35142365755780625</v>
      </c>
      <c r="J1215" s="220">
        <v>274</v>
      </c>
    </row>
    <row r="1216" spans="2:10" x14ac:dyDescent="0.2">
      <c r="B1216" s="101" t="s">
        <v>1380</v>
      </c>
      <c r="C1216" s="219">
        <v>343</v>
      </c>
      <c r="D1216" s="220">
        <v>88.91836734693878</v>
      </c>
      <c r="E1216" s="221">
        <v>0.54575549352229613</v>
      </c>
      <c r="F1216" s="220">
        <v>285</v>
      </c>
      <c r="G1216" s="219">
        <v>7</v>
      </c>
      <c r="H1216" s="220">
        <v>253.28571428571428</v>
      </c>
      <c r="I1216" s="221">
        <v>0.35452909418116385</v>
      </c>
      <c r="J1216" s="220">
        <v>648</v>
      </c>
    </row>
    <row r="1217" spans="2:10" x14ac:dyDescent="0.2">
      <c r="B1217" s="101" t="s">
        <v>1381</v>
      </c>
      <c r="C1217" s="219">
        <v>186</v>
      </c>
      <c r="D1217" s="220">
        <v>100.05376344086021</v>
      </c>
      <c r="E1217" s="221">
        <v>0.60074891858738466</v>
      </c>
      <c r="F1217" s="220">
        <v>650</v>
      </c>
      <c r="G1217" s="219">
        <v>28</v>
      </c>
      <c r="H1217" s="220">
        <v>248</v>
      </c>
      <c r="I1217" s="221">
        <v>0.36369350023568847</v>
      </c>
      <c r="J1217" s="220">
        <v>624</v>
      </c>
    </row>
    <row r="1218" spans="2:10" x14ac:dyDescent="0.2">
      <c r="B1218" s="101" t="s">
        <v>1382</v>
      </c>
      <c r="C1218" s="219">
        <v>0</v>
      </c>
      <c r="D1218" s="220">
        <v>0</v>
      </c>
      <c r="E1218" s="221">
        <v>0</v>
      </c>
      <c r="F1218" s="220">
        <v>0</v>
      </c>
      <c r="G1218" s="219">
        <v>0</v>
      </c>
      <c r="H1218" s="220">
        <v>0</v>
      </c>
      <c r="I1218" s="221">
        <v>0</v>
      </c>
      <c r="J1218" s="220">
        <v>0</v>
      </c>
    </row>
    <row r="1219" spans="2:10" x14ac:dyDescent="0.2">
      <c r="B1219" s="101" t="s">
        <v>1383</v>
      </c>
      <c r="C1219" s="219">
        <v>432</v>
      </c>
      <c r="D1219" s="220">
        <v>88.62731481481481</v>
      </c>
      <c r="E1219" s="221">
        <v>0.60106124114978265</v>
      </c>
      <c r="F1219" s="220">
        <v>284</v>
      </c>
      <c r="G1219" s="219">
        <v>3</v>
      </c>
      <c r="H1219" s="220">
        <v>142</v>
      </c>
      <c r="I1219" s="221">
        <v>0.35678391959799005</v>
      </c>
      <c r="J1219" s="220">
        <v>166</v>
      </c>
    </row>
    <row r="1220" spans="2:10" x14ac:dyDescent="0.2">
      <c r="B1220" s="101" t="s">
        <v>1384</v>
      </c>
      <c r="C1220" s="219">
        <v>276</v>
      </c>
      <c r="D1220" s="220">
        <v>88.007246376811594</v>
      </c>
      <c r="E1220" s="221">
        <v>0.59142926710494281</v>
      </c>
      <c r="F1220" s="220">
        <v>292</v>
      </c>
      <c r="G1220" s="219">
        <v>7</v>
      </c>
      <c r="H1220" s="220">
        <v>260.85714285714283</v>
      </c>
      <c r="I1220" s="221">
        <v>0.36439832368788672</v>
      </c>
      <c r="J1220" s="220">
        <v>470</v>
      </c>
    </row>
    <row r="1221" spans="2:10" x14ac:dyDescent="0.2">
      <c r="B1221" s="101" t="s">
        <v>1385</v>
      </c>
      <c r="C1221" s="219">
        <v>520</v>
      </c>
      <c r="D1221" s="220">
        <v>90.759615384615387</v>
      </c>
      <c r="E1221" s="221">
        <v>0.58776277772242702</v>
      </c>
      <c r="F1221" s="220">
        <v>352</v>
      </c>
      <c r="G1221" s="219">
        <v>62</v>
      </c>
      <c r="H1221" s="220">
        <v>270.12903225806451</v>
      </c>
      <c r="I1221" s="221">
        <v>0.36435626332506632</v>
      </c>
      <c r="J1221" s="220">
        <v>761</v>
      </c>
    </row>
    <row r="1222" spans="2:10" x14ac:dyDescent="0.2">
      <c r="B1222" s="101" t="s">
        <v>1386</v>
      </c>
      <c r="C1222" s="219">
        <v>499</v>
      </c>
      <c r="D1222" s="220">
        <v>84.705410821643284</v>
      </c>
      <c r="E1222" s="221">
        <v>0.58076394613904925</v>
      </c>
      <c r="F1222" s="220">
        <v>259</v>
      </c>
      <c r="G1222" s="219">
        <v>7</v>
      </c>
      <c r="H1222" s="220">
        <v>178</v>
      </c>
      <c r="I1222" s="221">
        <v>0.35794311979316284</v>
      </c>
      <c r="J1222" s="220">
        <v>321</v>
      </c>
    </row>
    <row r="1223" spans="2:10" x14ac:dyDescent="0.2">
      <c r="B1223" s="101" t="s">
        <v>1387</v>
      </c>
      <c r="C1223" s="219">
        <v>686</v>
      </c>
      <c r="D1223" s="220">
        <v>91.737609329446059</v>
      </c>
      <c r="E1223" s="221">
        <v>0.59213955720321043</v>
      </c>
      <c r="F1223" s="220">
        <v>388</v>
      </c>
      <c r="G1223" s="219">
        <v>24</v>
      </c>
      <c r="H1223" s="220">
        <v>231.58333333333334</v>
      </c>
      <c r="I1223" s="221">
        <v>0.35851125588595756</v>
      </c>
      <c r="J1223" s="220">
        <v>586</v>
      </c>
    </row>
    <row r="1224" spans="2:10" x14ac:dyDescent="0.2">
      <c r="B1224" s="101" t="s">
        <v>1388</v>
      </c>
      <c r="C1224" s="219">
        <v>863</v>
      </c>
      <c r="D1224" s="220">
        <v>95.464658169177284</v>
      </c>
      <c r="E1224" s="221">
        <v>0.60329083706182596</v>
      </c>
      <c r="F1224" s="220">
        <v>581</v>
      </c>
      <c r="G1224" s="219">
        <v>239</v>
      </c>
      <c r="H1224" s="220">
        <v>261.12133891213387</v>
      </c>
      <c r="I1224" s="221">
        <v>0.36352833584780364</v>
      </c>
      <c r="J1224" s="220">
        <v>958</v>
      </c>
    </row>
    <row r="1225" spans="2:10" x14ac:dyDescent="0.2">
      <c r="B1225" s="101" t="s">
        <v>1389</v>
      </c>
      <c r="C1225" s="219">
        <v>627</v>
      </c>
      <c r="D1225" s="220">
        <v>102.32535885167464</v>
      </c>
      <c r="E1225" s="221">
        <v>0.60155832466034709</v>
      </c>
      <c r="F1225" s="220">
        <v>631</v>
      </c>
      <c r="G1225" s="219">
        <v>31</v>
      </c>
      <c r="H1225" s="220">
        <v>206.2258064516129</v>
      </c>
      <c r="I1225" s="221">
        <v>0.35883475527615616</v>
      </c>
      <c r="J1225" s="220">
        <v>519</v>
      </c>
    </row>
    <row r="1226" spans="2:10" x14ac:dyDescent="0.2">
      <c r="B1226" s="101" t="s">
        <v>1390</v>
      </c>
      <c r="C1226" s="219">
        <v>640</v>
      </c>
      <c r="D1226" s="220">
        <v>103.16249999999999</v>
      </c>
      <c r="E1226" s="221">
        <v>0.59761583649381333</v>
      </c>
      <c r="F1226" s="220">
        <v>566</v>
      </c>
      <c r="G1226" s="219">
        <v>0</v>
      </c>
      <c r="H1226" s="220">
        <v>0</v>
      </c>
      <c r="I1226" s="221">
        <v>0</v>
      </c>
      <c r="J1226" s="220">
        <v>0</v>
      </c>
    </row>
    <row r="1227" spans="2:10" x14ac:dyDescent="0.2">
      <c r="B1227" s="101" t="s">
        <v>1391</v>
      </c>
      <c r="C1227" s="219">
        <v>482</v>
      </c>
      <c r="D1227" s="220">
        <v>90.956431535269715</v>
      </c>
      <c r="E1227" s="221">
        <v>0.59498669996199993</v>
      </c>
      <c r="F1227" s="220">
        <v>310</v>
      </c>
      <c r="G1227" s="219">
        <v>3</v>
      </c>
      <c r="H1227" s="220">
        <v>264</v>
      </c>
      <c r="I1227" s="221">
        <v>0.37571157495256169</v>
      </c>
      <c r="J1227" s="220">
        <v>395</v>
      </c>
    </row>
    <row r="1228" spans="2:10" x14ac:dyDescent="0.2">
      <c r="B1228" s="101" t="s">
        <v>1392</v>
      </c>
      <c r="C1228" s="219">
        <v>272</v>
      </c>
      <c r="D1228" s="220">
        <v>110.80882352941177</v>
      </c>
      <c r="E1228" s="221">
        <v>0.6032222555789053</v>
      </c>
      <c r="F1228" s="220">
        <v>980</v>
      </c>
      <c r="G1228" s="219">
        <v>0</v>
      </c>
      <c r="H1228" s="220">
        <v>0</v>
      </c>
      <c r="I1228" s="221">
        <v>0</v>
      </c>
      <c r="J1228" s="220">
        <v>0</v>
      </c>
    </row>
    <row r="1229" spans="2:10" x14ac:dyDescent="0.2">
      <c r="B1229" s="101" t="s">
        <v>1393</v>
      </c>
      <c r="C1229" s="219">
        <v>0</v>
      </c>
      <c r="D1229" s="220">
        <v>0</v>
      </c>
      <c r="E1229" s="221">
        <v>0</v>
      </c>
      <c r="F1229" s="220">
        <v>0</v>
      </c>
      <c r="G1229" s="219">
        <v>0</v>
      </c>
      <c r="H1229" s="220">
        <v>0</v>
      </c>
      <c r="I1229" s="221">
        <v>0</v>
      </c>
      <c r="J1229" s="220">
        <v>0</v>
      </c>
    </row>
    <row r="1230" spans="2:10" x14ac:dyDescent="0.2">
      <c r="B1230" s="101" t="s">
        <v>1394</v>
      </c>
      <c r="C1230" s="219">
        <v>0</v>
      </c>
      <c r="D1230" s="220">
        <v>0</v>
      </c>
      <c r="E1230" s="221">
        <v>0</v>
      </c>
      <c r="F1230" s="220">
        <v>0</v>
      </c>
      <c r="G1230" s="219">
        <v>0</v>
      </c>
      <c r="H1230" s="220">
        <v>0</v>
      </c>
      <c r="I1230" s="221">
        <v>0</v>
      </c>
      <c r="J1230" s="220">
        <v>0</v>
      </c>
    </row>
    <row r="1231" spans="2:10" x14ac:dyDescent="0.2">
      <c r="B1231" s="101" t="s">
        <v>1395</v>
      </c>
      <c r="C1231" s="219">
        <v>0</v>
      </c>
      <c r="D1231" s="220">
        <v>0</v>
      </c>
      <c r="E1231" s="221">
        <v>0</v>
      </c>
      <c r="F1231" s="220">
        <v>0</v>
      </c>
      <c r="G1231" s="219">
        <v>0</v>
      </c>
      <c r="H1231" s="220">
        <v>0</v>
      </c>
      <c r="I1231" s="221">
        <v>0</v>
      </c>
      <c r="J1231" s="220">
        <v>0</v>
      </c>
    </row>
    <row r="1232" spans="2:10" x14ac:dyDescent="0.2">
      <c r="B1232" s="101" t="s">
        <v>1396</v>
      </c>
      <c r="C1232" s="219">
        <v>0</v>
      </c>
      <c r="D1232" s="220">
        <v>0</v>
      </c>
      <c r="E1232" s="221">
        <v>0</v>
      </c>
      <c r="F1232" s="220">
        <v>0</v>
      </c>
      <c r="G1232" s="219">
        <v>0</v>
      </c>
      <c r="H1232" s="220">
        <v>0</v>
      </c>
      <c r="I1232" s="221">
        <v>0</v>
      </c>
      <c r="J1232" s="220">
        <v>0</v>
      </c>
    </row>
    <row r="1233" spans="2:10" x14ac:dyDescent="0.2">
      <c r="B1233" s="101" t="s">
        <v>1397</v>
      </c>
      <c r="C1233" s="219">
        <v>0</v>
      </c>
      <c r="D1233" s="220">
        <v>0</v>
      </c>
      <c r="E1233" s="221">
        <v>0</v>
      </c>
      <c r="F1233" s="220">
        <v>0</v>
      </c>
      <c r="G1233" s="219">
        <v>0</v>
      </c>
      <c r="H1233" s="220">
        <v>0</v>
      </c>
      <c r="I1233" s="221">
        <v>0</v>
      </c>
      <c r="J1233" s="220">
        <v>0</v>
      </c>
    </row>
    <row r="1234" spans="2:10" x14ac:dyDescent="0.2">
      <c r="B1234" s="101" t="s">
        <v>1398</v>
      </c>
      <c r="C1234" s="219">
        <v>0</v>
      </c>
      <c r="D1234" s="220">
        <v>0</v>
      </c>
      <c r="E1234" s="221">
        <v>0</v>
      </c>
      <c r="F1234" s="220">
        <v>0</v>
      </c>
      <c r="G1234" s="219">
        <v>0</v>
      </c>
      <c r="H1234" s="220">
        <v>0</v>
      </c>
      <c r="I1234" s="221">
        <v>0</v>
      </c>
      <c r="J1234" s="220">
        <v>0</v>
      </c>
    </row>
    <row r="1235" spans="2:10" x14ac:dyDescent="0.2">
      <c r="B1235" s="101" t="s">
        <v>1399</v>
      </c>
      <c r="C1235" s="219">
        <v>0</v>
      </c>
      <c r="D1235" s="220">
        <v>0</v>
      </c>
      <c r="E1235" s="221">
        <v>0</v>
      </c>
      <c r="F1235" s="220">
        <v>0</v>
      </c>
      <c r="G1235" s="219">
        <v>0</v>
      </c>
      <c r="H1235" s="220">
        <v>0</v>
      </c>
      <c r="I1235" s="221">
        <v>0</v>
      </c>
      <c r="J1235" s="220">
        <v>0</v>
      </c>
    </row>
    <row r="1236" spans="2:10" x14ac:dyDescent="0.2">
      <c r="B1236" s="101" t="s">
        <v>1400</v>
      </c>
      <c r="C1236" s="219">
        <v>0</v>
      </c>
      <c r="D1236" s="220">
        <v>0</v>
      </c>
      <c r="E1236" s="221">
        <v>0</v>
      </c>
      <c r="F1236" s="220">
        <v>0</v>
      </c>
      <c r="G1236" s="219">
        <v>0</v>
      </c>
      <c r="H1236" s="220">
        <v>0</v>
      </c>
      <c r="I1236" s="221">
        <v>0</v>
      </c>
      <c r="J1236" s="220">
        <v>0</v>
      </c>
    </row>
    <row r="1237" spans="2:10" x14ac:dyDescent="0.2">
      <c r="B1237" s="101" t="s">
        <v>1401</v>
      </c>
      <c r="C1237" s="219">
        <v>1</v>
      </c>
      <c r="D1237" s="220">
        <v>58</v>
      </c>
      <c r="E1237" s="221">
        <v>0.44615384615384612</v>
      </c>
      <c r="F1237" s="220">
        <v>58</v>
      </c>
      <c r="G1237" s="219">
        <v>0</v>
      </c>
      <c r="H1237" s="220">
        <v>0</v>
      </c>
      <c r="I1237" s="221">
        <v>0</v>
      </c>
      <c r="J1237" s="220">
        <v>0</v>
      </c>
    </row>
    <row r="1238" spans="2:10" x14ac:dyDescent="0.2">
      <c r="B1238" s="101" t="s">
        <v>1402</v>
      </c>
      <c r="C1238" s="219">
        <v>676</v>
      </c>
      <c r="D1238" s="220">
        <v>63.020710059171599</v>
      </c>
      <c r="E1238" s="221">
        <v>0.41545092838196296</v>
      </c>
      <c r="F1238" s="220">
        <v>357</v>
      </c>
      <c r="G1238" s="219">
        <v>209</v>
      </c>
      <c r="H1238" s="220">
        <v>295.66507177033492</v>
      </c>
      <c r="I1238" s="221">
        <v>0.3604535856364548</v>
      </c>
      <c r="J1238" s="220">
        <v>914</v>
      </c>
    </row>
    <row r="1239" spans="2:10" x14ac:dyDescent="0.2">
      <c r="B1239" s="101" t="s">
        <v>1403</v>
      </c>
      <c r="C1239" s="219">
        <v>222</v>
      </c>
      <c r="D1239" s="220">
        <v>71.545045045045043</v>
      </c>
      <c r="E1239" s="221">
        <v>0.43079551927093229</v>
      </c>
      <c r="F1239" s="220">
        <v>327</v>
      </c>
      <c r="G1239" s="219">
        <v>14</v>
      </c>
      <c r="H1239" s="220">
        <v>208.42857142857142</v>
      </c>
      <c r="I1239" s="221">
        <v>0.35399733106878561</v>
      </c>
      <c r="J1239" s="220">
        <v>478</v>
      </c>
    </row>
    <row r="1240" spans="2:10" x14ac:dyDescent="0.2">
      <c r="B1240" s="101" t="s">
        <v>1404</v>
      </c>
      <c r="C1240" s="219">
        <v>521</v>
      </c>
      <c r="D1240" s="220">
        <v>55.85988483685221</v>
      </c>
      <c r="E1240" s="221">
        <v>0.38834549845878752</v>
      </c>
      <c r="F1240" s="220">
        <v>273</v>
      </c>
      <c r="G1240" s="219">
        <v>56</v>
      </c>
      <c r="H1240" s="220">
        <v>270.44642857142856</v>
      </c>
      <c r="I1240" s="221">
        <v>0.3585464015151516</v>
      </c>
      <c r="J1240" s="220">
        <v>562</v>
      </c>
    </row>
    <row r="1241" spans="2:10" x14ac:dyDescent="0.2">
      <c r="B1241" s="101" t="s">
        <v>1405</v>
      </c>
      <c r="C1241" s="219">
        <v>0</v>
      </c>
      <c r="D1241" s="220">
        <v>0</v>
      </c>
      <c r="E1241" s="221">
        <v>0</v>
      </c>
      <c r="F1241" s="220">
        <v>0</v>
      </c>
      <c r="G1241" s="219">
        <v>0</v>
      </c>
      <c r="H1241" s="220">
        <v>0</v>
      </c>
      <c r="I1241" s="221">
        <v>0</v>
      </c>
      <c r="J1241" s="220">
        <v>0</v>
      </c>
    </row>
    <row r="1242" spans="2:10" x14ac:dyDescent="0.2">
      <c r="B1242" s="101" t="s">
        <v>1406</v>
      </c>
      <c r="C1242" s="219">
        <v>2</v>
      </c>
      <c r="D1242" s="220">
        <v>31.5</v>
      </c>
      <c r="E1242" s="221">
        <v>0.24230769230769234</v>
      </c>
      <c r="F1242" s="220">
        <v>52</v>
      </c>
      <c r="G1242" s="219">
        <v>0</v>
      </c>
      <c r="H1242" s="220">
        <v>0</v>
      </c>
      <c r="I1242" s="221">
        <v>0</v>
      </c>
      <c r="J1242" s="220">
        <v>0</v>
      </c>
    </row>
    <row r="1243" spans="2:10" x14ac:dyDescent="0.2">
      <c r="B1243" s="101" t="s">
        <v>1407</v>
      </c>
      <c r="C1243" s="219">
        <v>0</v>
      </c>
      <c r="D1243" s="220">
        <v>0</v>
      </c>
      <c r="E1243" s="221">
        <v>0</v>
      </c>
      <c r="F1243" s="220">
        <v>0</v>
      </c>
      <c r="G1243" s="219">
        <v>0</v>
      </c>
      <c r="H1243" s="220">
        <v>0</v>
      </c>
      <c r="I1243" s="221">
        <v>0</v>
      </c>
      <c r="J1243" s="220">
        <v>0</v>
      </c>
    </row>
    <row r="1244" spans="2:10" x14ac:dyDescent="0.2">
      <c r="B1244" s="101" t="s">
        <v>1408</v>
      </c>
      <c r="C1244" s="219">
        <v>8</v>
      </c>
      <c r="D1244" s="220">
        <v>38.375</v>
      </c>
      <c r="E1244" s="221">
        <v>0.29519230769230775</v>
      </c>
      <c r="F1244" s="220">
        <v>68</v>
      </c>
      <c r="G1244" s="219">
        <v>0</v>
      </c>
      <c r="H1244" s="220">
        <v>0</v>
      </c>
      <c r="I1244" s="221">
        <v>0</v>
      </c>
      <c r="J1244" s="220">
        <v>0</v>
      </c>
    </row>
    <row r="1245" spans="2:10" x14ac:dyDescent="0.2">
      <c r="B1245" s="101" t="s">
        <v>1409</v>
      </c>
      <c r="C1245" s="219">
        <v>0</v>
      </c>
      <c r="D1245" s="220">
        <v>0</v>
      </c>
      <c r="E1245" s="221">
        <v>0</v>
      </c>
      <c r="F1245" s="220">
        <v>0</v>
      </c>
      <c r="G1245" s="219">
        <v>0</v>
      </c>
      <c r="H1245" s="220">
        <v>0</v>
      </c>
      <c r="I1245" s="221">
        <v>0</v>
      </c>
      <c r="J1245" s="220">
        <v>0</v>
      </c>
    </row>
    <row r="1246" spans="2:10" x14ac:dyDescent="0.2">
      <c r="B1246" s="101" t="s">
        <v>1410</v>
      </c>
      <c r="C1246" s="219">
        <v>354</v>
      </c>
      <c r="D1246" s="220">
        <v>74.505649717514117</v>
      </c>
      <c r="E1246" s="221">
        <v>0.45920676927362636</v>
      </c>
      <c r="F1246" s="220">
        <v>542</v>
      </c>
      <c r="G1246" s="219">
        <v>63</v>
      </c>
      <c r="H1246" s="220">
        <v>228.98412698412699</v>
      </c>
      <c r="I1246" s="221">
        <v>0.35726491493102852</v>
      </c>
      <c r="J1246" s="220">
        <v>646</v>
      </c>
    </row>
    <row r="1247" spans="2:10" x14ac:dyDescent="0.2">
      <c r="B1247" s="101" t="s">
        <v>1411</v>
      </c>
      <c r="C1247" s="219">
        <v>0</v>
      </c>
      <c r="D1247" s="220">
        <v>0</v>
      </c>
      <c r="E1247" s="221">
        <v>0</v>
      </c>
      <c r="F1247" s="220">
        <v>0</v>
      </c>
      <c r="G1247" s="219">
        <v>0</v>
      </c>
      <c r="H1247" s="220">
        <v>0</v>
      </c>
      <c r="I1247" s="221">
        <v>0</v>
      </c>
      <c r="J1247" s="220">
        <v>0</v>
      </c>
    </row>
    <row r="1248" spans="2:10" x14ac:dyDescent="0.2">
      <c r="B1248" s="101" t="s">
        <v>1412</v>
      </c>
      <c r="C1248" s="219">
        <v>568</v>
      </c>
      <c r="D1248" s="220">
        <v>70.007042253521121</v>
      </c>
      <c r="E1248" s="221">
        <v>0.46517939659105534</v>
      </c>
      <c r="F1248" s="220">
        <v>505</v>
      </c>
      <c r="G1248" s="219">
        <v>98</v>
      </c>
      <c r="H1248" s="220">
        <v>255.89795918367346</v>
      </c>
      <c r="I1248" s="221">
        <v>0.35932999957014511</v>
      </c>
      <c r="J1248" s="220">
        <v>578</v>
      </c>
    </row>
    <row r="1249" spans="2:11" x14ac:dyDescent="0.2">
      <c r="B1249" s="101" t="s">
        <v>1413</v>
      </c>
      <c r="C1249" s="219">
        <v>0</v>
      </c>
      <c r="D1249" s="220">
        <v>0</v>
      </c>
      <c r="E1249" s="221">
        <v>0</v>
      </c>
      <c r="F1249" s="220">
        <v>0</v>
      </c>
      <c r="G1249" s="219">
        <v>0</v>
      </c>
      <c r="H1249" s="220">
        <v>0</v>
      </c>
      <c r="I1249" s="221">
        <v>0</v>
      </c>
      <c r="J1249" s="220">
        <v>0</v>
      </c>
    </row>
    <row r="1250" spans="2:11" x14ac:dyDescent="0.2">
      <c r="B1250" s="101" t="s">
        <v>1414</v>
      </c>
      <c r="C1250" s="219">
        <v>19</v>
      </c>
      <c r="D1250" s="220">
        <v>89.368421052631575</v>
      </c>
      <c r="E1250" s="221">
        <v>0.5297971918876756</v>
      </c>
      <c r="F1250" s="220">
        <v>157</v>
      </c>
      <c r="G1250" s="219">
        <v>28</v>
      </c>
      <c r="H1250" s="220">
        <v>446.64285714285717</v>
      </c>
      <c r="I1250" s="221">
        <v>0.35857441867133066</v>
      </c>
      <c r="J1250" s="220">
        <v>1330</v>
      </c>
    </row>
    <row r="1251" spans="2:11" x14ac:dyDescent="0.2">
      <c r="B1251" s="101" t="s">
        <v>1415</v>
      </c>
      <c r="C1251" s="219">
        <v>8</v>
      </c>
      <c r="D1251" s="220">
        <v>93</v>
      </c>
      <c r="E1251" s="221">
        <v>0.57540603248259869</v>
      </c>
      <c r="F1251" s="220">
        <v>143</v>
      </c>
      <c r="G1251" s="219">
        <v>0</v>
      </c>
      <c r="H1251" s="220">
        <v>0</v>
      </c>
      <c r="I1251" s="221">
        <v>0</v>
      </c>
      <c r="J1251" s="220">
        <v>0</v>
      </c>
    </row>
    <row r="1252" spans="2:11" x14ac:dyDescent="0.2">
      <c r="B1252" s="101" t="s">
        <v>1416</v>
      </c>
      <c r="C1252" s="219">
        <v>73</v>
      </c>
      <c r="D1252" s="220">
        <v>83.904109589041099</v>
      </c>
      <c r="E1252" s="221">
        <v>0.46313799621928164</v>
      </c>
      <c r="F1252" s="220">
        <v>252</v>
      </c>
      <c r="G1252" s="219">
        <v>44</v>
      </c>
      <c r="H1252" s="220">
        <v>260.47727272727275</v>
      </c>
      <c r="I1252" s="221">
        <v>0.35541290662697311</v>
      </c>
      <c r="J1252" s="220">
        <v>806</v>
      </c>
    </row>
    <row r="1253" spans="2:11" x14ac:dyDescent="0.2">
      <c r="B1253" s="102" t="s">
        <v>1417</v>
      </c>
      <c r="C1253" s="222">
        <v>90</v>
      </c>
      <c r="D1253" s="223">
        <v>83.677777777777777</v>
      </c>
      <c r="E1253" s="224">
        <v>0.50193281791522271</v>
      </c>
      <c r="F1253" s="223">
        <v>273</v>
      </c>
      <c r="G1253" s="222">
        <v>5</v>
      </c>
      <c r="H1253" s="223">
        <v>322</v>
      </c>
      <c r="I1253" s="224">
        <v>0.35509483899426564</v>
      </c>
      <c r="J1253" s="223">
        <v>548</v>
      </c>
    </row>
    <row r="1255" spans="2:11" x14ac:dyDescent="0.2">
      <c r="K1255" s="12" t="s">
        <v>298</v>
      </c>
    </row>
    <row r="1256" spans="2:11" x14ac:dyDescent="0.2">
      <c r="K1256" s="12" t="s">
        <v>312</v>
      </c>
    </row>
    <row r="1257" spans="2:11" x14ac:dyDescent="0.2">
      <c r="B1257" s="3" t="s">
        <v>0</v>
      </c>
      <c r="C1257" s="207"/>
      <c r="D1257" s="208"/>
      <c r="E1257" s="209"/>
      <c r="F1257" s="209"/>
      <c r="G1257" s="207"/>
      <c r="H1257" s="208"/>
      <c r="I1257" s="209"/>
      <c r="J1257" s="209"/>
    </row>
    <row r="1258" spans="2:11" x14ac:dyDescent="0.2">
      <c r="B1258" s="3" t="s">
        <v>2701</v>
      </c>
      <c r="C1258" s="207"/>
      <c r="D1258" s="208"/>
      <c r="E1258" s="209"/>
      <c r="F1258" s="209"/>
      <c r="G1258" s="207"/>
      <c r="H1258" s="208"/>
      <c r="I1258" s="209"/>
      <c r="J1258" s="209"/>
    </row>
    <row r="1259" spans="2:11" x14ac:dyDescent="0.2">
      <c r="B1259" s="100" t="s">
        <v>293</v>
      </c>
      <c r="C1259" s="207"/>
      <c r="D1259" s="208"/>
      <c r="E1259" s="209"/>
      <c r="F1259" s="209"/>
      <c r="G1259" s="207"/>
      <c r="H1259" s="208"/>
      <c r="I1259" s="209"/>
      <c r="J1259" s="209"/>
    </row>
    <row r="1260" spans="2:11" x14ac:dyDescent="0.2">
      <c r="B1260" s="3"/>
      <c r="C1260" s="98"/>
      <c r="D1260" s="98"/>
      <c r="E1260" s="98"/>
      <c r="F1260" s="98"/>
      <c r="G1260" s="98"/>
      <c r="H1260" s="98"/>
      <c r="I1260" s="98"/>
      <c r="J1260" s="98"/>
    </row>
    <row r="1261" spans="2:11" x14ac:dyDescent="0.2">
      <c r="B1261" s="106"/>
      <c r="C1261" s="167" t="s">
        <v>2659</v>
      </c>
      <c r="D1261" s="210"/>
      <c r="E1261" s="211"/>
      <c r="F1261" s="212"/>
      <c r="G1261" s="167" t="s">
        <v>357</v>
      </c>
      <c r="H1261" s="210"/>
      <c r="I1261" s="211"/>
      <c r="J1261" s="212"/>
    </row>
    <row r="1262" spans="2:11" ht="25.5" x14ac:dyDescent="0.2">
      <c r="B1262" s="168" t="s">
        <v>299</v>
      </c>
      <c r="C1262" s="213" t="s">
        <v>2679</v>
      </c>
      <c r="D1262" s="214" t="s">
        <v>2676</v>
      </c>
      <c r="E1262" s="215" t="s">
        <v>2677</v>
      </c>
      <c r="F1262" s="214" t="s">
        <v>2678</v>
      </c>
      <c r="G1262" s="213" t="s">
        <v>2679</v>
      </c>
      <c r="H1262" s="214" t="s">
        <v>2676</v>
      </c>
      <c r="I1262" s="215" t="s">
        <v>2677</v>
      </c>
      <c r="J1262" s="214" t="s">
        <v>2678</v>
      </c>
    </row>
    <row r="1263" spans="2:11" x14ac:dyDescent="0.2">
      <c r="B1263" s="121" t="s">
        <v>1418</v>
      </c>
      <c r="C1263" s="216">
        <v>0</v>
      </c>
      <c r="D1263" s="217">
        <v>0</v>
      </c>
      <c r="E1263" s="218">
        <v>0</v>
      </c>
      <c r="F1263" s="217">
        <v>0</v>
      </c>
      <c r="G1263" s="216">
        <v>0</v>
      </c>
      <c r="H1263" s="217">
        <v>0</v>
      </c>
      <c r="I1263" s="218">
        <v>0</v>
      </c>
      <c r="J1263" s="217">
        <v>0</v>
      </c>
    </row>
    <row r="1264" spans="2:11" x14ac:dyDescent="0.2">
      <c r="B1264" s="101" t="s">
        <v>1419</v>
      </c>
      <c r="C1264" s="219">
        <v>46</v>
      </c>
      <c r="D1264" s="220">
        <v>77.695652173913047</v>
      </c>
      <c r="E1264" s="221">
        <v>0.44552480678135131</v>
      </c>
      <c r="F1264" s="220">
        <v>183</v>
      </c>
      <c r="G1264" s="219">
        <v>17</v>
      </c>
      <c r="H1264" s="220">
        <v>233.94117647058823</v>
      </c>
      <c r="I1264" s="221">
        <v>0.34116839667152776</v>
      </c>
      <c r="J1264" s="220">
        <v>375</v>
      </c>
    </row>
    <row r="1265" spans="2:10" x14ac:dyDescent="0.2">
      <c r="B1265" s="101" t="s">
        <v>1420</v>
      </c>
      <c r="C1265" s="219">
        <v>8</v>
      </c>
      <c r="D1265" s="220">
        <v>65.25</v>
      </c>
      <c r="E1265" s="221">
        <v>0.46441281138790025</v>
      </c>
      <c r="F1265" s="220">
        <v>101</v>
      </c>
      <c r="G1265" s="219">
        <v>0</v>
      </c>
      <c r="H1265" s="220">
        <v>0</v>
      </c>
      <c r="I1265" s="221">
        <v>0</v>
      </c>
      <c r="J1265" s="220">
        <v>0</v>
      </c>
    </row>
    <row r="1266" spans="2:10" x14ac:dyDescent="0.2">
      <c r="B1266" s="101" t="s">
        <v>1421</v>
      </c>
      <c r="C1266" s="219">
        <v>180</v>
      </c>
      <c r="D1266" s="220">
        <v>69.916666666666671</v>
      </c>
      <c r="E1266" s="221">
        <v>0.45773623336000591</v>
      </c>
      <c r="F1266" s="220">
        <v>239</v>
      </c>
      <c r="G1266" s="219">
        <v>47</v>
      </c>
      <c r="H1266" s="220">
        <v>240.40425531914894</v>
      </c>
      <c r="I1266" s="221">
        <v>0.35514694326575524</v>
      </c>
      <c r="J1266" s="220">
        <v>594</v>
      </c>
    </row>
    <row r="1267" spans="2:10" x14ac:dyDescent="0.2">
      <c r="B1267" s="101" t="s">
        <v>1422</v>
      </c>
      <c r="C1267" s="219">
        <v>48</v>
      </c>
      <c r="D1267" s="220">
        <v>52.5</v>
      </c>
      <c r="E1267" s="221">
        <v>0.38164470695138575</v>
      </c>
      <c r="F1267" s="220">
        <v>106</v>
      </c>
      <c r="G1267" s="219">
        <v>0</v>
      </c>
      <c r="H1267" s="220">
        <v>0</v>
      </c>
      <c r="I1267" s="221">
        <v>0</v>
      </c>
      <c r="J1267" s="220">
        <v>0</v>
      </c>
    </row>
    <row r="1268" spans="2:10" x14ac:dyDescent="0.2">
      <c r="B1268" s="101" t="s">
        <v>1423</v>
      </c>
      <c r="C1268" s="219">
        <v>1</v>
      </c>
      <c r="D1268" s="220">
        <v>39</v>
      </c>
      <c r="E1268" s="221">
        <v>0.30000000000000004</v>
      </c>
      <c r="F1268" s="220">
        <v>39</v>
      </c>
      <c r="G1268" s="219">
        <v>0</v>
      </c>
      <c r="H1268" s="220">
        <v>0</v>
      </c>
      <c r="I1268" s="221">
        <v>0</v>
      </c>
      <c r="J1268" s="220">
        <v>0</v>
      </c>
    </row>
    <row r="1269" spans="2:10" x14ac:dyDescent="0.2">
      <c r="B1269" s="101" t="s">
        <v>1424</v>
      </c>
      <c r="C1269" s="219">
        <v>421</v>
      </c>
      <c r="D1269" s="220">
        <v>65.045130641330161</v>
      </c>
      <c r="E1269" s="221">
        <v>0.42816936643942705</v>
      </c>
      <c r="F1269" s="220">
        <v>380</v>
      </c>
      <c r="G1269" s="219">
        <v>87</v>
      </c>
      <c r="H1269" s="220">
        <v>218.34482758620689</v>
      </c>
      <c r="I1269" s="221">
        <v>0.35307893905317744</v>
      </c>
      <c r="J1269" s="220">
        <v>525</v>
      </c>
    </row>
    <row r="1270" spans="2:10" x14ac:dyDescent="0.2">
      <c r="B1270" s="101" t="s">
        <v>1425</v>
      </c>
      <c r="C1270" s="219">
        <v>9</v>
      </c>
      <c r="D1270" s="220">
        <v>62.888888888888886</v>
      </c>
      <c r="E1270" s="221">
        <v>0.4546184738955823</v>
      </c>
      <c r="F1270" s="220">
        <v>99</v>
      </c>
      <c r="G1270" s="219">
        <v>0</v>
      </c>
      <c r="H1270" s="220">
        <v>0</v>
      </c>
      <c r="I1270" s="221">
        <v>0</v>
      </c>
      <c r="J1270" s="220">
        <v>0</v>
      </c>
    </row>
    <row r="1271" spans="2:10" x14ac:dyDescent="0.2">
      <c r="B1271" s="101" t="s">
        <v>1426</v>
      </c>
      <c r="C1271" s="219">
        <v>0</v>
      </c>
      <c r="D1271" s="220">
        <v>0</v>
      </c>
      <c r="E1271" s="221">
        <v>0</v>
      </c>
      <c r="F1271" s="220">
        <v>0</v>
      </c>
      <c r="G1271" s="219">
        <v>0</v>
      </c>
      <c r="H1271" s="220">
        <v>0</v>
      </c>
      <c r="I1271" s="221">
        <v>0</v>
      </c>
      <c r="J1271" s="220">
        <v>0</v>
      </c>
    </row>
    <row r="1272" spans="2:10" x14ac:dyDescent="0.2">
      <c r="B1272" s="101" t="s">
        <v>1427</v>
      </c>
      <c r="C1272" s="219">
        <v>27</v>
      </c>
      <c r="D1272" s="220">
        <v>64.037037037037038</v>
      </c>
      <c r="E1272" s="221">
        <v>0.38950214012164897</v>
      </c>
      <c r="F1272" s="220">
        <v>206</v>
      </c>
      <c r="G1272" s="219">
        <v>3</v>
      </c>
      <c r="H1272" s="220">
        <v>270</v>
      </c>
      <c r="I1272" s="221">
        <v>0.34351145038167941</v>
      </c>
      <c r="J1272" s="220">
        <v>368</v>
      </c>
    </row>
    <row r="1273" spans="2:10" x14ac:dyDescent="0.2">
      <c r="B1273" s="101" t="s">
        <v>1428</v>
      </c>
      <c r="C1273" s="219">
        <v>17</v>
      </c>
      <c r="D1273" s="220">
        <v>63.235294117647058</v>
      </c>
      <c r="E1273" s="221">
        <v>0.42557403008709427</v>
      </c>
      <c r="F1273" s="220">
        <v>127</v>
      </c>
      <c r="G1273" s="219">
        <v>0</v>
      </c>
      <c r="H1273" s="220">
        <v>0</v>
      </c>
      <c r="I1273" s="221">
        <v>0</v>
      </c>
      <c r="J1273" s="220">
        <v>0</v>
      </c>
    </row>
    <row r="1274" spans="2:10" x14ac:dyDescent="0.2">
      <c r="B1274" s="101" t="s">
        <v>1429</v>
      </c>
      <c r="C1274" s="219">
        <v>219</v>
      </c>
      <c r="D1274" s="220">
        <v>69.073059360730596</v>
      </c>
      <c r="E1274" s="221">
        <v>0.43346323571551371</v>
      </c>
      <c r="F1274" s="220">
        <v>359</v>
      </c>
      <c r="G1274" s="219">
        <v>66</v>
      </c>
      <c r="H1274" s="220">
        <v>280.10606060606062</v>
      </c>
      <c r="I1274" s="221">
        <v>0.35599845946466391</v>
      </c>
      <c r="J1274" s="220">
        <v>791</v>
      </c>
    </row>
    <row r="1275" spans="2:10" x14ac:dyDescent="0.2">
      <c r="B1275" s="101" t="s">
        <v>1430</v>
      </c>
      <c r="C1275" s="219">
        <v>0</v>
      </c>
      <c r="D1275" s="220">
        <v>0</v>
      </c>
      <c r="E1275" s="221">
        <v>0</v>
      </c>
      <c r="F1275" s="220">
        <v>0</v>
      </c>
      <c r="G1275" s="219">
        <v>0</v>
      </c>
      <c r="H1275" s="220">
        <v>0</v>
      </c>
      <c r="I1275" s="221">
        <v>0</v>
      </c>
      <c r="J1275" s="220">
        <v>0</v>
      </c>
    </row>
    <row r="1276" spans="2:10" x14ac:dyDescent="0.2">
      <c r="B1276" s="101" t="s">
        <v>1431</v>
      </c>
      <c r="C1276" s="219">
        <v>223</v>
      </c>
      <c r="D1276" s="220">
        <v>62.690582959641254</v>
      </c>
      <c r="E1276" s="221">
        <v>0.41765004630597802</v>
      </c>
      <c r="F1276" s="220">
        <v>470</v>
      </c>
      <c r="G1276" s="219">
        <v>53</v>
      </c>
      <c r="H1276" s="220">
        <v>270.60377358490564</v>
      </c>
      <c r="I1276" s="221">
        <v>0.35662422916252234</v>
      </c>
      <c r="J1276" s="220">
        <v>621</v>
      </c>
    </row>
    <row r="1277" spans="2:10" x14ac:dyDescent="0.2">
      <c r="B1277" s="101" t="s">
        <v>1432</v>
      </c>
      <c r="C1277" s="219">
        <v>79</v>
      </c>
      <c r="D1277" s="220">
        <v>67.493670886075947</v>
      </c>
      <c r="E1277" s="221">
        <v>0.44776620759153518</v>
      </c>
      <c r="F1277" s="220">
        <v>198</v>
      </c>
      <c r="G1277" s="219">
        <v>33</v>
      </c>
      <c r="H1277" s="220">
        <v>202.06060606060606</v>
      </c>
      <c r="I1277" s="221">
        <v>0.3287482127890351</v>
      </c>
      <c r="J1277" s="220">
        <v>656</v>
      </c>
    </row>
    <row r="1278" spans="2:10" x14ac:dyDescent="0.2">
      <c r="B1278" s="101" t="s">
        <v>1433</v>
      </c>
      <c r="C1278" s="219">
        <v>722</v>
      </c>
      <c r="D1278" s="220">
        <v>70.02216066481995</v>
      </c>
      <c r="E1278" s="221">
        <v>0.45128003713357367</v>
      </c>
      <c r="F1278" s="220">
        <v>323</v>
      </c>
      <c r="G1278" s="219">
        <v>43</v>
      </c>
      <c r="H1278" s="220">
        <v>235.65116279069767</v>
      </c>
      <c r="I1278" s="221">
        <v>0.34675929094517821</v>
      </c>
      <c r="J1278" s="220">
        <v>525</v>
      </c>
    </row>
    <row r="1279" spans="2:10" x14ac:dyDescent="0.2">
      <c r="B1279" s="101" t="s">
        <v>1434</v>
      </c>
      <c r="C1279" s="219">
        <v>0</v>
      </c>
      <c r="D1279" s="220">
        <v>0</v>
      </c>
      <c r="E1279" s="221">
        <v>0</v>
      </c>
      <c r="F1279" s="220">
        <v>0</v>
      </c>
      <c r="G1279" s="219">
        <v>0</v>
      </c>
      <c r="H1279" s="220">
        <v>0</v>
      </c>
      <c r="I1279" s="221">
        <v>0</v>
      </c>
      <c r="J1279" s="220">
        <v>0</v>
      </c>
    </row>
    <row r="1280" spans="2:10" x14ac:dyDescent="0.2">
      <c r="B1280" s="101" t="s">
        <v>1435</v>
      </c>
      <c r="C1280" s="219">
        <v>0</v>
      </c>
      <c r="D1280" s="220">
        <v>0</v>
      </c>
      <c r="E1280" s="221">
        <v>0</v>
      </c>
      <c r="F1280" s="220">
        <v>0</v>
      </c>
      <c r="G1280" s="219">
        <v>0</v>
      </c>
      <c r="H1280" s="220">
        <v>0</v>
      </c>
      <c r="I1280" s="221">
        <v>0</v>
      </c>
      <c r="J1280" s="220">
        <v>0</v>
      </c>
    </row>
    <row r="1281" spans="2:10" x14ac:dyDescent="0.2">
      <c r="B1281" s="101" t="s">
        <v>1436</v>
      </c>
      <c r="C1281" s="219">
        <v>124</v>
      </c>
      <c r="D1281" s="220">
        <v>72.096774193548384</v>
      </c>
      <c r="E1281" s="221">
        <v>0.45017372475955497</v>
      </c>
      <c r="F1281" s="220">
        <v>225</v>
      </c>
      <c r="G1281" s="219">
        <v>115</v>
      </c>
      <c r="H1281" s="220">
        <v>295.77391304347827</v>
      </c>
      <c r="I1281" s="221">
        <v>0.34929502254079425</v>
      </c>
      <c r="J1281" s="220">
        <v>1088</v>
      </c>
    </row>
    <row r="1282" spans="2:10" x14ac:dyDescent="0.2">
      <c r="B1282" s="101" t="s">
        <v>1437</v>
      </c>
      <c r="C1282" s="219">
        <v>7</v>
      </c>
      <c r="D1282" s="220">
        <v>78.857142857142861</v>
      </c>
      <c r="E1282" s="221">
        <v>0.52124645892351285</v>
      </c>
      <c r="F1282" s="220">
        <v>103</v>
      </c>
      <c r="G1282" s="219">
        <v>0</v>
      </c>
      <c r="H1282" s="220">
        <v>0</v>
      </c>
      <c r="I1282" s="221">
        <v>0</v>
      </c>
      <c r="J1282" s="220">
        <v>0</v>
      </c>
    </row>
    <row r="1283" spans="2:10" x14ac:dyDescent="0.2">
      <c r="B1283" s="101" t="s">
        <v>1438</v>
      </c>
      <c r="C1283" s="219">
        <v>38</v>
      </c>
      <c r="D1283" s="220">
        <v>53.60526315789474</v>
      </c>
      <c r="E1283" s="221">
        <v>0.38572240106040523</v>
      </c>
      <c r="F1283" s="220">
        <v>139</v>
      </c>
      <c r="G1283" s="219">
        <v>0</v>
      </c>
      <c r="H1283" s="220">
        <v>0</v>
      </c>
      <c r="I1283" s="221">
        <v>0</v>
      </c>
      <c r="J1283" s="220">
        <v>0</v>
      </c>
    </row>
    <row r="1284" spans="2:10" x14ac:dyDescent="0.2">
      <c r="B1284" s="101" t="s">
        <v>1439</v>
      </c>
      <c r="C1284" s="219">
        <v>6</v>
      </c>
      <c r="D1284" s="220">
        <v>69.666666666666671</v>
      </c>
      <c r="E1284" s="221">
        <v>0.43907563025210083</v>
      </c>
      <c r="F1284" s="220">
        <v>114</v>
      </c>
      <c r="G1284" s="219">
        <v>27</v>
      </c>
      <c r="H1284" s="220">
        <v>287.18518518518516</v>
      </c>
      <c r="I1284" s="221">
        <v>0.36013190283776875</v>
      </c>
      <c r="J1284" s="220">
        <v>673</v>
      </c>
    </row>
    <row r="1285" spans="2:10" x14ac:dyDescent="0.2">
      <c r="B1285" s="101" t="s">
        <v>1440</v>
      </c>
      <c r="C1285" s="219">
        <v>31</v>
      </c>
      <c r="D1285" s="220">
        <v>63.70967741935484</v>
      </c>
      <c r="E1285" s="221">
        <v>0.43627126132096317</v>
      </c>
      <c r="F1285" s="220">
        <v>156</v>
      </c>
      <c r="G1285" s="219">
        <v>0</v>
      </c>
      <c r="H1285" s="220">
        <v>0</v>
      </c>
      <c r="I1285" s="221">
        <v>0</v>
      </c>
      <c r="J1285" s="220">
        <v>0</v>
      </c>
    </row>
    <row r="1286" spans="2:10" x14ac:dyDescent="0.2">
      <c r="B1286" s="101" t="s">
        <v>1441</v>
      </c>
      <c r="C1286" s="219">
        <v>390</v>
      </c>
      <c r="D1286" s="220">
        <v>55.292307692307695</v>
      </c>
      <c r="E1286" s="221">
        <v>0.39894177936469766</v>
      </c>
      <c r="F1286" s="220">
        <v>170</v>
      </c>
      <c r="G1286" s="219">
        <v>108</v>
      </c>
      <c r="H1286" s="220">
        <v>213.69444444444446</v>
      </c>
      <c r="I1286" s="221">
        <v>0.35638839988881688</v>
      </c>
      <c r="J1286" s="220">
        <v>662</v>
      </c>
    </row>
    <row r="1287" spans="2:10" x14ac:dyDescent="0.2">
      <c r="B1287" s="101" t="s">
        <v>1442</v>
      </c>
      <c r="C1287" s="219">
        <v>411</v>
      </c>
      <c r="D1287" s="220">
        <v>61.849148418491481</v>
      </c>
      <c r="E1287" s="221">
        <v>0.4223222740941337</v>
      </c>
      <c r="F1287" s="220">
        <v>433</v>
      </c>
      <c r="G1287" s="219">
        <v>119</v>
      </c>
      <c r="H1287" s="220">
        <v>268.85714285714283</v>
      </c>
      <c r="I1287" s="221">
        <v>0.35544544555665425</v>
      </c>
      <c r="J1287" s="220">
        <v>820</v>
      </c>
    </row>
    <row r="1288" spans="2:10" x14ac:dyDescent="0.2">
      <c r="B1288" s="101" t="s">
        <v>1443</v>
      </c>
      <c r="C1288" s="219">
        <v>0</v>
      </c>
      <c r="D1288" s="220">
        <v>0</v>
      </c>
      <c r="E1288" s="221">
        <v>0</v>
      </c>
      <c r="F1288" s="220">
        <v>0</v>
      </c>
      <c r="G1288" s="219">
        <v>0</v>
      </c>
      <c r="H1288" s="220">
        <v>0</v>
      </c>
      <c r="I1288" s="221">
        <v>0</v>
      </c>
      <c r="J1288" s="220">
        <v>0</v>
      </c>
    </row>
    <row r="1289" spans="2:10" x14ac:dyDescent="0.2">
      <c r="B1289" s="101" t="s">
        <v>1444</v>
      </c>
      <c r="C1289" s="219">
        <v>0</v>
      </c>
      <c r="D1289" s="220">
        <v>0</v>
      </c>
      <c r="E1289" s="221">
        <v>0</v>
      </c>
      <c r="F1289" s="220">
        <v>0</v>
      </c>
      <c r="G1289" s="219">
        <v>0</v>
      </c>
      <c r="H1289" s="220">
        <v>0</v>
      </c>
      <c r="I1289" s="221">
        <v>0</v>
      </c>
      <c r="J1289" s="220">
        <v>0</v>
      </c>
    </row>
    <row r="1290" spans="2:10" x14ac:dyDescent="0.2">
      <c r="B1290" s="101" t="s">
        <v>1445</v>
      </c>
      <c r="C1290" s="219">
        <v>396</v>
      </c>
      <c r="D1290" s="220">
        <v>58.194444444444443</v>
      </c>
      <c r="E1290" s="221">
        <v>0.41498595404451488</v>
      </c>
      <c r="F1290" s="220">
        <v>234</v>
      </c>
      <c r="G1290" s="219">
        <v>4</v>
      </c>
      <c r="H1290" s="220">
        <v>241</v>
      </c>
      <c r="I1290" s="221">
        <v>0.36295180722891573</v>
      </c>
      <c r="J1290" s="220">
        <v>377</v>
      </c>
    </row>
    <row r="1291" spans="2:10" x14ac:dyDescent="0.2">
      <c r="B1291" s="101" t="s">
        <v>1446</v>
      </c>
      <c r="C1291" s="219">
        <v>88</v>
      </c>
      <c r="D1291" s="220">
        <v>78.693181818181813</v>
      </c>
      <c r="E1291" s="221">
        <v>0.44533762057877824</v>
      </c>
      <c r="F1291" s="220">
        <v>269</v>
      </c>
      <c r="G1291" s="219">
        <v>0</v>
      </c>
      <c r="H1291" s="220">
        <v>0</v>
      </c>
      <c r="I1291" s="221">
        <v>0</v>
      </c>
      <c r="J1291" s="220">
        <v>0</v>
      </c>
    </row>
    <row r="1292" spans="2:10" x14ac:dyDescent="0.2">
      <c r="B1292" s="101" t="s">
        <v>1447</v>
      </c>
      <c r="C1292" s="219">
        <v>17</v>
      </c>
      <c r="D1292" s="220">
        <v>62.058823529411768</v>
      </c>
      <c r="E1292" s="221">
        <v>0.39736346516007526</v>
      </c>
      <c r="F1292" s="220">
        <v>131</v>
      </c>
      <c r="G1292" s="219">
        <v>0</v>
      </c>
      <c r="H1292" s="220">
        <v>0</v>
      </c>
      <c r="I1292" s="221">
        <v>0</v>
      </c>
      <c r="J1292" s="220">
        <v>0</v>
      </c>
    </row>
    <row r="1293" spans="2:10" x14ac:dyDescent="0.2">
      <c r="B1293" s="101" t="s">
        <v>1448</v>
      </c>
      <c r="C1293" s="219">
        <v>155</v>
      </c>
      <c r="D1293" s="220">
        <v>66.296774193548387</v>
      </c>
      <c r="E1293" s="221">
        <v>0.41944569166088419</v>
      </c>
      <c r="F1293" s="220">
        <v>205</v>
      </c>
      <c r="G1293" s="219">
        <v>58</v>
      </c>
      <c r="H1293" s="220">
        <v>350.91379310344826</v>
      </c>
      <c r="I1293" s="221">
        <v>0.35481059219357425</v>
      </c>
      <c r="J1293" s="220">
        <v>898</v>
      </c>
    </row>
    <row r="1294" spans="2:10" x14ac:dyDescent="0.2">
      <c r="B1294" s="101" t="s">
        <v>1449</v>
      </c>
      <c r="C1294" s="219">
        <v>0</v>
      </c>
      <c r="D1294" s="220">
        <v>0</v>
      </c>
      <c r="E1294" s="221">
        <v>0</v>
      </c>
      <c r="F1294" s="220">
        <v>0</v>
      </c>
      <c r="G1294" s="219">
        <v>0</v>
      </c>
      <c r="H1294" s="220">
        <v>0</v>
      </c>
      <c r="I1294" s="221">
        <v>0</v>
      </c>
      <c r="J1294" s="220">
        <v>0</v>
      </c>
    </row>
    <row r="1295" spans="2:10" x14ac:dyDescent="0.2">
      <c r="B1295" s="101" t="s">
        <v>1450</v>
      </c>
      <c r="C1295" s="219">
        <v>198</v>
      </c>
      <c r="D1295" s="220">
        <v>82.419191919191917</v>
      </c>
      <c r="E1295" s="221">
        <v>0.4824110204564267</v>
      </c>
      <c r="F1295" s="220">
        <v>588</v>
      </c>
      <c r="G1295" s="219">
        <v>2</v>
      </c>
      <c r="H1295" s="220">
        <v>234</v>
      </c>
      <c r="I1295" s="221">
        <v>0.35562310030395139</v>
      </c>
      <c r="J1295" s="220">
        <v>334</v>
      </c>
    </row>
    <row r="1296" spans="2:10" x14ac:dyDescent="0.2">
      <c r="B1296" s="101" t="s">
        <v>1451</v>
      </c>
      <c r="C1296" s="219">
        <v>0</v>
      </c>
      <c r="D1296" s="220">
        <v>0</v>
      </c>
      <c r="E1296" s="221">
        <v>0</v>
      </c>
      <c r="F1296" s="220">
        <v>0</v>
      </c>
      <c r="G1296" s="219">
        <v>0</v>
      </c>
      <c r="H1296" s="220">
        <v>0</v>
      </c>
      <c r="I1296" s="221">
        <v>0</v>
      </c>
      <c r="J1296" s="220">
        <v>0</v>
      </c>
    </row>
    <row r="1297" spans="2:11" x14ac:dyDescent="0.2">
      <c r="B1297" s="101" t="s">
        <v>1452</v>
      </c>
      <c r="C1297" s="219">
        <v>38</v>
      </c>
      <c r="D1297" s="220">
        <v>79.263157894736835</v>
      </c>
      <c r="E1297" s="221">
        <v>0.54036598493003218</v>
      </c>
      <c r="F1297" s="220">
        <v>172</v>
      </c>
      <c r="G1297" s="219">
        <v>0</v>
      </c>
      <c r="H1297" s="220">
        <v>0</v>
      </c>
      <c r="I1297" s="221">
        <v>0</v>
      </c>
      <c r="J1297" s="220">
        <v>0</v>
      </c>
    </row>
    <row r="1298" spans="2:11" x14ac:dyDescent="0.2">
      <c r="B1298" s="101" t="s">
        <v>1453</v>
      </c>
      <c r="C1298" s="219">
        <v>0</v>
      </c>
      <c r="D1298" s="220">
        <v>0</v>
      </c>
      <c r="E1298" s="221">
        <v>0</v>
      </c>
      <c r="F1298" s="220">
        <v>0</v>
      </c>
      <c r="G1298" s="219">
        <v>0</v>
      </c>
      <c r="H1298" s="220">
        <v>0</v>
      </c>
      <c r="I1298" s="221">
        <v>0</v>
      </c>
      <c r="J1298" s="220">
        <v>0</v>
      </c>
    </row>
    <row r="1299" spans="2:11" x14ac:dyDescent="0.2">
      <c r="B1299" s="101" t="s">
        <v>1454</v>
      </c>
      <c r="C1299" s="219">
        <v>0</v>
      </c>
      <c r="D1299" s="220">
        <v>0</v>
      </c>
      <c r="E1299" s="221">
        <v>0</v>
      </c>
      <c r="F1299" s="220">
        <v>0</v>
      </c>
      <c r="G1299" s="219">
        <v>0</v>
      </c>
      <c r="H1299" s="220">
        <v>0</v>
      </c>
      <c r="I1299" s="221">
        <v>0</v>
      </c>
      <c r="J1299" s="220">
        <v>0</v>
      </c>
    </row>
    <row r="1300" spans="2:11" x14ac:dyDescent="0.2">
      <c r="B1300" s="101" t="s">
        <v>1455</v>
      </c>
      <c r="C1300" s="219">
        <v>97</v>
      </c>
      <c r="D1300" s="220">
        <v>87.329896907216494</v>
      </c>
      <c r="E1300" s="221">
        <v>0.57055297366471347</v>
      </c>
      <c r="F1300" s="220">
        <v>331</v>
      </c>
      <c r="G1300" s="219">
        <v>3</v>
      </c>
      <c r="H1300" s="220">
        <v>54</v>
      </c>
      <c r="I1300" s="221">
        <v>0.30508474576271194</v>
      </c>
      <c r="J1300" s="220">
        <v>81</v>
      </c>
    </row>
    <row r="1301" spans="2:11" x14ac:dyDescent="0.2">
      <c r="B1301" s="101" t="s">
        <v>1456</v>
      </c>
      <c r="C1301" s="219">
        <v>38</v>
      </c>
      <c r="D1301" s="220">
        <v>94.421052631578945</v>
      </c>
      <c r="E1301" s="221">
        <v>0.55302096177558568</v>
      </c>
      <c r="F1301" s="220">
        <v>354</v>
      </c>
      <c r="G1301" s="219">
        <v>0</v>
      </c>
      <c r="H1301" s="220">
        <v>0</v>
      </c>
      <c r="I1301" s="221">
        <v>0</v>
      </c>
      <c r="J1301" s="220">
        <v>0</v>
      </c>
    </row>
    <row r="1302" spans="2:11" x14ac:dyDescent="0.2">
      <c r="B1302" s="101" t="s">
        <v>1457</v>
      </c>
      <c r="C1302" s="219">
        <v>0</v>
      </c>
      <c r="D1302" s="220">
        <v>0</v>
      </c>
      <c r="E1302" s="221">
        <v>0</v>
      </c>
      <c r="F1302" s="220">
        <v>0</v>
      </c>
      <c r="G1302" s="219">
        <v>0</v>
      </c>
      <c r="H1302" s="220">
        <v>0</v>
      </c>
      <c r="I1302" s="221">
        <v>0</v>
      </c>
      <c r="J1302" s="220">
        <v>0</v>
      </c>
    </row>
    <row r="1303" spans="2:11" x14ac:dyDescent="0.2">
      <c r="B1303" s="101" t="s">
        <v>1458</v>
      </c>
      <c r="C1303" s="219">
        <v>24</v>
      </c>
      <c r="D1303" s="220">
        <v>96.375</v>
      </c>
      <c r="E1303" s="221">
        <v>0.57695185831878271</v>
      </c>
      <c r="F1303" s="220">
        <v>237</v>
      </c>
      <c r="G1303" s="219">
        <v>0</v>
      </c>
      <c r="H1303" s="220">
        <v>0</v>
      </c>
      <c r="I1303" s="221">
        <v>0</v>
      </c>
      <c r="J1303" s="220">
        <v>0</v>
      </c>
    </row>
    <row r="1304" spans="2:11" x14ac:dyDescent="0.2">
      <c r="B1304" s="101" t="s">
        <v>1459</v>
      </c>
      <c r="C1304" s="219">
        <v>210</v>
      </c>
      <c r="D1304" s="220">
        <v>95.266666666666666</v>
      </c>
      <c r="E1304" s="221">
        <v>0.56943614265789999</v>
      </c>
      <c r="F1304" s="220">
        <v>280</v>
      </c>
      <c r="G1304" s="219">
        <v>10</v>
      </c>
      <c r="H1304" s="220">
        <v>246.6</v>
      </c>
      <c r="I1304" s="221">
        <v>0.35884749708963914</v>
      </c>
      <c r="J1304" s="220">
        <v>464</v>
      </c>
    </row>
    <row r="1305" spans="2:11" x14ac:dyDescent="0.2">
      <c r="B1305" s="101" t="s">
        <v>1460</v>
      </c>
      <c r="C1305" s="219">
        <v>0</v>
      </c>
      <c r="D1305" s="220">
        <v>0</v>
      </c>
      <c r="E1305" s="221">
        <v>0</v>
      </c>
      <c r="F1305" s="220">
        <v>0</v>
      </c>
      <c r="G1305" s="219">
        <v>0</v>
      </c>
      <c r="H1305" s="220">
        <v>0</v>
      </c>
      <c r="I1305" s="221">
        <v>0</v>
      </c>
      <c r="J1305" s="220">
        <v>0</v>
      </c>
    </row>
    <row r="1306" spans="2:11" x14ac:dyDescent="0.2">
      <c r="B1306" s="101" t="s">
        <v>1461</v>
      </c>
      <c r="C1306" s="219">
        <v>17</v>
      </c>
      <c r="D1306" s="220">
        <v>102.47058823529412</v>
      </c>
      <c r="E1306" s="221">
        <v>0.57605820105820116</v>
      </c>
      <c r="F1306" s="220">
        <v>293</v>
      </c>
      <c r="G1306" s="219">
        <v>0</v>
      </c>
      <c r="H1306" s="220">
        <v>0</v>
      </c>
      <c r="I1306" s="221">
        <v>0</v>
      </c>
      <c r="J1306" s="220">
        <v>0</v>
      </c>
    </row>
    <row r="1307" spans="2:11" x14ac:dyDescent="0.2">
      <c r="B1307" s="101" t="s">
        <v>1462</v>
      </c>
      <c r="C1307" s="219">
        <v>7</v>
      </c>
      <c r="D1307" s="220">
        <v>136.71428571428572</v>
      </c>
      <c r="E1307" s="221">
        <v>0.57339724385859792</v>
      </c>
      <c r="F1307" s="220">
        <v>198</v>
      </c>
      <c r="G1307" s="219">
        <v>0</v>
      </c>
      <c r="H1307" s="220">
        <v>0</v>
      </c>
      <c r="I1307" s="221">
        <v>0</v>
      </c>
      <c r="J1307" s="220">
        <v>0</v>
      </c>
    </row>
    <row r="1308" spans="2:11" x14ac:dyDescent="0.2">
      <c r="B1308" s="101" t="s">
        <v>1463</v>
      </c>
      <c r="C1308" s="219">
        <v>4</v>
      </c>
      <c r="D1308" s="220">
        <v>80.75</v>
      </c>
      <c r="E1308" s="221">
        <v>0.52605863192182412</v>
      </c>
      <c r="F1308" s="220">
        <v>113</v>
      </c>
      <c r="G1308" s="219">
        <v>0</v>
      </c>
      <c r="H1308" s="220">
        <v>0</v>
      </c>
      <c r="I1308" s="221">
        <v>0</v>
      </c>
      <c r="J1308" s="220">
        <v>0</v>
      </c>
    </row>
    <row r="1309" spans="2:11" x14ac:dyDescent="0.2">
      <c r="B1309" s="101" t="s">
        <v>1464</v>
      </c>
      <c r="C1309" s="219">
        <v>0</v>
      </c>
      <c r="D1309" s="220">
        <v>0</v>
      </c>
      <c r="E1309" s="221">
        <v>0</v>
      </c>
      <c r="F1309" s="220">
        <v>0</v>
      </c>
      <c r="G1309" s="219">
        <v>0</v>
      </c>
      <c r="H1309" s="220">
        <v>0</v>
      </c>
      <c r="I1309" s="221">
        <v>0</v>
      </c>
      <c r="J1309" s="220">
        <v>0</v>
      </c>
    </row>
    <row r="1310" spans="2:11" x14ac:dyDescent="0.2">
      <c r="B1310" s="102" t="s">
        <v>1465</v>
      </c>
      <c r="C1310" s="222">
        <v>0</v>
      </c>
      <c r="D1310" s="223">
        <v>0</v>
      </c>
      <c r="E1310" s="224">
        <v>0</v>
      </c>
      <c r="F1310" s="223">
        <v>0</v>
      </c>
      <c r="G1310" s="222">
        <v>0</v>
      </c>
      <c r="H1310" s="223">
        <v>0</v>
      </c>
      <c r="I1310" s="224">
        <v>0</v>
      </c>
      <c r="J1310" s="223">
        <v>0</v>
      </c>
    </row>
    <row r="1312" spans="2:11" x14ac:dyDescent="0.2">
      <c r="K1312" s="12" t="s">
        <v>298</v>
      </c>
    </row>
    <row r="1313" spans="2:11" x14ac:dyDescent="0.2">
      <c r="K1313" s="12" t="s">
        <v>313</v>
      </c>
    </row>
    <row r="1314" spans="2:11" x14ac:dyDescent="0.2">
      <c r="B1314" s="3" t="s">
        <v>0</v>
      </c>
      <c r="C1314" s="207"/>
      <c r="D1314" s="208"/>
      <c r="E1314" s="209"/>
      <c r="F1314" s="209"/>
      <c r="G1314" s="207"/>
      <c r="H1314" s="208"/>
      <c r="I1314" s="209"/>
      <c r="J1314" s="209"/>
    </row>
    <row r="1315" spans="2:11" x14ac:dyDescent="0.2">
      <c r="B1315" s="3" t="s">
        <v>2701</v>
      </c>
      <c r="C1315" s="207"/>
      <c r="D1315" s="208"/>
      <c r="E1315" s="209"/>
      <c r="F1315" s="209"/>
      <c r="G1315" s="207"/>
      <c r="H1315" s="208"/>
      <c r="I1315" s="209"/>
      <c r="J1315" s="209"/>
    </row>
    <row r="1316" spans="2:11" x14ac:dyDescent="0.2">
      <c r="B1316" s="100" t="s">
        <v>293</v>
      </c>
      <c r="C1316" s="207"/>
      <c r="D1316" s="208"/>
      <c r="E1316" s="209"/>
      <c r="F1316" s="209"/>
      <c r="G1316" s="207"/>
      <c r="H1316" s="208"/>
      <c r="I1316" s="209"/>
      <c r="J1316" s="209"/>
    </row>
    <row r="1317" spans="2:11" x14ac:dyDescent="0.2">
      <c r="B1317" s="3"/>
      <c r="C1317" s="98"/>
      <c r="D1317" s="98"/>
      <c r="E1317" s="98"/>
      <c r="F1317" s="98"/>
      <c r="G1317" s="98"/>
      <c r="H1317" s="98"/>
      <c r="I1317" s="98"/>
      <c r="J1317" s="98"/>
    </row>
    <row r="1318" spans="2:11" x14ac:dyDescent="0.2">
      <c r="B1318" s="106"/>
      <c r="C1318" s="167" t="s">
        <v>2659</v>
      </c>
      <c r="D1318" s="210"/>
      <c r="E1318" s="211"/>
      <c r="F1318" s="212"/>
      <c r="G1318" s="167" t="s">
        <v>357</v>
      </c>
      <c r="H1318" s="210"/>
      <c r="I1318" s="211"/>
      <c r="J1318" s="212"/>
    </row>
    <row r="1319" spans="2:11" ht="25.5" x14ac:dyDescent="0.2">
      <c r="B1319" s="168" t="s">
        <v>299</v>
      </c>
      <c r="C1319" s="213" t="s">
        <v>2679</v>
      </c>
      <c r="D1319" s="214" t="s">
        <v>2676</v>
      </c>
      <c r="E1319" s="215" t="s">
        <v>2677</v>
      </c>
      <c r="F1319" s="214" t="s">
        <v>2678</v>
      </c>
      <c r="G1319" s="213" t="s">
        <v>2679</v>
      </c>
      <c r="H1319" s="214" t="s">
        <v>2676</v>
      </c>
      <c r="I1319" s="215" t="s">
        <v>2677</v>
      </c>
      <c r="J1319" s="214" t="s">
        <v>2678</v>
      </c>
    </row>
    <row r="1320" spans="2:11" x14ac:dyDescent="0.2">
      <c r="B1320" s="121" t="s">
        <v>1466</v>
      </c>
      <c r="C1320" s="216">
        <v>17</v>
      </c>
      <c r="D1320" s="217">
        <v>119.52941176470588</v>
      </c>
      <c r="E1320" s="218">
        <v>0.6191346739792809</v>
      </c>
      <c r="F1320" s="217">
        <v>264</v>
      </c>
      <c r="G1320" s="216">
        <v>0</v>
      </c>
      <c r="H1320" s="217">
        <v>0</v>
      </c>
      <c r="I1320" s="218">
        <v>0</v>
      </c>
      <c r="J1320" s="217">
        <v>0</v>
      </c>
    </row>
    <row r="1321" spans="2:11" x14ac:dyDescent="0.2">
      <c r="B1321" s="101" t="s">
        <v>1467</v>
      </c>
      <c r="C1321" s="219">
        <v>0</v>
      </c>
      <c r="D1321" s="220">
        <v>0</v>
      </c>
      <c r="E1321" s="221">
        <v>0</v>
      </c>
      <c r="F1321" s="220">
        <v>0</v>
      </c>
      <c r="G1321" s="219">
        <v>0</v>
      </c>
      <c r="H1321" s="220">
        <v>0</v>
      </c>
      <c r="I1321" s="221">
        <v>0</v>
      </c>
      <c r="J1321" s="220">
        <v>0</v>
      </c>
    </row>
    <row r="1322" spans="2:11" x14ac:dyDescent="0.2">
      <c r="B1322" s="101" t="s">
        <v>1468</v>
      </c>
      <c r="C1322" s="219">
        <v>6</v>
      </c>
      <c r="D1322" s="220">
        <v>112.66666666666667</v>
      </c>
      <c r="E1322" s="221">
        <v>0.60195903829029396</v>
      </c>
      <c r="F1322" s="220">
        <v>239</v>
      </c>
      <c r="G1322" s="219">
        <v>0</v>
      </c>
      <c r="H1322" s="220">
        <v>0</v>
      </c>
      <c r="I1322" s="221">
        <v>0</v>
      </c>
      <c r="J1322" s="220">
        <v>0</v>
      </c>
    </row>
    <row r="1323" spans="2:11" x14ac:dyDescent="0.2">
      <c r="B1323" s="101" t="s">
        <v>1469</v>
      </c>
      <c r="C1323" s="219">
        <v>27</v>
      </c>
      <c r="D1323" s="220">
        <v>102.22222222222223</v>
      </c>
      <c r="E1323" s="221">
        <v>0.56743421052631571</v>
      </c>
      <c r="F1323" s="220">
        <v>235</v>
      </c>
      <c r="G1323" s="219">
        <v>0</v>
      </c>
      <c r="H1323" s="220">
        <v>0</v>
      </c>
      <c r="I1323" s="221">
        <v>0</v>
      </c>
      <c r="J1323" s="220">
        <v>0</v>
      </c>
    </row>
    <row r="1324" spans="2:11" x14ac:dyDescent="0.2">
      <c r="B1324" s="101" t="s">
        <v>1470</v>
      </c>
      <c r="C1324" s="219">
        <v>0</v>
      </c>
      <c r="D1324" s="220">
        <v>0</v>
      </c>
      <c r="E1324" s="221">
        <v>0</v>
      </c>
      <c r="F1324" s="220">
        <v>0</v>
      </c>
      <c r="G1324" s="219">
        <v>0</v>
      </c>
      <c r="H1324" s="220">
        <v>0</v>
      </c>
      <c r="I1324" s="221">
        <v>0</v>
      </c>
      <c r="J1324" s="220">
        <v>0</v>
      </c>
    </row>
    <row r="1325" spans="2:11" x14ac:dyDescent="0.2">
      <c r="B1325" s="101" t="s">
        <v>1471</v>
      </c>
      <c r="C1325" s="219">
        <v>8</v>
      </c>
      <c r="D1325" s="220">
        <v>116</v>
      </c>
      <c r="E1325" s="221">
        <v>0.56516443361753965</v>
      </c>
      <c r="F1325" s="220">
        <v>306</v>
      </c>
      <c r="G1325" s="219">
        <v>28</v>
      </c>
      <c r="H1325" s="220">
        <v>321.57142857142856</v>
      </c>
      <c r="I1325" s="221">
        <v>0.32248128648687358</v>
      </c>
      <c r="J1325" s="220">
        <v>1153</v>
      </c>
    </row>
    <row r="1326" spans="2:11" x14ac:dyDescent="0.2">
      <c r="B1326" s="101" t="s">
        <v>1472</v>
      </c>
      <c r="C1326" s="219">
        <v>2</v>
      </c>
      <c r="D1326" s="220">
        <v>67.5</v>
      </c>
      <c r="E1326" s="221">
        <v>0.4838709677419355</v>
      </c>
      <c r="F1326" s="220">
        <v>73</v>
      </c>
      <c r="G1326" s="219">
        <v>0</v>
      </c>
      <c r="H1326" s="220">
        <v>0</v>
      </c>
      <c r="I1326" s="221">
        <v>0</v>
      </c>
      <c r="J1326" s="220">
        <v>0</v>
      </c>
    </row>
    <row r="1327" spans="2:11" x14ac:dyDescent="0.2">
      <c r="B1327" s="101" t="s">
        <v>1473</v>
      </c>
      <c r="C1327" s="219">
        <v>0</v>
      </c>
      <c r="D1327" s="220">
        <v>0</v>
      </c>
      <c r="E1327" s="221">
        <v>0</v>
      </c>
      <c r="F1327" s="220">
        <v>0</v>
      </c>
      <c r="G1327" s="219">
        <v>0</v>
      </c>
      <c r="H1327" s="220">
        <v>0</v>
      </c>
      <c r="I1327" s="221">
        <v>0</v>
      </c>
      <c r="J1327" s="220">
        <v>0</v>
      </c>
    </row>
    <row r="1328" spans="2:11" x14ac:dyDescent="0.2">
      <c r="B1328" s="101" t="s">
        <v>1474</v>
      </c>
      <c r="C1328" s="219">
        <v>6</v>
      </c>
      <c r="D1328" s="220">
        <v>99</v>
      </c>
      <c r="E1328" s="221">
        <v>0.56733524355300857</v>
      </c>
      <c r="F1328" s="220">
        <v>154</v>
      </c>
      <c r="G1328" s="219">
        <v>0</v>
      </c>
      <c r="H1328" s="220">
        <v>0</v>
      </c>
      <c r="I1328" s="221">
        <v>0</v>
      </c>
      <c r="J1328" s="220">
        <v>0</v>
      </c>
    </row>
    <row r="1329" spans="2:10" x14ac:dyDescent="0.2">
      <c r="B1329" s="101" t="s">
        <v>1475</v>
      </c>
      <c r="C1329" s="219">
        <v>444</v>
      </c>
      <c r="D1329" s="220">
        <v>89.222972972972968</v>
      </c>
      <c r="E1329" s="221">
        <v>0.58991273788605292</v>
      </c>
      <c r="F1329" s="220">
        <v>334</v>
      </c>
      <c r="G1329" s="219">
        <v>19</v>
      </c>
      <c r="H1329" s="220">
        <v>261.26315789473682</v>
      </c>
      <c r="I1329" s="221">
        <v>0.35903370461449446</v>
      </c>
      <c r="J1329" s="220">
        <v>418</v>
      </c>
    </row>
    <row r="1330" spans="2:10" x14ac:dyDescent="0.2">
      <c r="B1330" s="101" t="s">
        <v>1476</v>
      </c>
      <c r="C1330" s="219">
        <v>427</v>
      </c>
      <c r="D1330" s="220">
        <v>91.451990632318498</v>
      </c>
      <c r="E1330" s="221">
        <v>0.58026360759023432</v>
      </c>
      <c r="F1330" s="220">
        <v>730</v>
      </c>
      <c r="G1330" s="219">
        <v>20</v>
      </c>
      <c r="H1330" s="220">
        <v>264.25</v>
      </c>
      <c r="I1330" s="221">
        <v>0.3674221357063403</v>
      </c>
      <c r="J1330" s="220">
        <v>822</v>
      </c>
    </row>
    <row r="1331" spans="2:10" x14ac:dyDescent="0.2">
      <c r="B1331" s="101" t="s">
        <v>1477</v>
      </c>
      <c r="C1331" s="219">
        <v>562</v>
      </c>
      <c r="D1331" s="220">
        <v>93.989323843416372</v>
      </c>
      <c r="E1331" s="221">
        <v>0.58366205898277368</v>
      </c>
      <c r="F1331" s="220">
        <v>466</v>
      </c>
      <c r="G1331" s="219">
        <v>38</v>
      </c>
      <c r="H1331" s="220">
        <v>266.15789473684208</v>
      </c>
      <c r="I1331" s="221">
        <v>0.36662195961866106</v>
      </c>
      <c r="J1331" s="220">
        <v>453</v>
      </c>
    </row>
    <row r="1332" spans="2:10" x14ac:dyDescent="0.2">
      <c r="B1332" s="101" t="s">
        <v>1478</v>
      </c>
      <c r="C1332" s="219">
        <v>1</v>
      </c>
      <c r="D1332" s="220">
        <v>92</v>
      </c>
      <c r="E1332" s="221">
        <v>0.68656716417910446</v>
      </c>
      <c r="F1332" s="220">
        <v>92</v>
      </c>
      <c r="G1332" s="219">
        <v>0</v>
      </c>
      <c r="H1332" s="220">
        <v>0</v>
      </c>
      <c r="I1332" s="221">
        <v>0</v>
      </c>
      <c r="J1332" s="220">
        <v>0</v>
      </c>
    </row>
    <row r="1333" spans="2:10" x14ac:dyDescent="0.2">
      <c r="B1333" s="101" t="s">
        <v>1479</v>
      </c>
      <c r="C1333" s="219">
        <v>9</v>
      </c>
      <c r="D1333" s="220">
        <v>98.222222222222229</v>
      </c>
      <c r="E1333" s="221">
        <v>0.56630365150544515</v>
      </c>
      <c r="F1333" s="220">
        <v>198</v>
      </c>
      <c r="G1333" s="219">
        <v>0</v>
      </c>
      <c r="H1333" s="220">
        <v>0</v>
      </c>
      <c r="I1333" s="221">
        <v>0</v>
      </c>
      <c r="J1333" s="220">
        <v>0</v>
      </c>
    </row>
    <row r="1334" spans="2:10" x14ac:dyDescent="0.2">
      <c r="B1334" s="101" t="s">
        <v>1480</v>
      </c>
      <c r="C1334" s="219">
        <v>0</v>
      </c>
      <c r="D1334" s="220">
        <v>0</v>
      </c>
      <c r="E1334" s="221">
        <v>0</v>
      </c>
      <c r="F1334" s="220">
        <v>0</v>
      </c>
      <c r="G1334" s="219">
        <v>0</v>
      </c>
      <c r="H1334" s="220">
        <v>0</v>
      </c>
      <c r="I1334" s="221">
        <v>0</v>
      </c>
      <c r="J1334" s="220">
        <v>0</v>
      </c>
    </row>
    <row r="1335" spans="2:10" x14ac:dyDescent="0.2">
      <c r="B1335" s="101" t="s">
        <v>1481</v>
      </c>
      <c r="C1335" s="219">
        <v>86</v>
      </c>
      <c r="D1335" s="220">
        <v>80.5</v>
      </c>
      <c r="E1335" s="221">
        <v>0.55593029792017989</v>
      </c>
      <c r="F1335" s="220">
        <v>185</v>
      </c>
      <c r="G1335" s="219">
        <v>0</v>
      </c>
      <c r="H1335" s="220">
        <v>0</v>
      </c>
      <c r="I1335" s="221">
        <v>0</v>
      </c>
      <c r="J1335" s="220">
        <v>0</v>
      </c>
    </row>
    <row r="1336" spans="2:10" x14ac:dyDescent="0.2">
      <c r="B1336" s="101" t="s">
        <v>1482</v>
      </c>
      <c r="C1336" s="219">
        <v>7</v>
      </c>
      <c r="D1336" s="220">
        <v>82.142857142857139</v>
      </c>
      <c r="E1336" s="221">
        <v>0.58257345491388035</v>
      </c>
      <c r="F1336" s="220">
        <v>101</v>
      </c>
      <c r="G1336" s="219">
        <v>0</v>
      </c>
      <c r="H1336" s="220">
        <v>0</v>
      </c>
      <c r="I1336" s="221">
        <v>0</v>
      </c>
      <c r="J1336" s="220">
        <v>0</v>
      </c>
    </row>
    <row r="1337" spans="2:10" x14ac:dyDescent="0.2">
      <c r="B1337" s="101" t="s">
        <v>1483</v>
      </c>
      <c r="C1337" s="219">
        <v>14</v>
      </c>
      <c r="D1337" s="220">
        <v>92.285714285714292</v>
      </c>
      <c r="E1337" s="221">
        <v>0.57989228007181337</v>
      </c>
      <c r="F1337" s="220">
        <v>154</v>
      </c>
      <c r="G1337" s="219">
        <v>1</v>
      </c>
      <c r="H1337" s="220">
        <v>1298</v>
      </c>
      <c r="I1337" s="221">
        <v>0.36812251843448673</v>
      </c>
      <c r="J1337" s="220">
        <v>1298</v>
      </c>
    </row>
    <row r="1338" spans="2:10" x14ac:dyDescent="0.2">
      <c r="B1338" s="101" t="s">
        <v>1484</v>
      </c>
      <c r="C1338" s="219">
        <v>149</v>
      </c>
      <c r="D1338" s="220">
        <v>93.328859060402678</v>
      </c>
      <c r="E1338" s="221">
        <v>0.53240935717293913</v>
      </c>
      <c r="F1338" s="220">
        <v>356</v>
      </c>
      <c r="G1338" s="219">
        <v>1938</v>
      </c>
      <c r="H1338" s="220">
        <v>338.85861713106294</v>
      </c>
      <c r="I1338" s="221">
        <v>0.33123391325882889</v>
      </c>
      <c r="J1338" s="220">
        <v>2042</v>
      </c>
    </row>
    <row r="1339" spans="2:10" x14ac:dyDescent="0.2">
      <c r="B1339" s="101" t="s">
        <v>1485</v>
      </c>
      <c r="C1339" s="219">
        <v>1</v>
      </c>
      <c r="D1339" s="220">
        <v>60</v>
      </c>
      <c r="E1339" s="221">
        <v>0.46153846153846145</v>
      </c>
      <c r="F1339" s="220">
        <v>60</v>
      </c>
      <c r="G1339" s="219">
        <v>0</v>
      </c>
      <c r="H1339" s="220">
        <v>0</v>
      </c>
      <c r="I1339" s="221">
        <v>0</v>
      </c>
      <c r="J1339" s="220">
        <v>0</v>
      </c>
    </row>
    <row r="1340" spans="2:10" x14ac:dyDescent="0.2">
      <c r="B1340" s="101" t="s">
        <v>1486</v>
      </c>
      <c r="C1340" s="219">
        <v>496</v>
      </c>
      <c r="D1340" s="220">
        <v>84.207661290322577</v>
      </c>
      <c r="E1340" s="221">
        <v>0.56871502294358733</v>
      </c>
      <c r="F1340" s="220">
        <v>283</v>
      </c>
      <c r="G1340" s="219">
        <v>19</v>
      </c>
      <c r="H1340" s="220">
        <v>233.05263157894737</v>
      </c>
      <c r="I1340" s="221">
        <v>0.36360650353095747</v>
      </c>
      <c r="J1340" s="220">
        <v>542</v>
      </c>
    </row>
    <row r="1341" spans="2:10" x14ac:dyDescent="0.2">
      <c r="B1341" s="101" t="s">
        <v>1487</v>
      </c>
      <c r="C1341" s="219">
        <v>372</v>
      </c>
      <c r="D1341" s="220">
        <v>90.25</v>
      </c>
      <c r="E1341" s="221">
        <v>0.55601006922592822</v>
      </c>
      <c r="F1341" s="220">
        <v>394</v>
      </c>
      <c r="G1341" s="219">
        <v>34</v>
      </c>
      <c r="H1341" s="220">
        <v>319.58823529411762</v>
      </c>
      <c r="I1341" s="221">
        <v>0.37056235719401154</v>
      </c>
      <c r="J1341" s="220">
        <v>746</v>
      </c>
    </row>
    <row r="1342" spans="2:10" x14ac:dyDescent="0.2">
      <c r="B1342" s="101" t="s">
        <v>1488</v>
      </c>
      <c r="C1342" s="219">
        <v>228</v>
      </c>
      <c r="D1342" s="220">
        <v>80.320175438596493</v>
      </c>
      <c r="E1342" s="221">
        <v>0.55139708539082255</v>
      </c>
      <c r="F1342" s="220">
        <v>255</v>
      </c>
      <c r="G1342" s="219">
        <v>6</v>
      </c>
      <c r="H1342" s="220">
        <v>274.66666666666669</v>
      </c>
      <c r="I1342" s="221">
        <v>0.35570904381610191</v>
      </c>
      <c r="J1342" s="220">
        <v>448</v>
      </c>
    </row>
    <row r="1343" spans="2:10" x14ac:dyDescent="0.2">
      <c r="B1343" s="101" t="s">
        <v>1489</v>
      </c>
      <c r="C1343" s="219">
        <v>9</v>
      </c>
      <c r="D1343" s="220">
        <v>66.444444444444443</v>
      </c>
      <c r="E1343" s="221">
        <v>0.48816326530612253</v>
      </c>
      <c r="F1343" s="220">
        <v>121</v>
      </c>
      <c r="G1343" s="219">
        <v>0</v>
      </c>
      <c r="H1343" s="220">
        <v>0</v>
      </c>
      <c r="I1343" s="221">
        <v>0</v>
      </c>
      <c r="J1343" s="220">
        <v>0</v>
      </c>
    </row>
    <row r="1344" spans="2:10" x14ac:dyDescent="0.2">
      <c r="B1344" s="101" t="s">
        <v>1490</v>
      </c>
      <c r="C1344" s="219">
        <v>1</v>
      </c>
      <c r="D1344" s="220">
        <v>82</v>
      </c>
      <c r="E1344" s="221">
        <v>0.58571428571428563</v>
      </c>
      <c r="F1344" s="220">
        <v>82</v>
      </c>
      <c r="G1344" s="219">
        <v>0</v>
      </c>
      <c r="H1344" s="220">
        <v>0</v>
      </c>
      <c r="I1344" s="221">
        <v>0</v>
      </c>
      <c r="J1344" s="220">
        <v>0</v>
      </c>
    </row>
    <row r="1345" spans="2:10" x14ac:dyDescent="0.2">
      <c r="B1345" s="101" t="s">
        <v>1491</v>
      </c>
      <c r="C1345" s="219">
        <v>510</v>
      </c>
      <c r="D1345" s="220">
        <v>83.750980392156862</v>
      </c>
      <c r="E1345" s="221">
        <v>0.54115724258510811</v>
      </c>
      <c r="F1345" s="220">
        <v>334</v>
      </c>
      <c r="G1345" s="219">
        <v>53</v>
      </c>
      <c r="H1345" s="220">
        <v>193.22641509433961</v>
      </c>
      <c r="I1345" s="221">
        <v>0.34650651328032489</v>
      </c>
      <c r="J1345" s="220">
        <v>445</v>
      </c>
    </row>
    <row r="1346" spans="2:10" x14ac:dyDescent="0.2">
      <c r="B1346" s="101" t="s">
        <v>1492</v>
      </c>
      <c r="C1346" s="219">
        <v>0</v>
      </c>
      <c r="D1346" s="220">
        <v>0</v>
      </c>
      <c r="E1346" s="221">
        <v>0</v>
      </c>
      <c r="F1346" s="220">
        <v>0</v>
      </c>
      <c r="G1346" s="219">
        <v>0</v>
      </c>
      <c r="H1346" s="220">
        <v>0</v>
      </c>
      <c r="I1346" s="221">
        <v>0</v>
      </c>
      <c r="J1346" s="220">
        <v>0</v>
      </c>
    </row>
    <row r="1347" spans="2:10" x14ac:dyDescent="0.2">
      <c r="B1347" s="101" t="s">
        <v>1493</v>
      </c>
      <c r="C1347" s="219">
        <v>0</v>
      </c>
      <c r="D1347" s="220">
        <v>0</v>
      </c>
      <c r="E1347" s="221">
        <v>0</v>
      </c>
      <c r="F1347" s="220">
        <v>0</v>
      </c>
      <c r="G1347" s="219">
        <v>0</v>
      </c>
      <c r="H1347" s="220">
        <v>0</v>
      </c>
      <c r="I1347" s="221">
        <v>0</v>
      </c>
      <c r="J1347" s="220">
        <v>0</v>
      </c>
    </row>
    <row r="1348" spans="2:10" x14ac:dyDescent="0.2">
      <c r="B1348" s="101" t="s">
        <v>1494</v>
      </c>
      <c r="C1348" s="219">
        <v>156</v>
      </c>
      <c r="D1348" s="220">
        <v>89.34615384615384</v>
      </c>
      <c r="E1348" s="221">
        <v>0.55324891835033552</v>
      </c>
      <c r="F1348" s="220">
        <v>276</v>
      </c>
      <c r="G1348" s="219">
        <v>0</v>
      </c>
      <c r="H1348" s="220">
        <v>0</v>
      </c>
      <c r="I1348" s="221">
        <v>0</v>
      </c>
      <c r="J1348" s="220">
        <v>0</v>
      </c>
    </row>
    <row r="1349" spans="2:10" x14ac:dyDescent="0.2">
      <c r="B1349" s="101" t="s">
        <v>1495</v>
      </c>
      <c r="C1349" s="219">
        <v>249</v>
      </c>
      <c r="D1349" s="220">
        <v>102.46586345381526</v>
      </c>
      <c r="E1349" s="221">
        <v>0.58933314854595431</v>
      </c>
      <c r="F1349" s="220">
        <v>465</v>
      </c>
      <c r="G1349" s="219">
        <v>30</v>
      </c>
      <c r="H1349" s="220">
        <v>301.83333333333331</v>
      </c>
      <c r="I1349" s="221">
        <v>0.36584380429073571</v>
      </c>
      <c r="J1349" s="220">
        <v>568</v>
      </c>
    </row>
    <row r="1350" spans="2:10" x14ac:dyDescent="0.2">
      <c r="B1350" s="101" t="s">
        <v>1496</v>
      </c>
      <c r="C1350" s="219">
        <v>8</v>
      </c>
      <c r="D1350" s="220">
        <v>98.5</v>
      </c>
      <c r="E1350" s="221">
        <v>0.59114778694673675</v>
      </c>
      <c r="F1350" s="220">
        <v>137</v>
      </c>
      <c r="G1350" s="219">
        <v>0</v>
      </c>
      <c r="H1350" s="220">
        <v>0</v>
      </c>
      <c r="I1350" s="221">
        <v>0</v>
      </c>
      <c r="J1350" s="220">
        <v>0</v>
      </c>
    </row>
    <row r="1351" spans="2:10" x14ac:dyDescent="0.2">
      <c r="B1351" s="101" t="s">
        <v>1497</v>
      </c>
      <c r="C1351" s="219">
        <v>0</v>
      </c>
      <c r="D1351" s="220">
        <v>0</v>
      </c>
      <c r="E1351" s="221">
        <v>0</v>
      </c>
      <c r="F1351" s="220">
        <v>0</v>
      </c>
      <c r="G1351" s="219">
        <v>0</v>
      </c>
      <c r="H1351" s="220">
        <v>0</v>
      </c>
      <c r="I1351" s="221">
        <v>0</v>
      </c>
      <c r="J1351" s="220">
        <v>0</v>
      </c>
    </row>
    <row r="1352" spans="2:10" x14ac:dyDescent="0.2">
      <c r="B1352" s="101" t="s">
        <v>1498</v>
      </c>
      <c r="C1352" s="219">
        <v>0</v>
      </c>
      <c r="D1352" s="220">
        <v>0</v>
      </c>
      <c r="E1352" s="221">
        <v>0</v>
      </c>
      <c r="F1352" s="220">
        <v>0</v>
      </c>
      <c r="G1352" s="219">
        <v>0</v>
      </c>
      <c r="H1352" s="220">
        <v>0</v>
      </c>
      <c r="I1352" s="221">
        <v>0</v>
      </c>
      <c r="J1352" s="220">
        <v>0</v>
      </c>
    </row>
    <row r="1353" spans="2:10" x14ac:dyDescent="0.2">
      <c r="B1353" s="101" t="s">
        <v>1499</v>
      </c>
      <c r="C1353" s="219">
        <v>0</v>
      </c>
      <c r="D1353" s="220">
        <v>0</v>
      </c>
      <c r="E1353" s="221">
        <v>0</v>
      </c>
      <c r="F1353" s="220">
        <v>0</v>
      </c>
      <c r="G1353" s="219">
        <v>0</v>
      </c>
      <c r="H1353" s="220">
        <v>0</v>
      </c>
      <c r="I1353" s="221">
        <v>0</v>
      </c>
      <c r="J1353" s="220">
        <v>0</v>
      </c>
    </row>
    <row r="1354" spans="2:10" x14ac:dyDescent="0.2">
      <c r="B1354" s="101" t="s">
        <v>1500</v>
      </c>
      <c r="C1354" s="219">
        <v>0</v>
      </c>
      <c r="D1354" s="220">
        <v>0</v>
      </c>
      <c r="E1354" s="221">
        <v>0</v>
      </c>
      <c r="F1354" s="220">
        <v>0</v>
      </c>
      <c r="G1354" s="219">
        <v>0</v>
      </c>
      <c r="H1354" s="220">
        <v>0</v>
      </c>
      <c r="I1354" s="221">
        <v>0</v>
      </c>
      <c r="J1354" s="220">
        <v>0</v>
      </c>
    </row>
    <row r="1355" spans="2:10" x14ac:dyDescent="0.2">
      <c r="B1355" s="101" t="s">
        <v>1501</v>
      </c>
      <c r="C1355" s="219">
        <v>0</v>
      </c>
      <c r="D1355" s="220">
        <v>0</v>
      </c>
      <c r="E1355" s="221">
        <v>0</v>
      </c>
      <c r="F1355" s="220">
        <v>0</v>
      </c>
      <c r="G1355" s="219">
        <v>0</v>
      </c>
      <c r="H1355" s="220">
        <v>0</v>
      </c>
      <c r="I1355" s="221">
        <v>0</v>
      </c>
      <c r="J1355" s="220">
        <v>0</v>
      </c>
    </row>
    <row r="1356" spans="2:10" x14ac:dyDescent="0.2">
      <c r="B1356" s="101" t="s">
        <v>1502</v>
      </c>
      <c r="C1356" s="219">
        <v>32</v>
      </c>
      <c r="D1356" s="220">
        <v>84.28125</v>
      </c>
      <c r="E1356" s="221">
        <v>0.53353115727002964</v>
      </c>
      <c r="F1356" s="220">
        <v>240</v>
      </c>
      <c r="G1356" s="219">
        <v>0</v>
      </c>
      <c r="H1356" s="220">
        <v>0</v>
      </c>
      <c r="I1356" s="221">
        <v>0</v>
      </c>
      <c r="J1356" s="220">
        <v>0</v>
      </c>
    </row>
    <row r="1357" spans="2:10" x14ac:dyDescent="0.2">
      <c r="B1357" s="101" t="s">
        <v>1503</v>
      </c>
      <c r="C1357" s="219">
        <v>2</v>
      </c>
      <c r="D1357" s="220">
        <v>125.5</v>
      </c>
      <c r="E1357" s="221">
        <v>0.5730593607305936</v>
      </c>
      <c r="F1357" s="220">
        <v>183</v>
      </c>
      <c r="G1357" s="219">
        <v>0</v>
      </c>
      <c r="H1357" s="220">
        <v>0</v>
      </c>
      <c r="I1357" s="221">
        <v>0</v>
      </c>
      <c r="J1357" s="220">
        <v>0</v>
      </c>
    </row>
    <row r="1358" spans="2:10" x14ac:dyDescent="0.2">
      <c r="B1358" s="101" t="s">
        <v>1504</v>
      </c>
      <c r="C1358" s="219">
        <v>0</v>
      </c>
      <c r="D1358" s="220">
        <v>0</v>
      </c>
      <c r="E1358" s="221">
        <v>0</v>
      </c>
      <c r="F1358" s="220">
        <v>0</v>
      </c>
      <c r="G1358" s="219">
        <v>0</v>
      </c>
      <c r="H1358" s="220">
        <v>0</v>
      </c>
      <c r="I1358" s="221">
        <v>0</v>
      </c>
      <c r="J1358" s="220">
        <v>0</v>
      </c>
    </row>
    <row r="1359" spans="2:10" x14ac:dyDescent="0.2">
      <c r="B1359" s="101" t="s">
        <v>1505</v>
      </c>
      <c r="C1359" s="219">
        <v>14</v>
      </c>
      <c r="D1359" s="220">
        <v>150.21428571428572</v>
      </c>
      <c r="E1359" s="221">
        <v>0.58940582959641263</v>
      </c>
      <c r="F1359" s="220">
        <v>382</v>
      </c>
      <c r="G1359" s="219">
        <v>0</v>
      </c>
      <c r="H1359" s="220">
        <v>0</v>
      </c>
      <c r="I1359" s="221">
        <v>0</v>
      </c>
      <c r="J1359" s="220">
        <v>0</v>
      </c>
    </row>
    <row r="1360" spans="2:10" x14ac:dyDescent="0.2">
      <c r="B1360" s="101" t="s">
        <v>1506</v>
      </c>
      <c r="C1360" s="219">
        <v>9</v>
      </c>
      <c r="D1360" s="220">
        <v>91.222222222222229</v>
      </c>
      <c r="E1360" s="221">
        <v>0.60679970436067987</v>
      </c>
      <c r="F1360" s="220">
        <v>120</v>
      </c>
      <c r="G1360" s="219">
        <v>0</v>
      </c>
      <c r="H1360" s="220">
        <v>0</v>
      </c>
      <c r="I1360" s="221">
        <v>0</v>
      </c>
      <c r="J1360" s="220">
        <v>0</v>
      </c>
    </row>
    <row r="1361" spans="2:11" x14ac:dyDescent="0.2">
      <c r="B1361" s="101" t="s">
        <v>1507</v>
      </c>
      <c r="C1361" s="219">
        <v>1</v>
      </c>
      <c r="D1361" s="220">
        <v>90</v>
      </c>
      <c r="E1361" s="221">
        <v>0.67164179104477606</v>
      </c>
      <c r="F1361" s="220">
        <v>90</v>
      </c>
      <c r="G1361" s="219">
        <v>0</v>
      </c>
      <c r="H1361" s="220">
        <v>0</v>
      </c>
      <c r="I1361" s="221">
        <v>0</v>
      </c>
      <c r="J1361" s="220">
        <v>0</v>
      </c>
    </row>
    <row r="1362" spans="2:11" x14ac:dyDescent="0.2">
      <c r="B1362" s="101" t="s">
        <v>1508</v>
      </c>
      <c r="C1362" s="219">
        <v>4</v>
      </c>
      <c r="D1362" s="220">
        <v>219.5</v>
      </c>
      <c r="E1362" s="221">
        <v>0.52168746286393342</v>
      </c>
      <c r="F1362" s="220">
        <v>584</v>
      </c>
      <c r="G1362" s="219">
        <v>5</v>
      </c>
      <c r="H1362" s="220">
        <v>361.8</v>
      </c>
      <c r="I1362" s="221">
        <v>0.35428907168037593</v>
      </c>
      <c r="J1362" s="220">
        <v>532</v>
      </c>
    </row>
    <row r="1363" spans="2:11" x14ac:dyDescent="0.2">
      <c r="B1363" s="101" t="s">
        <v>1509</v>
      </c>
      <c r="C1363" s="219">
        <v>0</v>
      </c>
      <c r="D1363" s="220">
        <v>0</v>
      </c>
      <c r="E1363" s="221">
        <v>0</v>
      </c>
      <c r="F1363" s="220">
        <v>0</v>
      </c>
      <c r="G1363" s="219">
        <v>0</v>
      </c>
      <c r="H1363" s="220">
        <v>0</v>
      </c>
      <c r="I1363" s="221">
        <v>0</v>
      </c>
      <c r="J1363" s="220">
        <v>0</v>
      </c>
    </row>
    <row r="1364" spans="2:11" x14ac:dyDescent="0.2">
      <c r="B1364" s="101" t="s">
        <v>1510</v>
      </c>
      <c r="C1364" s="219">
        <v>3</v>
      </c>
      <c r="D1364" s="220">
        <v>76.666666666666671</v>
      </c>
      <c r="E1364" s="221">
        <v>0.49250535331905776</v>
      </c>
      <c r="F1364" s="220">
        <v>118</v>
      </c>
      <c r="G1364" s="219">
        <v>0</v>
      </c>
      <c r="H1364" s="220">
        <v>0</v>
      </c>
      <c r="I1364" s="221">
        <v>0</v>
      </c>
      <c r="J1364" s="220">
        <v>0</v>
      </c>
    </row>
    <row r="1365" spans="2:11" x14ac:dyDescent="0.2">
      <c r="B1365" s="101" t="s">
        <v>1511</v>
      </c>
      <c r="C1365" s="219">
        <v>0</v>
      </c>
      <c r="D1365" s="220">
        <v>0</v>
      </c>
      <c r="E1365" s="221">
        <v>0</v>
      </c>
      <c r="F1365" s="220">
        <v>0</v>
      </c>
      <c r="G1365" s="219">
        <v>0</v>
      </c>
      <c r="H1365" s="220">
        <v>0</v>
      </c>
      <c r="I1365" s="221">
        <v>0</v>
      </c>
      <c r="J1365" s="220">
        <v>0</v>
      </c>
    </row>
    <row r="1366" spans="2:11" x14ac:dyDescent="0.2">
      <c r="B1366" s="101" t="s">
        <v>1512</v>
      </c>
      <c r="C1366" s="219">
        <v>1</v>
      </c>
      <c r="D1366" s="220">
        <v>91</v>
      </c>
      <c r="E1366" s="221">
        <v>0.66423357664233573</v>
      </c>
      <c r="F1366" s="220">
        <v>91</v>
      </c>
      <c r="G1366" s="219">
        <v>0</v>
      </c>
      <c r="H1366" s="220">
        <v>0</v>
      </c>
      <c r="I1366" s="221">
        <v>0</v>
      </c>
      <c r="J1366" s="220">
        <v>0</v>
      </c>
    </row>
    <row r="1367" spans="2:11" x14ac:dyDescent="0.2">
      <c r="B1367" s="102" t="s">
        <v>1513</v>
      </c>
      <c r="C1367" s="222">
        <v>28</v>
      </c>
      <c r="D1367" s="223">
        <v>89.142857142857139</v>
      </c>
      <c r="E1367" s="224">
        <v>0.565601631543168</v>
      </c>
      <c r="F1367" s="223">
        <v>169</v>
      </c>
      <c r="G1367" s="222">
        <v>0</v>
      </c>
      <c r="H1367" s="223">
        <v>0</v>
      </c>
      <c r="I1367" s="224">
        <v>0</v>
      </c>
      <c r="J1367" s="223">
        <v>0</v>
      </c>
    </row>
    <row r="1369" spans="2:11" x14ac:dyDescent="0.2">
      <c r="K1369" s="12" t="s">
        <v>298</v>
      </c>
    </row>
    <row r="1370" spans="2:11" x14ac:dyDescent="0.2">
      <c r="K1370" s="12" t="s">
        <v>314</v>
      </c>
    </row>
    <row r="1371" spans="2:11" x14ac:dyDescent="0.2">
      <c r="B1371" s="3" t="s">
        <v>0</v>
      </c>
      <c r="C1371" s="207"/>
      <c r="D1371" s="208"/>
      <c r="E1371" s="209"/>
      <c r="F1371" s="209"/>
      <c r="G1371" s="207"/>
      <c r="H1371" s="208"/>
      <c r="I1371" s="209"/>
      <c r="J1371" s="209"/>
    </row>
    <row r="1372" spans="2:11" x14ac:dyDescent="0.2">
      <c r="B1372" s="3" t="s">
        <v>2701</v>
      </c>
      <c r="C1372" s="207"/>
      <c r="D1372" s="208"/>
      <c r="E1372" s="209"/>
      <c r="F1372" s="209"/>
      <c r="G1372" s="207"/>
      <c r="H1372" s="208"/>
      <c r="I1372" s="209"/>
      <c r="J1372" s="209"/>
    </row>
    <row r="1373" spans="2:11" x14ac:dyDescent="0.2">
      <c r="B1373" s="100" t="s">
        <v>293</v>
      </c>
      <c r="C1373" s="207"/>
      <c r="D1373" s="208"/>
      <c r="E1373" s="209"/>
      <c r="F1373" s="209"/>
      <c r="G1373" s="207"/>
      <c r="H1373" s="208"/>
      <c r="I1373" s="209"/>
      <c r="J1373" s="209"/>
    </row>
    <row r="1374" spans="2:11" x14ac:dyDescent="0.2">
      <c r="B1374" s="3"/>
      <c r="C1374" s="98"/>
      <c r="D1374" s="98"/>
      <c r="E1374" s="98"/>
      <c r="F1374" s="98"/>
      <c r="G1374" s="98"/>
      <c r="H1374" s="98"/>
      <c r="I1374" s="98"/>
      <c r="J1374" s="98"/>
    </row>
    <row r="1375" spans="2:11" x14ac:dyDescent="0.2">
      <c r="B1375" s="106"/>
      <c r="C1375" s="167" t="s">
        <v>2659</v>
      </c>
      <c r="D1375" s="210"/>
      <c r="E1375" s="211"/>
      <c r="F1375" s="212"/>
      <c r="G1375" s="167" t="s">
        <v>357</v>
      </c>
      <c r="H1375" s="210"/>
      <c r="I1375" s="211"/>
      <c r="J1375" s="212"/>
    </row>
    <row r="1376" spans="2:11" ht="25.5" x14ac:dyDescent="0.2">
      <c r="B1376" s="168" t="s">
        <v>299</v>
      </c>
      <c r="C1376" s="213" t="s">
        <v>2679</v>
      </c>
      <c r="D1376" s="214" t="s">
        <v>2676</v>
      </c>
      <c r="E1376" s="215" t="s">
        <v>2677</v>
      </c>
      <c r="F1376" s="214" t="s">
        <v>2678</v>
      </c>
      <c r="G1376" s="213" t="s">
        <v>2679</v>
      </c>
      <c r="H1376" s="214" t="s">
        <v>2676</v>
      </c>
      <c r="I1376" s="215" t="s">
        <v>2677</v>
      </c>
      <c r="J1376" s="214" t="s">
        <v>2678</v>
      </c>
    </row>
    <row r="1377" spans="2:10" x14ac:dyDescent="0.2">
      <c r="B1377" s="121" t="s">
        <v>1514</v>
      </c>
      <c r="C1377" s="216">
        <v>186</v>
      </c>
      <c r="D1377" s="217">
        <v>124.09677419354838</v>
      </c>
      <c r="E1377" s="218">
        <v>0.57861225308332487</v>
      </c>
      <c r="F1377" s="217">
        <v>537</v>
      </c>
      <c r="G1377" s="216">
        <v>8</v>
      </c>
      <c r="H1377" s="217">
        <v>280.25</v>
      </c>
      <c r="I1377" s="218">
        <v>0.35201758517820703</v>
      </c>
      <c r="J1377" s="217">
        <v>438</v>
      </c>
    </row>
    <row r="1378" spans="2:10" x14ac:dyDescent="0.2">
      <c r="B1378" s="101" t="s">
        <v>1515</v>
      </c>
      <c r="C1378" s="219">
        <v>393</v>
      </c>
      <c r="D1378" s="220">
        <v>114.80916030534351</v>
      </c>
      <c r="E1378" s="221">
        <v>0.60178454726116004</v>
      </c>
      <c r="F1378" s="220">
        <v>440</v>
      </c>
      <c r="G1378" s="219">
        <v>35</v>
      </c>
      <c r="H1378" s="220">
        <v>240.02857142857144</v>
      </c>
      <c r="I1378" s="221">
        <v>0.35645790902919217</v>
      </c>
      <c r="J1378" s="220">
        <v>484</v>
      </c>
    </row>
    <row r="1379" spans="2:10" x14ac:dyDescent="0.2">
      <c r="B1379" s="101" t="s">
        <v>1516</v>
      </c>
      <c r="C1379" s="219">
        <v>569</v>
      </c>
      <c r="D1379" s="220">
        <v>99.750439367311074</v>
      </c>
      <c r="E1379" s="221">
        <v>0.59582196094898165</v>
      </c>
      <c r="F1379" s="220">
        <v>305</v>
      </c>
      <c r="G1379" s="219">
        <v>13</v>
      </c>
      <c r="H1379" s="220">
        <v>183.07692307692307</v>
      </c>
      <c r="I1379" s="221">
        <v>0.35596769368830383</v>
      </c>
      <c r="J1379" s="220">
        <v>473</v>
      </c>
    </row>
    <row r="1380" spans="2:10" x14ac:dyDescent="0.2">
      <c r="B1380" s="101" t="s">
        <v>1517</v>
      </c>
      <c r="C1380" s="219">
        <v>38</v>
      </c>
      <c r="D1380" s="220">
        <v>98.71052631578948</v>
      </c>
      <c r="E1380" s="221">
        <v>0.57716571780273895</v>
      </c>
      <c r="F1380" s="220">
        <v>294</v>
      </c>
      <c r="G1380" s="219">
        <v>0</v>
      </c>
      <c r="H1380" s="220">
        <v>0</v>
      </c>
      <c r="I1380" s="221">
        <v>0</v>
      </c>
      <c r="J1380" s="220">
        <v>0</v>
      </c>
    </row>
    <row r="1381" spans="2:10" x14ac:dyDescent="0.2">
      <c r="B1381" s="101" t="s">
        <v>1518</v>
      </c>
      <c r="C1381" s="219">
        <v>28</v>
      </c>
      <c r="D1381" s="220">
        <v>62.75</v>
      </c>
      <c r="E1381" s="221">
        <v>0.45330237358101133</v>
      </c>
      <c r="F1381" s="220">
        <v>151</v>
      </c>
      <c r="G1381" s="219">
        <v>0</v>
      </c>
      <c r="H1381" s="220">
        <v>0</v>
      </c>
      <c r="I1381" s="221">
        <v>0</v>
      </c>
      <c r="J1381" s="220">
        <v>0</v>
      </c>
    </row>
    <row r="1382" spans="2:10" x14ac:dyDescent="0.2">
      <c r="B1382" s="101" t="s">
        <v>1519</v>
      </c>
      <c r="C1382" s="219">
        <v>17</v>
      </c>
      <c r="D1382" s="220">
        <v>87.117647058823536</v>
      </c>
      <c r="E1382" s="221">
        <v>0.62674566229369444</v>
      </c>
      <c r="F1382" s="220">
        <v>112</v>
      </c>
      <c r="G1382" s="219">
        <v>0</v>
      </c>
      <c r="H1382" s="220">
        <v>0</v>
      </c>
      <c r="I1382" s="221">
        <v>0</v>
      </c>
      <c r="J1382" s="220">
        <v>0</v>
      </c>
    </row>
    <row r="1383" spans="2:10" x14ac:dyDescent="0.2">
      <c r="B1383" s="101" t="s">
        <v>1520</v>
      </c>
      <c r="C1383" s="219">
        <v>231</v>
      </c>
      <c r="D1383" s="220">
        <v>65.818181818181813</v>
      </c>
      <c r="E1383" s="221">
        <v>0.44414582846459449</v>
      </c>
      <c r="F1383" s="220">
        <v>434</v>
      </c>
      <c r="G1383" s="219">
        <v>0</v>
      </c>
      <c r="H1383" s="220">
        <v>0</v>
      </c>
      <c r="I1383" s="221">
        <v>0</v>
      </c>
      <c r="J1383" s="220">
        <v>0</v>
      </c>
    </row>
    <row r="1384" spans="2:10" x14ac:dyDescent="0.2">
      <c r="B1384" s="101" t="s">
        <v>1521</v>
      </c>
      <c r="C1384" s="219">
        <v>302</v>
      </c>
      <c r="D1384" s="220">
        <v>118.10264900662251</v>
      </c>
      <c r="E1384" s="221">
        <v>0.61393211236573952</v>
      </c>
      <c r="F1384" s="220">
        <v>414</v>
      </c>
      <c r="G1384" s="219">
        <v>0</v>
      </c>
      <c r="H1384" s="220">
        <v>0</v>
      </c>
      <c r="I1384" s="221">
        <v>0</v>
      </c>
      <c r="J1384" s="220">
        <v>0</v>
      </c>
    </row>
    <row r="1385" spans="2:10" x14ac:dyDescent="0.2">
      <c r="B1385" s="101" t="s">
        <v>1522</v>
      </c>
      <c r="C1385" s="219">
        <v>25</v>
      </c>
      <c r="D1385" s="220">
        <v>107.32</v>
      </c>
      <c r="E1385" s="221">
        <v>0.53044681692368534</v>
      </c>
      <c r="F1385" s="220">
        <v>249</v>
      </c>
      <c r="G1385" s="219">
        <v>0</v>
      </c>
      <c r="H1385" s="220">
        <v>0</v>
      </c>
      <c r="I1385" s="221">
        <v>0</v>
      </c>
      <c r="J1385" s="220">
        <v>0</v>
      </c>
    </row>
    <row r="1386" spans="2:10" x14ac:dyDescent="0.2">
      <c r="B1386" s="101" t="s">
        <v>1523</v>
      </c>
      <c r="C1386" s="219">
        <v>2</v>
      </c>
      <c r="D1386" s="220">
        <v>164.5</v>
      </c>
      <c r="E1386" s="221">
        <v>0.58749999999999991</v>
      </c>
      <c r="F1386" s="220">
        <v>230</v>
      </c>
      <c r="G1386" s="219">
        <v>0</v>
      </c>
      <c r="H1386" s="220">
        <v>0</v>
      </c>
      <c r="I1386" s="221">
        <v>0</v>
      </c>
      <c r="J1386" s="220">
        <v>0</v>
      </c>
    </row>
    <row r="1387" spans="2:10" x14ac:dyDescent="0.2">
      <c r="B1387" s="101" t="s">
        <v>1524</v>
      </c>
      <c r="C1387" s="219">
        <v>19</v>
      </c>
      <c r="D1387" s="220">
        <v>87.89473684210526</v>
      </c>
      <c r="E1387" s="221">
        <v>0.56096741686261331</v>
      </c>
      <c r="F1387" s="220">
        <v>164</v>
      </c>
      <c r="G1387" s="219">
        <v>0</v>
      </c>
      <c r="H1387" s="220">
        <v>0</v>
      </c>
      <c r="I1387" s="221">
        <v>0</v>
      </c>
      <c r="J1387" s="220">
        <v>0</v>
      </c>
    </row>
    <row r="1388" spans="2:10" x14ac:dyDescent="0.2">
      <c r="B1388" s="101" t="s">
        <v>1525</v>
      </c>
      <c r="C1388" s="219">
        <v>3</v>
      </c>
      <c r="D1388" s="220">
        <v>183.33333333333334</v>
      </c>
      <c r="E1388" s="221">
        <v>0.61315496098104805</v>
      </c>
      <c r="F1388" s="220">
        <v>292</v>
      </c>
      <c r="G1388" s="219">
        <v>0</v>
      </c>
      <c r="H1388" s="220">
        <v>0</v>
      </c>
      <c r="I1388" s="221">
        <v>0</v>
      </c>
      <c r="J1388" s="220">
        <v>0</v>
      </c>
    </row>
    <row r="1389" spans="2:10" x14ac:dyDescent="0.2">
      <c r="B1389" s="101" t="s">
        <v>1526</v>
      </c>
      <c r="C1389" s="219">
        <v>1</v>
      </c>
      <c r="D1389" s="220">
        <v>121</v>
      </c>
      <c r="E1389" s="221">
        <v>0.67597765363128492</v>
      </c>
      <c r="F1389" s="220">
        <v>121</v>
      </c>
      <c r="G1389" s="219">
        <v>0</v>
      </c>
      <c r="H1389" s="220">
        <v>0</v>
      </c>
      <c r="I1389" s="221">
        <v>0</v>
      </c>
      <c r="J1389" s="220">
        <v>0</v>
      </c>
    </row>
    <row r="1390" spans="2:10" x14ac:dyDescent="0.2">
      <c r="B1390" s="101" t="s">
        <v>1527</v>
      </c>
      <c r="C1390" s="219">
        <v>70</v>
      </c>
      <c r="D1390" s="220">
        <v>97.51428571428572</v>
      </c>
      <c r="E1390" s="221">
        <v>0.56997327989311963</v>
      </c>
      <c r="F1390" s="220">
        <v>276</v>
      </c>
      <c r="G1390" s="219">
        <v>11</v>
      </c>
      <c r="H1390" s="220">
        <v>235.72727272727272</v>
      </c>
      <c r="I1390" s="221">
        <v>0.37159644597305808</v>
      </c>
      <c r="J1390" s="220">
        <v>419</v>
      </c>
    </row>
    <row r="1391" spans="2:10" x14ac:dyDescent="0.2">
      <c r="B1391" s="101" t="s">
        <v>1528</v>
      </c>
      <c r="C1391" s="219">
        <v>5</v>
      </c>
      <c r="D1391" s="220">
        <v>96.8</v>
      </c>
      <c r="E1391" s="221">
        <v>0.57894736842105265</v>
      </c>
      <c r="F1391" s="220">
        <v>183</v>
      </c>
      <c r="G1391" s="219">
        <v>0</v>
      </c>
      <c r="H1391" s="220">
        <v>0</v>
      </c>
      <c r="I1391" s="221">
        <v>0</v>
      </c>
      <c r="J1391" s="220">
        <v>0</v>
      </c>
    </row>
    <row r="1392" spans="2:10" x14ac:dyDescent="0.2">
      <c r="B1392" s="101" t="s">
        <v>1529</v>
      </c>
      <c r="C1392" s="219">
        <v>0</v>
      </c>
      <c r="D1392" s="220">
        <v>0</v>
      </c>
      <c r="E1392" s="221">
        <v>0</v>
      </c>
      <c r="F1392" s="220">
        <v>0</v>
      </c>
      <c r="G1392" s="219">
        <v>0</v>
      </c>
      <c r="H1392" s="220">
        <v>0</v>
      </c>
      <c r="I1392" s="221">
        <v>0</v>
      </c>
      <c r="J1392" s="220">
        <v>0</v>
      </c>
    </row>
    <row r="1393" spans="2:10" x14ac:dyDescent="0.2">
      <c r="B1393" s="101" t="s">
        <v>1530</v>
      </c>
      <c r="C1393" s="219">
        <v>2</v>
      </c>
      <c r="D1393" s="220">
        <v>84</v>
      </c>
      <c r="E1393" s="221">
        <v>0.64367816091954033</v>
      </c>
      <c r="F1393" s="220">
        <v>90</v>
      </c>
      <c r="G1393" s="219">
        <v>0</v>
      </c>
      <c r="H1393" s="220">
        <v>0</v>
      </c>
      <c r="I1393" s="221">
        <v>0</v>
      </c>
      <c r="J1393" s="220">
        <v>0</v>
      </c>
    </row>
    <row r="1394" spans="2:10" x14ac:dyDescent="0.2">
      <c r="B1394" s="101" t="s">
        <v>1531</v>
      </c>
      <c r="C1394" s="219">
        <v>0</v>
      </c>
      <c r="D1394" s="220">
        <v>0</v>
      </c>
      <c r="E1394" s="221">
        <v>0</v>
      </c>
      <c r="F1394" s="220">
        <v>0</v>
      </c>
      <c r="G1394" s="219">
        <v>0</v>
      </c>
      <c r="H1394" s="220">
        <v>0</v>
      </c>
      <c r="I1394" s="221">
        <v>0</v>
      </c>
      <c r="J1394" s="220">
        <v>0</v>
      </c>
    </row>
    <row r="1395" spans="2:10" x14ac:dyDescent="0.2">
      <c r="B1395" s="101" t="s">
        <v>1532</v>
      </c>
      <c r="C1395" s="219">
        <v>83</v>
      </c>
      <c r="D1395" s="220">
        <v>108.32530120481928</v>
      </c>
      <c r="E1395" s="221">
        <v>0.59606205250596656</v>
      </c>
      <c r="F1395" s="220">
        <v>269</v>
      </c>
      <c r="G1395" s="219">
        <v>0</v>
      </c>
      <c r="H1395" s="220">
        <v>0</v>
      </c>
      <c r="I1395" s="221">
        <v>0</v>
      </c>
      <c r="J1395" s="220">
        <v>0</v>
      </c>
    </row>
    <row r="1396" spans="2:10" x14ac:dyDescent="0.2">
      <c r="B1396" s="101" t="s">
        <v>1533</v>
      </c>
      <c r="C1396" s="219">
        <v>115</v>
      </c>
      <c r="D1396" s="220">
        <v>93.147826086956528</v>
      </c>
      <c r="E1396" s="221">
        <v>0.57051555176821478</v>
      </c>
      <c r="F1396" s="220">
        <v>370</v>
      </c>
      <c r="G1396" s="219">
        <v>3</v>
      </c>
      <c r="H1396" s="220">
        <v>299.33333333333331</v>
      </c>
      <c r="I1396" s="221">
        <v>0.35368255218589995</v>
      </c>
      <c r="J1396" s="220">
        <v>368</v>
      </c>
    </row>
    <row r="1397" spans="2:10" x14ac:dyDescent="0.2">
      <c r="B1397" s="101" t="s">
        <v>1534</v>
      </c>
      <c r="C1397" s="219">
        <v>0</v>
      </c>
      <c r="D1397" s="220">
        <v>0</v>
      </c>
      <c r="E1397" s="221">
        <v>0</v>
      </c>
      <c r="F1397" s="220">
        <v>0</v>
      </c>
      <c r="G1397" s="219">
        <v>0</v>
      </c>
      <c r="H1397" s="220">
        <v>0</v>
      </c>
      <c r="I1397" s="221">
        <v>0</v>
      </c>
      <c r="J1397" s="220">
        <v>0</v>
      </c>
    </row>
    <row r="1398" spans="2:10" x14ac:dyDescent="0.2">
      <c r="B1398" s="101" t="s">
        <v>1535</v>
      </c>
      <c r="C1398" s="219">
        <v>1</v>
      </c>
      <c r="D1398" s="220">
        <v>175</v>
      </c>
      <c r="E1398" s="221">
        <v>0.60344827586206895</v>
      </c>
      <c r="F1398" s="220">
        <v>175</v>
      </c>
      <c r="G1398" s="219">
        <v>29</v>
      </c>
      <c r="H1398" s="220">
        <v>501.13793103448273</v>
      </c>
      <c r="I1398" s="221">
        <v>0.35880406873395221</v>
      </c>
      <c r="J1398" s="220">
        <v>1541</v>
      </c>
    </row>
    <row r="1399" spans="2:10" x14ac:dyDescent="0.2">
      <c r="B1399" s="101" t="s">
        <v>1536</v>
      </c>
      <c r="C1399" s="219">
        <v>236</v>
      </c>
      <c r="D1399" s="220">
        <v>90.165254237288138</v>
      </c>
      <c r="E1399" s="221">
        <v>0.52570595646910601</v>
      </c>
      <c r="F1399" s="220">
        <v>340</v>
      </c>
      <c r="G1399" s="219">
        <v>2</v>
      </c>
      <c r="H1399" s="220">
        <v>242</v>
      </c>
      <c r="I1399" s="221">
        <v>0.36227544910179632</v>
      </c>
      <c r="J1399" s="220">
        <v>285</v>
      </c>
    </row>
    <row r="1400" spans="2:10" x14ac:dyDescent="0.2">
      <c r="B1400" s="101" t="s">
        <v>1537</v>
      </c>
      <c r="C1400" s="219">
        <v>70</v>
      </c>
      <c r="D1400" s="220">
        <v>106.98571428571428</v>
      </c>
      <c r="E1400" s="221">
        <v>0.5542070598682749</v>
      </c>
      <c r="F1400" s="220">
        <v>306</v>
      </c>
      <c r="G1400" s="219">
        <v>0</v>
      </c>
      <c r="H1400" s="220">
        <v>0</v>
      </c>
      <c r="I1400" s="221">
        <v>0</v>
      </c>
      <c r="J1400" s="220">
        <v>0</v>
      </c>
    </row>
    <row r="1401" spans="2:10" x14ac:dyDescent="0.2">
      <c r="B1401" s="101" t="s">
        <v>1538</v>
      </c>
      <c r="C1401" s="219">
        <v>165</v>
      </c>
      <c r="D1401" s="220">
        <v>115.45454545454545</v>
      </c>
      <c r="E1401" s="221">
        <v>0.56241143127066606</v>
      </c>
      <c r="F1401" s="220">
        <v>414</v>
      </c>
      <c r="G1401" s="219">
        <v>5</v>
      </c>
      <c r="H1401" s="220">
        <v>216</v>
      </c>
      <c r="I1401" s="221">
        <v>0.36012004001333775</v>
      </c>
      <c r="J1401" s="220">
        <v>353</v>
      </c>
    </row>
    <row r="1402" spans="2:10" x14ac:dyDescent="0.2">
      <c r="B1402" s="101" t="s">
        <v>1539</v>
      </c>
      <c r="C1402" s="219">
        <v>108</v>
      </c>
      <c r="D1402" s="220">
        <v>87.5</v>
      </c>
      <c r="E1402" s="221">
        <v>0.53383798440854147</v>
      </c>
      <c r="F1402" s="220">
        <v>174</v>
      </c>
      <c r="G1402" s="219">
        <v>0</v>
      </c>
      <c r="H1402" s="220">
        <v>0</v>
      </c>
      <c r="I1402" s="221">
        <v>0</v>
      </c>
      <c r="J1402" s="220">
        <v>0</v>
      </c>
    </row>
    <row r="1403" spans="2:10" x14ac:dyDescent="0.2">
      <c r="B1403" s="101" t="s">
        <v>1540</v>
      </c>
      <c r="C1403" s="219">
        <v>0</v>
      </c>
      <c r="D1403" s="220">
        <v>0</v>
      </c>
      <c r="E1403" s="221">
        <v>0</v>
      </c>
      <c r="F1403" s="220">
        <v>0</v>
      </c>
      <c r="G1403" s="219">
        <v>0</v>
      </c>
      <c r="H1403" s="220">
        <v>0</v>
      </c>
      <c r="I1403" s="221">
        <v>0</v>
      </c>
      <c r="J1403" s="220">
        <v>0</v>
      </c>
    </row>
    <row r="1404" spans="2:10" x14ac:dyDescent="0.2">
      <c r="B1404" s="101" t="s">
        <v>1541</v>
      </c>
      <c r="C1404" s="219">
        <v>10</v>
      </c>
      <c r="D1404" s="220">
        <v>90.5</v>
      </c>
      <c r="E1404" s="221">
        <v>0.53997613365155139</v>
      </c>
      <c r="F1404" s="220">
        <v>150</v>
      </c>
      <c r="G1404" s="219">
        <v>0</v>
      </c>
      <c r="H1404" s="220">
        <v>0</v>
      </c>
      <c r="I1404" s="221">
        <v>0</v>
      </c>
      <c r="J1404" s="220">
        <v>0</v>
      </c>
    </row>
    <row r="1405" spans="2:10" x14ac:dyDescent="0.2">
      <c r="B1405" s="101" t="s">
        <v>1542</v>
      </c>
      <c r="C1405" s="219">
        <v>2</v>
      </c>
      <c r="D1405" s="220">
        <v>101</v>
      </c>
      <c r="E1405" s="221">
        <v>0.67109634551495012</v>
      </c>
      <c r="F1405" s="220">
        <v>110</v>
      </c>
      <c r="G1405" s="219">
        <v>0</v>
      </c>
      <c r="H1405" s="220">
        <v>0</v>
      </c>
      <c r="I1405" s="221">
        <v>0</v>
      </c>
      <c r="J1405" s="220">
        <v>0</v>
      </c>
    </row>
    <row r="1406" spans="2:10" x14ac:dyDescent="0.2">
      <c r="B1406" s="101" t="s">
        <v>1543</v>
      </c>
      <c r="C1406" s="219">
        <v>0</v>
      </c>
      <c r="D1406" s="220">
        <v>0</v>
      </c>
      <c r="E1406" s="221">
        <v>0</v>
      </c>
      <c r="F1406" s="220">
        <v>0</v>
      </c>
      <c r="G1406" s="219">
        <v>0</v>
      </c>
      <c r="H1406" s="220">
        <v>0</v>
      </c>
      <c r="I1406" s="221">
        <v>0</v>
      </c>
      <c r="J1406" s="220">
        <v>0</v>
      </c>
    </row>
    <row r="1407" spans="2:10" x14ac:dyDescent="0.2">
      <c r="B1407" s="101" t="s">
        <v>1544</v>
      </c>
      <c r="C1407" s="219">
        <v>10</v>
      </c>
      <c r="D1407" s="220">
        <v>134.4</v>
      </c>
      <c r="E1407" s="221">
        <v>0.6399999999999999</v>
      </c>
      <c r="F1407" s="220">
        <v>224</v>
      </c>
      <c r="G1407" s="219">
        <v>0</v>
      </c>
      <c r="H1407" s="220">
        <v>0</v>
      </c>
      <c r="I1407" s="221">
        <v>0</v>
      </c>
      <c r="J1407" s="220">
        <v>0</v>
      </c>
    </row>
    <row r="1408" spans="2:10" x14ac:dyDescent="0.2">
      <c r="B1408" s="101" t="s">
        <v>1545</v>
      </c>
      <c r="C1408" s="219">
        <v>57</v>
      </c>
      <c r="D1408" s="220">
        <v>129.01754385964912</v>
      </c>
      <c r="E1408" s="221">
        <v>0.61145755383719957</v>
      </c>
      <c r="F1408" s="220">
        <v>588</v>
      </c>
      <c r="G1408" s="219">
        <v>7</v>
      </c>
      <c r="H1408" s="220">
        <v>273.14285714285717</v>
      </c>
      <c r="I1408" s="221">
        <v>0.36405178979436403</v>
      </c>
      <c r="J1408" s="220">
        <v>411</v>
      </c>
    </row>
    <row r="1409" spans="2:10" x14ac:dyDescent="0.2">
      <c r="B1409" s="101" t="s">
        <v>1546</v>
      </c>
      <c r="C1409" s="219">
        <v>0</v>
      </c>
      <c r="D1409" s="220">
        <v>0</v>
      </c>
      <c r="E1409" s="221">
        <v>0</v>
      </c>
      <c r="F1409" s="220">
        <v>0</v>
      </c>
      <c r="G1409" s="219">
        <v>0</v>
      </c>
      <c r="H1409" s="220">
        <v>0</v>
      </c>
      <c r="I1409" s="221">
        <v>0</v>
      </c>
      <c r="J1409" s="220">
        <v>0</v>
      </c>
    </row>
    <row r="1410" spans="2:10" x14ac:dyDescent="0.2">
      <c r="B1410" s="101" t="s">
        <v>1547</v>
      </c>
      <c r="C1410" s="219">
        <v>56</v>
      </c>
      <c r="D1410" s="220">
        <v>93.642857142857139</v>
      </c>
      <c r="E1410" s="221">
        <v>0.60927152317880795</v>
      </c>
      <c r="F1410" s="220">
        <v>264</v>
      </c>
      <c r="G1410" s="219">
        <v>0</v>
      </c>
      <c r="H1410" s="220">
        <v>0</v>
      </c>
      <c r="I1410" s="221">
        <v>0</v>
      </c>
      <c r="J1410" s="220">
        <v>0</v>
      </c>
    </row>
    <row r="1411" spans="2:10" x14ac:dyDescent="0.2">
      <c r="B1411" s="101" t="s">
        <v>1548</v>
      </c>
      <c r="C1411" s="219">
        <v>51</v>
      </c>
      <c r="D1411" s="220">
        <v>60.980392156862742</v>
      </c>
      <c r="E1411" s="221">
        <v>0.44013586187376164</v>
      </c>
      <c r="F1411" s="220">
        <v>150</v>
      </c>
      <c r="G1411" s="219">
        <v>0</v>
      </c>
      <c r="H1411" s="220">
        <v>0</v>
      </c>
      <c r="I1411" s="221">
        <v>0</v>
      </c>
      <c r="J1411" s="220">
        <v>0</v>
      </c>
    </row>
    <row r="1412" spans="2:10" x14ac:dyDescent="0.2">
      <c r="B1412" s="101" t="s">
        <v>1549</v>
      </c>
      <c r="C1412" s="219">
        <v>122</v>
      </c>
      <c r="D1412" s="220">
        <v>85.622950819672127</v>
      </c>
      <c r="E1412" s="221">
        <v>0.57144420131291018</v>
      </c>
      <c r="F1412" s="220">
        <v>319</v>
      </c>
      <c r="G1412" s="219">
        <v>0</v>
      </c>
      <c r="H1412" s="220">
        <v>0</v>
      </c>
      <c r="I1412" s="221">
        <v>0</v>
      </c>
      <c r="J1412" s="220">
        <v>0</v>
      </c>
    </row>
    <row r="1413" spans="2:10" x14ac:dyDescent="0.2">
      <c r="B1413" s="101" t="s">
        <v>1550</v>
      </c>
      <c r="C1413" s="219">
        <v>0</v>
      </c>
      <c r="D1413" s="220">
        <v>0</v>
      </c>
      <c r="E1413" s="221">
        <v>0</v>
      </c>
      <c r="F1413" s="220">
        <v>0</v>
      </c>
      <c r="G1413" s="219">
        <v>0</v>
      </c>
      <c r="H1413" s="220">
        <v>0</v>
      </c>
      <c r="I1413" s="221">
        <v>0</v>
      </c>
      <c r="J1413" s="220">
        <v>0</v>
      </c>
    </row>
    <row r="1414" spans="2:10" x14ac:dyDescent="0.2">
      <c r="B1414" s="101" t="s">
        <v>1551</v>
      </c>
      <c r="C1414" s="219">
        <v>25</v>
      </c>
      <c r="D1414" s="220">
        <v>92.12</v>
      </c>
      <c r="E1414" s="221">
        <v>0.60557454641072828</v>
      </c>
      <c r="F1414" s="220">
        <v>172</v>
      </c>
      <c r="G1414" s="219">
        <v>0</v>
      </c>
      <c r="H1414" s="220">
        <v>0</v>
      </c>
      <c r="I1414" s="221">
        <v>0</v>
      </c>
      <c r="J1414" s="220">
        <v>0</v>
      </c>
    </row>
    <row r="1415" spans="2:10" x14ac:dyDescent="0.2">
      <c r="B1415" s="101" t="s">
        <v>1552</v>
      </c>
      <c r="C1415" s="219">
        <v>3</v>
      </c>
      <c r="D1415" s="220">
        <v>126.66666666666667</v>
      </c>
      <c r="E1415" s="221">
        <v>0.55555555555555558</v>
      </c>
      <c r="F1415" s="220">
        <v>169</v>
      </c>
      <c r="G1415" s="219">
        <v>0</v>
      </c>
      <c r="H1415" s="220">
        <v>0</v>
      </c>
      <c r="I1415" s="221">
        <v>0</v>
      </c>
      <c r="J1415" s="220">
        <v>0</v>
      </c>
    </row>
    <row r="1416" spans="2:10" x14ac:dyDescent="0.2">
      <c r="B1416" s="101" t="s">
        <v>1553</v>
      </c>
      <c r="C1416" s="219">
        <v>2</v>
      </c>
      <c r="D1416" s="220">
        <v>84.5</v>
      </c>
      <c r="E1416" s="221">
        <v>0.63295880149812733</v>
      </c>
      <c r="F1416" s="220">
        <v>94</v>
      </c>
      <c r="G1416" s="219">
        <v>0</v>
      </c>
      <c r="H1416" s="220">
        <v>0</v>
      </c>
      <c r="I1416" s="221">
        <v>0</v>
      </c>
      <c r="J1416" s="220">
        <v>0</v>
      </c>
    </row>
    <row r="1417" spans="2:10" x14ac:dyDescent="0.2">
      <c r="B1417" s="101" t="s">
        <v>1554</v>
      </c>
      <c r="C1417" s="219">
        <v>6</v>
      </c>
      <c r="D1417" s="220">
        <v>109.5</v>
      </c>
      <c r="E1417" s="221">
        <v>0.52983870967741931</v>
      </c>
      <c r="F1417" s="220">
        <v>162</v>
      </c>
      <c r="G1417" s="219">
        <v>0</v>
      </c>
      <c r="H1417" s="220">
        <v>0</v>
      </c>
      <c r="I1417" s="221">
        <v>0</v>
      </c>
      <c r="J1417" s="220">
        <v>0</v>
      </c>
    </row>
    <row r="1418" spans="2:10" x14ac:dyDescent="0.2">
      <c r="B1418" s="101" t="s">
        <v>1555</v>
      </c>
      <c r="C1418" s="219">
        <v>202</v>
      </c>
      <c r="D1418" s="220">
        <v>105.96534653465346</v>
      </c>
      <c r="E1418" s="221">
        <v>0.59835630223911895</v>
      </c>
      <c r="F1418" s="220">
        <v>339</v>
      </c>
      <c r="G1418" s="219">
        <v>10</v>
      </c>
      <c r="H1418" s="220">
        <v>311.60000000000002</v>
      </c>
      <c r="I1418" s="221">
        <v>0.35738043353595605</v>
      </c>
      <c r="J1418" s="220">
        <v>692</v>
      </c>
    </row>
    <row r="1419" spans="2:10" x14ac:dyDescent="0.2">
      <c r="B1419" s="101" t="s">
        <v>1556</v>
      </c>
      <c r="C1419" s="219">
        <v>36</v>
      </c>
      <c r="D1419" s="220">
        <v>104.91666666666667</v>
      </c>
      <c r="E1419" s="221">
        <v>0.63128865117833866</v>
      </c>
      <c r="F1419" s="220">
        <v>239</v>
      </c>
      <c r="G1419" s="219">
        <v>0</v>
      </c>
      <c r="H1419" s="220">
        <v>0</v>
      </c>
      <c r="I1419" s="221">
        <v>0</v>
      </c>
      <c r="J1419" s="220">
        <v>0</v>
      </c>
    </row>
    <row r="1420" spans="2:10" x14ac:dyDescent="0.2">
      <c r="B1420" s="101" t="s">
        <v>1557</v>
      </c>
      <c r="C1420" s="219">
        <v>253</v>
      </c>
      <c r="D1420" s="220">
        <v>104.43083003952569</v>
      </c>
      <c r="E1420" s="221">
        <v>0.58704201568644887</v>
      </c>
      <c r="F1420" s="220">
        <v>1038</v>
      </c>
      <c r="G1420" s="219">
        <v>0</v>
      </c>
      <c r="H1420" s="220">
        <v>0</v>
      </c>
      <c r="I1420" s="221">
        <v>0</v>
      </c>
      <c r="J1420" s="220">
        <v>0</v>
      </c>
    </row>
    <row r="1421" spans="2:10" x14ac:dyDescent="0.2">
      <c r="B1421" s="101" t="s">
        <v>1558</v>
      </c>
      <c r="C1421" s="219">
        <v>12</v>
      </c>
      <c r="D1421" s="220">
        <v>82.083333333333329</v>
      </c>
      <c r="E1421" s="221">
        <v>0.57167730702263486</v>
      </c>
      <c r="F1421" s="220">
        <v>120</v>
      </c>
      <c r="G1421" s="219">
        <v>0</v>
      </c>
      <c r="H1421" s="220">
        <v>0</v>
      </c>
      <c r="I1421" s="221">
        <v>0</v>
      </c>
      <c r="J1421" s="220">
        <v>0</v>
      </c>
    </row>
    <row r="1422" spans="2:10" x14ac:dyDescent="0.2">
      <c r="B1422" s="101" t="s">
        <v>1559</v>
      </c>
      <c r="C1422" s="219">
        <v>0</v>
      </c>
      <c r="D1422" s="220">
        <v>0</v>
      </c>
      <c r="E1422" s="221">
        <v>0</v>
      </c>
      <c r="F1422" s="220">
        <v>0</v>
      </c>
      <c r="G1422" s="219">
        <v>0</v>
      </c>
      <c r="H1422" s="220">
        <v>0</v>
      </c>
      <c r="I1422" s="221">
        <v>0</v>
      </c>
      <c r="J1422" s="220">
        <v>0</v>
      </c>
    </row>
    <row r="1423" spans="2:10" x14ac:dyDescent="0.2">
      <c r="B1423" s="101" t="s">
        <v>1560</v>
      </c>
      <c r="C1423" s="219">
        <v>309</v>
      </c>
      <c r="D1423" s="220">
        <v>90.055016181229774</v>
      </c>
      <c r="E1423" s="221">
        <v>0.5803336809176225</v>
      </c>
      <c r="F1423" s="220">
        <v>430</v>
      </c>
      <c r="G1423" s="219">
        <v>1</v>
      </c>
      <c r="H1423" s="220">
        <v>214</v>
      </c>
      <c r="I1423" s="221">
        <v>0.35313531353135308</v>
      </c>
      <c r="J1423" s="220">
        <v>214</v>
      </c>
    </row>
    <row r="1424" spans="2:10" x14ac:dyDescent="0.2">
      <c r="B1424" s="102" t="s">
        <v>1561</v>
      </c>
      <c r="C1424" s="222">
        <v>3</v>
      </c>
      <c r="D1424" s="223">
        <v>231.66666666666666</v>
      </c>
      <c r="E1424" s="224">
        <v>0.56642216788916055</v>
      </c>
      <c r="F1424" s="223">
        <v>266</v>
      </c>
      <c r="G1424" s="222">
        <v>9</v>
      </c>
      <c r="H1424" s="223">
        <v>356.22222222222223</v>
      </c>
      <c r="I1424" s="224">
        <v>0.36091410559495674</v>
      </c>
      <c r="J1424" s="223">
        <v>758</v>
      </c>
    </row>
    <row r="1426" spans="2:11" x14ac:dyDescent="0.2">
      <c r="K1426" s="12" t="s">
        <v>298</v>
      </c>
    </row>
    <row r="1427" spans="2:11" x14ac:dyDescent="0.2">
      <c r="K1427" s="12" t="s">
        <v>315</v>
      </c>
    </row>
    <row r="1428" spans="2:11" x14ac:dyDescent="0.2">
      <c r="B1428" s="3" t="s">
        <v>0</v>
      </c>
      <c r="C1428" s="207"/>
      <c r="D1428" s="208"/>
      <c r="E1428" s="209"/>
      <c r="F1428" s="209"/>
      <c r="G1428" s="207"/>
      <c r="H1428" s="208"/>
      <c r="I1428" s="209"/>
      <c r="J1428" s="209"/>
    </row>
    <row r="1429" spans="2:11" x14ac:dyDescent="0.2">
      <c r="B1429" s="3" t="s">
        <v>2701</v>
      </c>
      <c r="C1429" s="207"/>
      <c r="D1429" s="208"/>
      <c r="E1429" s="209"/>
      <c r="F1429" s="209"/>
      <c r="G1429" s="207"/>
      <c r="H1429" s="208"/>
      <c r="I1429" s="209"/>
      <c r="J1429" s="209"/>
    </row>
    <row r="1430" spans="2:11" x14ac:dyDescent="0.2">
      <c r="B1430" s="100" t="s">
        <v>293</v>
      </c>
      <c r="C1430" s="207"/>
      <c r="D1430" s="208"/>
      <c r="E1430" s="209"/>
      <c r="F1430" s="209"/>
      <c r="G1430" s="207"/>
      <c r="H1430" s="208"/>
      <c r="I1430" s="209"/>
      <c r="J1430" s="209"/>
    </row>
    <row r="1431" spans="2:11" x14ac:dyDescent="0.2">
      <c r="B1431" s="3"/>
      <c r="C1431" s="98"/>
      <c r="D1431" s="98"/>
      <c r="E1431" s="98"/>
      <c r="F1431" s="98"/>
      <c r="G1431" s="98"/>
      <c r="H1431" s="98"/>
      <c r="I1431" s="98"/>
      <c r="J1431" s="98"/>
    </row>
    <row r="1432" spans="2:11" x14ac:dyDescent="0.2">
      <c r="B1432" s="106"/>
      <c r="C1432" s="167" t="s">
        <v>2659</v>
      </c>
      <c r="D1432" s="210"/>
      <c r="E1432" s="211"/>
      <c r="F1432" s="212"/>
      <c r="G1432" s="167" t="s">
        <v>357</v>
      </c>
      <c r="H1432" s="210"/>
      <c r="I1432" s="211"/>
      <c r="J1432" s="212"/>
    </row>
    <row r="1433" spans="2:11" ht="25.5" x14ac:dyDescent="0.2">
      <c r="B1433" s="168" t="s">
        <v>299</v>
      </c>
      <c r="C1433" s="213" t="s">
        <v>2679</v>
      </c>
      <c r="D1433" s="214" t="s">
        <v>2676</v>
      </c>
      <c r="E1433" s="215" t="s">
        <v>2677</v>
      </c>
      <c r="F1433" s="214" t="s">
        <v>2678</v>
      </c>
      <c r="G1433" s="213" t="s">
        <v>2679</v>
      </c>
      <c r="H1433" s="214" t="s">
        <v>2676</v>
      </c>
      <c r="I1433" s="215" t="s">
        <v>2677</v>
      </c>
      <c r="J1433" s="214" t="s">
        <v>2678</v>
      </c>
    </row>
    <row r="1434" spans="2:11" x14ac:dyDescent="0.2">
      <c r="B1434" s="121" t="s">
        <v>1562</v>
      </c>
      <c r="C1434" s="216">
        <v>1</v>
      </c>
      <c r="D1434" s="217">
        <v>46</v>
      </c>
      <c r="E1434" s="218">
        <v>0.35384615384615392</v>
      </c>
      <c r="F1434" s="217">
        <v>46</v>
      </c>
      <c r="G1434" s="216">
        <v>0</v>
      </c>
      <c r="H1434" s="217">
        <v>0</v>
      </c>
      <c r="I1434" s="218">
        <v>0</v>
      </c>
      <c r="J1434" s="217">
        <v>0</v>
      </c>
    </row>
    <row r="1435" spans="2:11" x14ac:dyDescent="0.2">
      <c r="B1435" s="101" t="s">
        <v>1563</v>
      </c>
      <c r="C1435" s="219">
        <v>3</v>
      </c>
      <c r="D1435" s="220">
        <v>56</v>
      </c>
      <c r="E1435" s="221">
        <v>0.43076923076923079</v>
      </c>
      <c r="F1435" s="220">
        <v>58</v>
      </c>
      <c r="G1435" s="219">
        <v>0</v>
      </c>
      <c r="H1435" s="220">
        <v>0</v>
      </c>
      <c r="I1435" s="221">
        <v>0</v>
      </c>
      <c r="J1435" s="220">
        <v>0</v>
      </c>
    </row>
    <row r="1436" spans="2:11" x14ac:dyDescent="0.2">
      <c r="B1436" s="101" t="s">
        <v>1564</v>
      </c>
      <c r="C1436" s="219">
        <v>7</v>
      </c>
      <c r="D1436" s="220">
        <v>126.85714285714286</v>
      </c>
      <c r="E1436" s="221">
        <v>0.62054507337526199</v>
      </c>
      <c r="F1436" s="220">
        <v>210</v>
      </c>
      <c r="G1436" s="219">
        <v>0</v>
      </c>
      <c r="H1436" s="220">
        <v>0</v>
      </c>
      <c r="I1436" s="221">
        <v>0</v>
      </c>
      <c r="J1436" s="220">
        <v>0</v>
      </c>
    </row>
    <row r="1437" spans="2:11" x14ac:dyDescent="0.2">
      <c r="B1437" s="101" t="s">
        <v>1565</v>
      </c>
      <c r="C1437" s="219">
        <v>1</v>
      </c>
      <c r="D1437" s="220">
        <v>139</v>
      </c>
      <c r="E1437" s="221">
        <v>0.51672862453531598</v>
      </c>
      <c r="F1437" s="220">
        <v>139</v>
      </c>
      <c r="G1437" s="219">
        <v>0</v>
      </c>
      <c r="H1437" s="220">
        <v>0</v>
      </c>
      <c r="I1437" s="221">
        <v>0</v>
      </c>
      <c r="J1437" s="220">
        <v>0</v>
      </c>
    </row>
    <row r="1438" spans="2:11" x14ac:dyDescent="0.2">
      <c r="B1438" s="101" t="s">
        <v>1566</v>
      </c>
      <c r="C1438" s="219">
        <v>1</v>
      </c>
      <c r="D1438" s="220">
        <v>113</v>
      </c>
      <c r="E1438" s="221">
        <v>0.66863905325443795</v>
      </c>
      <c r="F1438" s="220">
        <v>113</v>
      </c>
      <c r="G1438" s="219">
        <v>0</v>
      </c>
      <c r="H1438" s="220">
        <v>0</v>
      </c>
      <c r="I1438" s="221">
        <v>0</v>
      </c>
      <c r="J1438" s="220">
        <v>0</v>
      </c>
    </row>
    <row r="1439" spans="2:11" x14ac:dyDescent="0.2">
      <c r="B1439" s="101" t="s">
        <v>1567</v>
      </c>
      <c r="C1439" s="219">
        <v>1</v>
      </c>
      <c r="D1439" s="220">
        <v>38</v>
      </c>
      <c r="E1439" s="221">
        <v>0.29230769230769238</v>
      </c>
      <c r="F1439" s="220">
        <v>38</v>
      </c>
      <c r="G1439" s="219">
        <v>0</v>
      </c>
      <c r="H1439" s="220">
        <v>0</v>
      </c>
      <c r="I1439" s="221">
        <v>0</v>
      </c>
      <c r="J1439" s="220">
        <v>0</v>
      </c>
    </row>
    <row r="1440" spans="2:11" x14ac:dyDescent="0.2">
      <c r="B1440" s="101" t="s">
        <v>1568</v>
      </c>
      <c r="C1440" s="219">
        <v>6</v>
      </c>
      <c r="D1440" s="220">
        <v>71.333333333333329</v>
      </c>
      <c r="E1440" s="221">
        <v>0.50117096018735352</v>
      </c>
      <c r="F1440" s="220">
        <v>136</v>
      </c>
      <c r="G1440" s="219">
        <v>0</v>
      </c>
      <c r="H1440" s="220">
        <v>0</v>
      </c>
      <c r="I1440" s="221">
        <v>0</v>
      </c>
      <c r="J1440" s="220">
        <v>0</v>
      </c>
    </row>
    <row r="1441" spans="2:10" x14ac:dyDescent="0.2">
      <c r="B1441" s="101" t="s">
        <v>1569</v>
      </c>
      <c r="C1441" s="219">
        <v>22</v>
      </c>
      <c r="D1441" s="220">
        <v>104.59090909090909</v>
      </c>
      <c r="E1441" s="221">
        <v>0.59227799227799238</v>
      </c>
      <c r="F1441" s="220">
        <v>206</v>
      </c>
      <c r="G1441" s="219">
        <v>0</v>
      </c>
      <c r="H1441" s="220">
        <v>0</v>
      </c>
      <c r="I1441" s="221">
        <v>0</v>
      </c>
      <c r="J1441" s="220">
        <v>0</v>
      </c>
    </row>
    <row r="1442" spans="2:10" x14ac:dyDescent="0.2">
      <c r="B1442" s="101" t="s">
        <v>1570</v>
      </c>
      <c r="C1442" s="219">
        <v>60</v>
      </c>
      <c r="D1442" s="220">
        <v>96.8</v>
      </c>
      <c r="E1442" s="221">
        <v>0.59229043442790119</v>
      </c>
      <c r="F1442" s="220">
        <v>271</v>
      </c>
      <c r="G1442" s="219">
        <v>0</v>
      </c>
      <c r="H1442" s="220">
        <v>0</v>
      </c>
      <c r="I1442" s="221">
        <v>0</v>
      </c>
      <c r="J1442" s="220">
        <v>0</v>
      </c>
    </row>
    <row r="1443" spans="2:10" x14ac:dyDescent="0.2">
      <c r="B1443" s="101" t="s">
        <v>1571</v>
      </c>
      <c r="C1443" s="219">
        <v>222</v>
      </c>
      <c r="D1443" s="220">
        <v>87.346846846846844</v>
      </c>
      <c r="E1443" s="221">
        <v>0.58157878951472619</v>
      </c>
      <c r="F1443" s="220">
        <v>317</v>
      </c>
      <c r="G1443" s="219">
        <v>3</v>
      </c>
      <c r="H1443" s="220">
        <v>266.66666666666669</v>
      </c>
      <c r="I1443" s="221">
        <v>0.34662045060658575</v>
      </c>
      <c r="J1443" s="220">
        <v>439</v>
      </c>
    </row>
    <row r="1444" spans="2:10" x14ac:dyDescent="0.2">
      <c r="B1444" s="101" t="s">
        <v>1572</v>
      </c>
      <c r="C1444" s="219">
        <v>159</v>
      </c>
      <c r="D1444" s="220">
        <v>95.559748427672957</v>
      </c>
      <c r="E1444" s="221">
        <v>0.59668551680804272</v>
      </c>
      <c r="F1444" s="220">
        <v>336</v>
      </c>
      <c r="G1444" s="219">
        <v>0</v>
      </c>
      <c r="H1444" s="220">
        <v>0</v>
      </c>
      <c r="I1444" s="221">
        <v>0</v>
      </c>
      <c r="J1444" s="220">
        <v>0</v>
      </c>
    </row>
    <row r="1445" spans="2:10" x14ac:dyDescent="0.2">
      <c r="B1445" s="101" t="s">
        <v>1573</v>
      </c>
      <c r="C1445" s="219">
        <v>320</v>
      </c>
      <c r="D1445" s="220">
        <v>103.90625</v>
      </c>
      <c r="E1445" s="221">
        <v>0.59808612440191378</v>
      </c>
      <c r="F1445" s="220">
        <v>335</v>
      </c>
      <c r="G1445" s="219">
        <v>64</v>
      </c>
      <c r="H1445" s="220">
        <v>254.546875</v>
      </c>
      <c r="I1445" s="221">
        <v>0.35975178871124469</v>
      </c>
      <c r="J1445" s="220">
        <v>743</v>
      </c>
    </row>
    <row r="1446" spans="2:10" x14ac:dyDescent="0.2">
      <c r="B1446" s="101" t="s">
        <v>1574</v>
      </c>
      <c r="C1446" s="219">
        <v>249</v>
      </c>
      <c r="D1446" s="220">
        <v>99.674698795180717</v>
      </c>
      <c r="E1446" s="221">
        <v>0.59871182515559407</v>
      </c>
      <c r="F1446" s="220">
        <v>309</v>
      </c>
      <c r="G1446" s="219">
        <v>22</v>
      </c>
      <c r="H1446" s="220">
        <v>212.54545454545453</v>
      </c>
      <c r="I1446" s="221">
        <v>0.36514133999687637</v>
      </c>
      <c r="J1446" s="220">
        <v>317</v>
      </c>
    </row>
    <row r="1447" spans="2:10" x14ac:dyDescent="0.2">
      <c r="B1447" s="101" t="s">
        <v>1575</v>
      </c>
      <c r="C1447" s="219">
        <v>166</v>
      </c>
      <c r="D1447" s="220">
        <v>98.5</v>
      </c>
      <c r="E1447" s="221">
        <v>0.58880086424198774</v>
      </c>
      <c r="F1447" s="220">
        <v>252</v>
      </c>
      <c r="G1447" s="219">
        <v>0</v>
      </c>
      <c r="H1447" s="220">
        <v>0</v>
      </c>
      <c r="I1447" s="221">
        <v>0</v>
      </c>
      <c r="J1447" s="220">
        <v>0</v>
      </c>
    </row>
    <row r="1448" spans="2:10" x14ac:dyDescent="0.2">
      <c r="B1448" s="101" t="s">
        <v>1576</v>
      </c>
      <c r="C1448" s="219">
        <v>0</v>
      </c>
      <c r="D1448" s="220">
        <v>0</v>
      </c>
      <c r="E1448" s="221">
        <v>0</v>
      </c>
      <c r="F1448" s="220">
        <v>0</v>
      </c>
      <c r="G1448" s="219">
        <v>0</v>
      </c>
      <c r="H1448" s="220">
        <v>0</v>
      </c>
      <c r="I1448" s="221">
        <v>0</v>
      </c>
      <c r="J1448" s="220">
        <v>0</v>
      </c>
    </row>
    <row r="1449" spans="2:10" x14ac:dyDescent="0.2">
      <c r="B1449" s="101" t="s">
        <v>1577</v>
      </c>
      <c r="C1449" s="219">
        <v>0</v>
      </c>
      <c r="D1449" s="220">
        <v>0</v>
      </c>
      <c r="E1449" s="221">
        <v>0</v>
      </c>
      <c r="F1449" s="220">
        <v>0</v>
      </c>
      <c r="G1449" s="219">
        <v>0</v>
      </c>
      <c r="H1449" s="220">
        <v>0</v>
      </c>
      <c r="I1449" s="221">
        <v>0</v>
      </c>
      <c r="J1449" s="220">
        <v>0</v>
      </c>
    </row>
    <row r="1450" spans="2:10" x14ac:dyDescent="0.2">
      <c r="B1450" s="101" t="s">
        <v>1578</v>
      </c>
      <c r="C1450" s="219">
        <v>0</v>
      </c>
      <c r="D1450" s="220">
        <v>0</v>
      </c>
      <c r="E1450" s="221">
        <v>0</v>
      </c>
      <c r="F1450" s="220">
        <v>0</v>
      </c>
      <c r="G1450" s="219">
        <v>0</v>
      </c>
      <c r="H1450" s="220">
        <v>0</v>
      </c>
      <c r="I1450" s="221">
        <v>0</v>
      </c>
      <c r="J1450" s="220">
        <v>0</v>
      </c>
    </row>
    <row r="1451" spans="2:10" x14ac:dyDescent="0.2">
      <c r="B1451" s="101" t="s">
        <v>1579</v>
      </c>
      <c r="C1451" s="219">
        <v>338</v>
      </c>
      <c r="D1451" s="220">
        <v>99.710059171597635</v>
      </c>
      <c r="E1451" s="221">
        <v>0.59329284393979398</v>
      </c>
      <c r="F1451" s="220">
        <v>335</v>
      </c>
      <c r="G1451" s="219">
        <v>24</v>
      </c>
      <c r="H1451" s="220">
        <v>228.58333333333334</v>
      </c>
      <c r="I1451" s="221">
        <v>0.36130136986301364</v>
      </c>
      <c r="J1451" s="220">
        <v>407</v>
      </c>
    </row>
    <row r="1452" spans="2:10" x14ac:dyDescent="0.2">
      <c r="B1452" s="101" t="s">
        <v>1580</v>
      </c>
      <c r="C1452" s="219">
        <v>356</v>
      </c>
      <c r="D1452" s="220">
        <v>112.4438202247191</v>
      </c>
      <c r="E1452" s="221">
        <v>0.59787316665173096</v>
      </c>
      <c r="F1452" s="220">
        <v>429</v>
      </c>
      <c r="G1452" s="219">
        <v>85</v>
      </c>
      <c r="H1452" s="220">
        <v>310.41176470588238</v>
      </c>
      <c r="I1452" s="221">
        <v>0.35830685244031613</v>
      </c>
      <c r="J1452" s="220">
        <v>1041</v>
      </c>
    </row>
    <row r="1453" spans="2:10" x14ac:dyDescent="0.2">
      <c r="B1453" s="101" t="s">
        <v>1581</v>
      </c>
      <c r="C1453" s="219">
        <v>0</v>
      </c>
      <c r="D1453" s="220">
        <v>0</v>
      </c>
      <c r="E1453" s="221">
        <v>0</v>
      </c>
      <c r="F1453" s="220">
        <v>0</v>
      </c>
      <c r="G1453" s="219">
        <v>0</v>
      </c>
      <c r="H1453" s="220">
        <v>0</v>
      </c>
      <c r="I1453" s="221">
        <v>0</v>
      </c>
      <c r="J1453" s="220">
        <v>0</v>
      </c>
    </row>
    <row r="1454" spans="2:10" x14ac:dyDescent="0.2">
      <c r="B1454" s="101" t="s">
        <v>1582</v>
      </c>
      <c r="C1454" s="219">
        <v>0</v>
      </c>
      <c r="D1454" s="220">
        <v>0</v>
      </c>
      <c r="E1454" s="221">
        <v>0</v>
      </c>
      <c r="F1454" s="220">
        <v>0</v>
      </c>
      <c r="G1454" s="219">
        <v>0</v>
      </c>
      <c r="H1454" s="220">
        <v>0</v>
      </c>
      <c r="I1454" s="221">
        <v>0</v>
      </c>
      <c r="J1454" s="220">
        <v>0</v>
      </c>
    </row>
    <row r="1455" spans="2:10" x14ac:dyDescent="0.2">
      <c r="B1455" s="101" t="s">
        <v>1583</v>
      </c>
      <c r="C1455" s="219">
        <v>0</v>
      </c>
      <c r="D1455" s="220">
        <v>0</v>
      </c>
      <c r="E1455" s="221">
        <v>0</v>
      </c>
      <c r="F1455" s="220">
        <v>0</v>
      </c>
      <c r="G1455" s="219">
        <v>0</v>
      </c>
      <c r="H1455" s="220">
        <v>0</v>
      </c>
      <c r="I1455" s="221">
        <v>0</v>
      </c>
      <c r="J1455" s="220">
        <v>0</v>
      </c>
    </row>
    <row r="1456" spans="2:10" x14ac:dyDescent="0.2">
      <c r="B1456" s="101" t="s">
        <v>1584</v>
      </c>
      <c r="C1456" s="219">
        <v>0</v>
      </c>
      <c r="D1456" s="220">
        <v>0</v>
      </c>
      <c r="E1456" s="221">
        <v>0</v>
      </c>
      <c r="F1456" s="220">
        <v>0</v>
      </c>
      <c r="G1456" s="219">
        <v>0</v>
      </c>
      <c r="H1456" s="220">
        <v>0</v>
      </c>
      <c r="I1456" s="221">
        <v>0</v>
      </c>
      <c r="J1456" s="220">
        <v>0</v>
      </c>
    </row>
    <row r="1457" spans="2:10" x14ac:dyDescent="0.2">
      <c r="B1457" s="101" t="s">
        <v>1585</v>
      </c>
      <c r="C1457" s="219">
        <v>0</v>
      </c>
      <c r="D1457" s="220">
        <v>0</v>
      </c>
      <c r="E1457" s="221">
        <v>0</v>
      </c>
      <c r="F1457" s="220">
        <v>0</v>
      </c>
      <c r="G1457" s="219">
        <v>0</v>
      </c>
      <c r="H1457" s="220">
        <v>0</v>
      </c>
      <c r="I1457" s="221">
        <v>0</v>
      </c>
      <c r="J1457" s="220">
        <v>0</v>
      </c>
    </row>
    <row r="1458" spans="2:10" x14ac:dyDescent="0.2">
      <c r="B1458" s="101" t="s">
        <v>1586</v>
      </c>
      <c r="C1458" s="219">
        <v>0</v>
      </c>
      <c r="D1458" s="220">
        <v>0</v>
      </c>
      <c r="E1458" s="221">
        <v>0</v>
      </c>
      <c r="F1458" s="220">
        <v>0</v>
      </c>
      <c r="G1458" s="219">
        <v>0</v>
      </c>
      <c r="H1458" s="220">
        <v>0</v>
      </c>
      <c r="I1458" s="221">
        <v>0</v>
      </c>
      <c r="J1458" s="220">
        <v>0</v>
      </c>
    </row>
    <row r="1459" spans="2:10" x14ac:dyDescent="0.2">
      <c r="B1459" s="101" t="s">
        <v>1587</v>
      </c>
      <c r="C1459" s="219">
        <v>585</v>
      </c>
      <c r="D1459" s="220">
        <v>113.16923076923077</v>
      </c>
      <c r="E1459" s="221">
        <v>0.60118777356023312</v>
      </c>
      <c r="F1459" s="220">
        <v>479</v>
      </c>
      <c r="G1459" s="219">
        <v>50</v>
      </c>
      <c r="H1459" s="220">
        <v>253.84</v>
      </c>
      <c r="I1459" s="221">
        <v>0.35296735079815345</v>
      </c>
      <c r="J1459" s="220">
        <v>612</v>
      </c>
    </row>
    <row r="1460" spans="2:10" x14ac:dyDescent="0.2">
      <c r="B1460" s="101" t="s">
        <v>1588</v>
      </c>
      <c r="C1460" s="219">
        <v>65</v>
      </c>
      <c r="D1460" s="220">
        <v>88.41538461538461</v>
      </c>
      <c r="E1460" s="221">
        <v>0.57927628263279907</v>
      </c>
      <c r="F1460" s="220">
        <v>140</v>
      </c>
      <c r="G1460" s="219">
        <v>14</v>
      </c>
      <c r="H1460" s="220">
        <v>288.85714285714283</v>
      </c>
      <c r="I1460" s="221">
        <v>0.3534347142108023</v>
      </c>
      <c r="J1460" s="220">
        <v>707</v>
      </c>
    </row>
    <row r="1461" spans="2:10" x14ac:dyDescent="0.2">
      <c r="B1461" s="101" t="s">
        <v>1589</v>
      </c>
      <c r="C1461" s="219">
        <v>524</v>
      </c>
      <c r="D1461" s="220">
        <v>104.11259541984732</v>
      </c>
      <c r="E1461" s="221">
        <v>0.59520822195795198</v>
      </c>
      <c r="F1461" s="220">
        <v>344</v>
      </c>
      <c r="G1461" s="219">
        <v>3</v>
      </c>
      <c r="H1461" s="220">
        <v>235.66666666666666</v>
      </c>
      <c r="I1461" s="221">
        <v>0.35052057511155188</v>
      </c>
      <c r="J1461" s="220">
        <v>304</v>
      </c>
    </row>
    <row r="1462" spans="2:10" x14ac:dyDescent="0.2">
      <c r="B1462" s="101" t="s">
        <v>1590</v>
      </c>
      <c r="C1462" s="219">
        <v>59</v>
      </c>
      <c r="D1462" s="220">
        <v>121.01694915254237</v>
      </c>
      <c r="E1462" s="221">
        <v>0.59115747640337801</v>
      </c>
      <c r="F1462" s="220">
        <v>572</v>
      </c>
      <c r="G1462" s="219">
        <v>0</v>
      </c>
      <c r="H1462" s="220">
        <v>0</v>
      </c>
      <c r="I1462" s="221">
        <v>0</v>
      </c>
      <c r="J1462" s="220">
        <v>0</v>
      </c>
    </row>
    <row r="1463" spans="2:10" x14ac:dyDescent="0.2">
      <c r="B1463" s="101" t="s">
        <v>1591</v>
      </c>
      <c r="C1463" s="219">
        <v>118</v>
      </c>
      <c r="D1463" s="220">
        <v>98.915254237288138</v>
      </c>
      <c r="E1463" s="221">
        <v>0.60599138154820631</v>
      </c>
      <c r="F1463" s="220">
        <v>303</v>
      </c>
      <c r="G1463" s="219">
        <v>0</v>
      </c>
      <c r="H1463" s="220">
        <v>0</v>
      </c>
      <c r="I1463" s="221">
        <v>0</v>
      </c>
      <c r="J1463" s="220">
        <v>0</v>
      </c>
    </row>
    <row r="1464" spans="2:10" x14ac:dyDescent="0.2">
      <c r="B1464" s="101" t="s">
        <v>1592</v>
      </c>
      <c r="C1464" s="219">
        <v>408</v>
      </c>
      <c r="D1464" s="220">
        <v>96.30147058823529</v>
      </c>
      <c r="E1464" s="221">
        <v>0.59892078106184177</v>
      </c>
      <c r="F1464" s="220">
        <v>769</v>
      </c>
      <c r="G1464" s="219">
        <v>45</v>
      </c>
      <c r="H1464" s="220">
        <v>206.24444444444444</v>
      </c>
      <c r="I1464" s="221">
        <v>0.36235505407410296</v>
      </c>
      <c r="J1464" s="220">
        <v>540</v>
      </c>
    </row>
    <row r="1465" spans="2:10" x14ac:dyDescent="0.2">
      <c r="B1465" s="101" t="s">
        <v>1593</v>
      </c>
      <c r="C1465" s="219">
        <v>610</v>
      </c>
      <c r="D1465" s="220">
        <v>94.00491803278689</v>
      </c>
      <c r="E1465" s="221">
        <v>0.59542499948082162</v>
      </c>
      <c r="F1465" s="220">
        <v>318</v>
      </c>
      <c r="G1465" s="219">
        <v>42</v>
      </c>
      <c r="H1465" s="220">
        <v>222.92857142857142</v>
      </c>
      <c r="I1465" s="221">
        <v>0.36385186336610587</v>
      </c>
      <c r="J1465" s="220">
        <v>670</v>
      </c>
    </row>
    <row r="1466" spans="2:10" x14ac:dyDescent="0.2">
      <c r="B1466" s="101" t="s">
        <v>1594</v>
      </c>
      <c r="C1466" s="219">
        <v>142</v>
      </c>
      <c r="D1466" s="220">
        <v>99.316901408450704</v>
      </c>
      <c r="E1466" s="221">
        <v>0.58872886662492174</v>
      </c>
      <c r="F1466" s="220">
        <v>533</v>
      </c>
      <c r="G1466" s="219">
        <v>1</v>
      </c>
      <c r="H1466" s="220">
        <v>100</v>
      </c>
      <c r="I1466" s="221">
        <v>0.32573289902280123</v>
      </c>
      <c r="J1466" s="220">
        <v>100</v>
      </c>
    </row>
    <row r="1467" spans="2:10" x14ac:dyDescent="0.2">
      <c r="B1467" s="101" t="s">
        <v>1595</v>
      </c>
      <c r="C1467" s="219">
        <v>114</v>
      </c>
      <c r="D1467" s="220">
        <v>137.11403508771929</v>
      </c>
      <c r="E1467" s="221">
        <v>0.61082454083626425</v>
      </c>
      <c r="F1467" s="220">
        <v>555</v>
      </c>
      <c r="G1467" s="219">
        <v>2</v>
      </c>
      <c r="H1467" s="220">
        <v>219.5</v>
      </c>
      <c r="I1467" s="221">
        <v>0.34952229299363058</v>
      </c>
      <c r="J1467" s="220">
        <v>255</v>
      </c>
    </row>
    <row r="1468" spans="2:10" x14ac:dyDescent="0.2">
      <c r="B1468" s="101" t="s">
        <v>1596</v>
      </c>
      <c r="C1468" s="219">
        <v>32</v>
      </c>
      <c r="D1468" s="220">
        <v>122.96875</v>
      </c>
      <c r="E1468" s="221">
        <v>0.63385953608247414</v>
      </c>
      <c r="F1468" s="220">
        <v>401</v>
      </c>
      <c r="G1468" s="219">
        <v>0</v>
      </c>
      <c r="H1468" s="220">
        <v>0</v>
      </c>
      <c r="I1468" s="221">
        <v>0</v>
      </c>
      <c r="J1468" s="220">
        <v>0</v>
      </c>
    </row>
    <row r="1469" spans="2:10" x14ac:dyDescent="0.2">
      <c r="B1469" s="101" t="s">
        <v>1597</v>
      </c>
      <c r="C1469" s="219">
        <v>1</v>
      </c>
      <c r="D1469" s="220">
        <v>36</v>
      </c>
      <c r="E1469" s="221">
        <v>0.27692307692307683</v>
      </c>
      <c r="F1469" s="220">
        <v>36</v>
      </c>
      <c r="G1469" s="219">
        <v>0</v>
      </c>
      <c r="H1469" s="220">
        <v>0</v>
      </c>
      <c r="I1469" s="221">
        <v>0</v>
      </c>
      <c r="J1469" s="220">
        <v>0</v>
      </c>
    </row>
    <row r="1470" spans="2:10" x14ac:dyDescent="0.2">
      <c r="B1470" s="101" t="s">
        <v>1598</v>
      </c>
      <c r="C1470" s="219">
        <v>0</v>
      </c>
      <c r="D1470" s="220">
        <v>0</v>
      </c>
      <c r="E1470" s="221">
        <v>0</v>
      </c>
      <c r="F1470" s="220">
        <v>0</v>
      </c>
      <c r="G1470" s="219">
        <v>0</v>
      </c>
      <c r="H1470" s="220">
        <v>0</v>
      </c>
      <c r="I1470" s="221">
        <v>0</v>
      </c>
      <c r="J1470" s="220">
        <v>0</v>
      </c>
    </row>
    <row r="1471" spans="2:10" x14ac:dyDescent="0.2">
      <c r="B1471" s="101" t="s">
        <v>1599</v>
      </c>
      <c r="C1471" s="219">
        <v>0</v>
      </c>
      <c r="D1471" s="220">
        <v>0</v>
      </c>
      <c r="E1471" s="221">
        <v>0</v>
      </c>
      <c r="F1471" s="220">
        <v>0</v>
      </c>
      <c r="G1471" s="219">
        <v>0</v>
      </c>
      <c r="H1471" s="220">
        <v>0</v>
      </c>
      <c r="I1471" s="221">
        <v>0</v>
      </c>
      <c r="J1471" s="220">
        <v>0</v>
      </c>
    </row>
    <row r="1472" spans="2:10" x14ac:dyDescent="0.2">
      <c r="B1472" s="101" t="s">
        <v>1600</v>
      </c>
      <c r="C1472" s="219">
        <v>0</v>
      </c>
      <c r="D1472" s="220">
        <v>0</v>
      </c>
      <c r="E1472" s="221">
        <v>0</v>
      </c>
      <c r="F1472" s="220">
        <v>0</v>
      </c>
      <c r="G1472" s="219">
        <v>0</v>
      </c>
      <c r="H1472" s="220">
        <v>0</v>
      </c>
      <c r="I1472" s="221">
        <v>0</v>
      </c>
      <c r="J1472" s="220">
        <v>0</v>
      </c>
    </row>
    <row r="1473" spans="2:11" x14ac:dyDescent="0.2">
      <c r="B1473" s="101" t="s">
        <v>1601</v>
      </c>
      <c r="C1473" s="219">
        <v>2</v>
      </c>
      <c r="D1473" s="220">
        <v>102.5</v>
      </c>
      <c r="E1473" s="221">
        <v>0.67880794701986757</v>
      </c>
      <c r="F1473" s="220">
        <v>114</v>
      </c>
      <c r="G1473" s="219">
        <v>0</v>
      </c>
      <c r="H1473" s="220">
        <v>0</v>
      </c>
      <c r="I1473" s="221">
        <v>0</v>
      </c>
      <c r="J1473" s="220">
        <v>0</v>
      </c>
    </row>
    <row r="1474" spans="2:11" x14ac:dyDescent="0.2">
      <c r="B1474" s="101" t="s">
        <v>1602</v>
      </c>
      <c r="C1474" s="219">
        <v>0</v>
      </c>
      <c r="D1474" s="220">
        <v>0</v>
      </c>
      <c r="E1474" s="221">
        <v>0</v>
      </c>
      <c r="F1474" s="220">
        <v>0</v>
      </c>
      <c r="G1474" s="219">
        <v>0</v>
      </c>
      <c r="H1474" s="220">
        <v>0</v>
      </c>
      <c r="I1474" s="221">
        <v>0</v>
      </c>
      <c r="J1474" s="220">
        <v>0</v>
      </c>
    </row>
    <row r="1475" spans="2:11" x14ac:dyDescent="0.2">
      <c r="B1475" s="101" t="s">
        <v>1603</v>
      </c>
      <c r="C1475" s="219">
        <v>0</v>
      </c>
      <c r="D1475" s="220">
        <v>0</v>
      </c>
      <c r="E1475" s="221">
        <v>0</v>
      </c>
      <c r="F1475" s="220">
        <v>0</v>
      </c>
      <c r="G1475" s="219">
        <v>0</v>
      </c>
      <c r="H1475" s="220">
        <v>0</v>
      </c>
      <c r="I1475" s="221">
        <v>0</v>
      </c>
      <c r="J1475" s="220">
        <v>0</v>
      </c>
    </row>
    <row r="1476" spans="2:11" x14ac:dyDescent="0.2">
      <c r="B1476" s="101" t="s">
        <v>1604</v>
      </c>
      <c r="C1476" s="219">
        <v>0</v>
      </c>
      <c r="D1476" s="220">
        <v>0</v>
      </c>
      <c r="E1476" s="221">
        <v>0</v>
      </c>
      <c r="F1476" s="220">
        <v>0</v>
      </c>
      <c r="G1476" s="219">
        <v>0</v>
      </c>
      <c r="H1476" s="220">
        <v>0</v>
      </c>
      <c r="I1476" s="221">
        <v>0</v>
      </c>
      <c r="J1476" s="220">
        <v>0</v>
      </c>
    </row>
    <row r="1477" spans="2:11" x14ac:dyDescent="0.2">
      <c r="B1477" s="101" t="s">
        <v>1605</v>
      </c>
      <c r="C1477" s="219">
        <v>0</v>
      </c>
      <c r="D1477" s="220">
        <v>0</v>
      </c>
      <c r="E1477" s="221">
        <v>0</v>
      </c>
      <c r="F1477" s="220">
        <v>0</v>
      </c>
      <c r="G1477" s="219">
        <v>0</v>
      </c>
      <c r="H1477" s="220">
        <v>0</v>
      </c>
      <c r="I1477" s="221">
        <v>0</v>
      </c>
      <c r="J1477" s="220">
        <v>0</v>
      </c>
    </row>
    <row r="1478" spans="2:11" x14ac:dyDescent="0.2">
      <c r="B1478" s="101" t="s">
        <v>1606</v>
      </c>
      <c r="C1478" s="219">
        <v>0</v>
      </c>
      <c r="D1478" s="220">
        <v>0</v>
      </c>
      <c r="E1478" s="221">
        <v>0</v>
      </c>
      <c r="F1478" s="220">
        <v>0</v>
      </c>
      <c r="G1478" s="219">
        <v>0</v>
      </c>
      <c r="H1478" s="220">
        <v>0</v>
      </c>
      <c r="I1478" s="221">
        <v>0</v>
      </c>
      <c r="J1478" s="220">
        <v>0</v>
      </c>
    </row>
    <row r="1479" spans="2:11" x14ac:dyDescent="0.2">
      <c r="B1479" s="101" t="s">
        <v>1607</v>
      </c>
      <c r="C1479" s="219">
        <v>0</v>
      </c>
      <c r="D1479" s="220">
        <v>0</v>
      </c>
      <c r="E1479" s="221">
        <v>0</v>
      </c>
      <c r="F1479" s="220">
        <v>0</v>
      </c>
      <c r="G1479" s="219">
        <v>0</v>
      </c>
      <c r="H1479" s="220">
        <v>0</v>
      </c>
      <c r="I1479" s="221">
        <v>0</v>
      </c>
      <c r="J1479" s="220">
        <v>0</v>
      </c>
    </row>
    <row r="1480" spans="2:11" x14ac:dyDescent="0.2">
      <c r="B1480" s="101" t="s">
        <v>1608</v>
      </c>
      <c r="C1480" s="219">
        <v>0</v>
      </c>
      <c r="D1480" s="220">
        <v>0</v>
      </c>
      <c r="E1480" s="221">
        <v>0</v>
      </c>
      <c r="F1480" s="220">
        <v>0</v>
      </c>
      <c r="G1480" s="219">
        <v>0</v>
      </c>
      <c r="H1480" s="220">
        <v>0</v>
      </c>
      <c r="I1480" s="221">
        <v>0</v>
      </c>
      <c r="J1480" s="220">
        <v>0</v>
      </c>
    </row>
    <row r="1481" spans="2:11" x14ac:dyDescent="0.2">
      <c r="B1481" s="102" t="s">
        <v>1609</v>
      </c>
      <c r="C1481" s="222">
        <v>0</v>
      </c>
      <c r="D1481" s="223">
        <v>0</v>
      </c>
      <c r="E1481" s="224">
        <v>0</v>
      </c>
      <c r="F1481" s="223">
        <v>0</v>
      </c>
      <c r="G1481" s="222">
        <v>0</v>
      </c>
      <c r="H1481" s="223">
        <v>0</v>
      </c>
      <c r="I1481" s="224">
        <v>0</v>
      </c>
      <c r="J1481" s="223">
        <v>0</v>
      </c>
    </row>
    <row r="1483" spans="2:11" x14ac:dyDescent="0.2">
      <c r="K1483" s="12" t="s">
        <v>298</v>
      </c>
    </row>
    <row r="1484" spans="2:11" x14ac:dyDescent="0.2">
      <c r="K1484" s="12" t="s">
        <v>316</v>
      </c>
    </row>
    <row r="1485" spans="2:11" x14ac:dyDescent="0.2">
      <c r="B1485" s="3" t="s">
        <v>0</v>
      </c>
      <c r="C1485" s="207"/>
      <c r="D1485" s="208"/>
      <c r="E1485" s="209"/>
      <c r="F1485" s="209"/>
      <c r="G1485" s="207"/>
      <c r="H1485" s="208"/>
      <c r="I1485" s="209"/>
      <c r="J1485" s="209"/>
    </row>
    <row r="1486" spans="2:11" x14ac:dyDescent="0.2">
      <c r="B1486" s="3" t="s">
        <v>2701</v>
      </c>
      <c r="C1486" s="207"/>
      <c r="D1486" s="208"/>
      <c r="E1486" s="209"/>
      <c r="F1486" s="209"/>
      <c r="G1486" s="207"/>
      <c r="H1486" s="208"/>
      <c r="I1486" s="209"/>
      <c r="J1486" s="209"/>
    </row>
    <row r="1487" spans="2:11" x14ac:dyDescent="0.2">
      <c r="B1487" s="100" t="s">
        <v>293</v>
      </c>
      <c r="C1487" s="207"/>
      <c r="D1487" s="208"/>
      <c r="E1487" s="209"/>
      <c r="F1487" s="209"/>
      <c r="G1487" s="207"/>
      <c r="H1487" s="208"/>
      <c r="I1487" s="209"/>
      <c r="J1487" s="209"/>
    </row>
    <row r="1488" spans="2:11" x14ac:dyDescent="0.2">
      <c r="B1488" s="3"/>
      <c r="C1488" s="98"/>
      <c r="D1488" s="98"/>
      <c r="E1488" s="98"/>
      <c r="F1488" s="98"/>
      <c r="G1488" s="98"/>
      <c r="H1488" s="98"/>
      <c r="I1488" s="98"/>
      <c r="J1488" s="98"/>
    </row>
    <row r="1489" spans="2:10" x14ac:dyDescent="0.2">
      <c r="B1489" s="106"/>
      <c r="C1489" s="167" t="s">
        <v>2659</v>
      </c>
      <c r="D1489" s="210"/>
      <c r="E1489" s="211"/>
      <c r="F1489" s="212"/>
      <c r="G1489" s="167" t="s">
        <v>357</v>
      </c>
      <c r="H1489" s="210"/>
      <c r="I1489" s="211"/>
      <c r="J1489" s="212"/>
    </row>
    <row r="1490" spans="2:10" ht="25.5" x14ac:dyDescent="0.2">
      <c r="B1490" s="168" t="s">
        <v>299</v>
      </c>
      <c r="C1490" s="213" t="s">
        <v>2679</v>
      </c>
      <c r="D1490" s="214" t="s">
        <v>2676</v>
      </c>
      <c r="E1490" s="215" t="s">
        <v>2677</v>
      </c>
      <c r="F1490" s="214" t="s">
        <v>2678</v>
      </c>
      <c r="G1490" s="213" t="s">
        <v>2679</v>
      </c>
      <c r="H1490" s="214" t="s">
        <v>2676</v>
      </c>
      <c r="I1490" s="215" t="s">
        <v>2677</v>
      </c>
      <c r="J1490" s="214" t="s">
        <v>2678</v>
      </c>
    </row>
    <row r="1491" spans="2:10" x14ac:dyDescent="0.2">
      <c r="B1491" s="121" t="s">
        <v>1610</v>
      </c>
      <c r="C1491" s="216">
        <v>0</v>
      </c>
      <c r="D1491" s="217">
        <v>0</v>
      </c>
      <c r="E1491" s="218">
        <v>0</v>
      </c>
      <c r="F1491" s="217">
        <v>0</v>
      </c>
      <c r="G1491" s="216">
        <v>0</v>
      </c>
      <c r="H1491" s="217">
        <v>0</v>
      </c>
      <c r="I1491" s="218">
        <v>0</v>
      </c>
      <c r="J1491" s="217">
        <v>0</v>
      </c>
    </row>
    <row r="1492" spans="2:10" x14ac:dyDescent="0.2">
      <c r="B1492" s="101" t="s">
        <v>1611</v>
      </c>
      <c r="C1492" s="219">
        <v>0</v>
      </c>
      <c r="D1492" s="220">
        <v>0</v>
      </c>
      <c r="E1492" s="221">
        <v>0</v>
      </c>
      <c r="F1492" s="220">
        <v>0</v>
      </c>
      <c r="G1492" s="219">
        <v>0</v>
      </c>
      <c r="H1492" s="220">
        <v>0</v>
      </c>
      <c r="I1492" s="221">
        <v>0</v>
      </c>
      <c r="J1492" s="220">
        <v>0</v>
      </c>
    </row>
    <row r="1493" spans="2:10" x14ac:dyDescent="0.2">
      <c r="B1493" s="101" t="s">
        <v>1612</v>
      </c>
      <c r="C1493" s="219">
        <v>0</v>
      </c>
      <c r="D1493" s="220">
        <v>0</v>
      </c>
      <c r="E1493" s="221">
        <v>0</v>
      </c>
      <c r="F1493" s="220">
        <v>0</v>
      </c>
      <c r="G1493" s="219">
        <v>0</v>
      </c>
      <c r="H1493" s="220">
        <v>0</v>
      </c>
      <c r="I1493" s="221">
        <v>0</v>
      </c>
      <c r="J1493" s="220">
        <v>0</v>
      </c>
    </row>
    <row r="1494" spans="2:10" x14ac:dyDescent="0.2">
      <c r="B1494" s="101" t="s">
        <v>1613</v>
      </c>
      <c r="C1494" s="219">
        <v>0</v>
      </c>
      <c r="D1494" s="220">
        <v>0</v>
      </c>
      <c r="E1494" s="221">
        <v>0</v>
      </c>
      <c r="F1494" s="220">
        <v>0</v>
      </c>
      <c r="G1494" s="219">
        <v>0</v>
      </c>
      <c r="H1494" s="220">
        <v>0</v>
      </c>
      <c r="I1494" s="221">
        <v>0</v>
      </c>
      <c r="J1494" s="220">
        <v>0</v>
      </c>
    </row>
    <row r="1495" spans="2:10" x14ac:dyDescent="0.2">
      <c r="B1495" s="101" t="s">
        <v>1614</v>
      </c>
      <c r="C1495" s="219">
        <v>0</v>
      </c>
      <c r="D1495" s="220">
        <v>0</v>
      </c>
      <c r="E1495" s="221">
        <v>0</v>
      </c>
      <c r="F1495" s="220">
        <v>0</v>
      </c>
      <c r="G1495" s="219">
        <v>0</v>
      </c>
      <c r="H1495" s="220">
        <v>0</v>
      </c>
      <c r="I1495" s="221">
        <v>0</v>
      </c>
      <c r="J1495" s="220">
        <v>0</v>
      </c>
    </row>
    <row r="1496" spans="2:10" x14ac:dyDescent="0.2">
      <c r="B1496" s="101" t="s">
        <v>1615</v>
      </c>
      <c r="C1496" s="219">
        <v>0</v>
      </c>
      <c r="D1496" s="220">
        <v>0</v>
      </c>
      <c r="E1496" s="221">
        <v>0</v>
      </c>
      <c r="F1496" s="220">
        <v>0</v>
      </c>
      <c r="G1496" s="219">
        <v>0</v>
      </c>
      <c r="H1496" s="220">
        <v>0</v>
      </c>
      <c r="I1496" s="221">
        <v>0</v>
      </c>
      <c r="J1496" s="220">
        <v>0</v>
      </c>
    </row>
    <row r="1497" spans="2:10" x14ac:dyDescent="0.2">
      <c r="B1497" s="101" t="s">
        <v>1616</v>
      </c>
      <c r="C1497" s="219">
        <v>589</v>
      </c>
      <c r="D1497" s="220">
        <v>88.595925297113752</v>
      </c>
      <c r="E1497" s="221">
        <v>0.53018034036068062</v>
      </c>
      <c r="F1497" s="220">
        <v>393</v>
      </c>
      <c r="G1497" s="219">
        <v>62</v>
      </c>
      <c r="H1497" s="220">
        <v>249.7741935483871</v>
      </c>
      <c r="I1497" s="221">
        <v>0.35323905109489062</v>
      </c>
      <c r="J1497" s="220">
        <v>716</v>
      </c>
    </row>
    <row r="1498" spans="2:10" x14ac:dyDescent="0.2">
      <c r="B1498" s="101" t="s">
        <v>1617</v>
      </c>
      <c r="C1498" s="219">
        <v>446</v>
      </c>
      <c r="D1498" s="220">
        <v>71.901345291479814</v>
      </c>
      <c r="E1498" s="221">
        <v>0.50051506165131876</v>
      </c>
      <c r="F1498" s="220">
        <v>193</v>
      </c>
      <c r="G1498" s="219">
        <v>31</v>
      </c>
      <c r="H1498" s="220">
        <v>150.90322580645162</v>
      </c>
      <c r="I1498" s="221">
        <v>0.35194101715317494</v>
      </c>
      <c r="J1498" s="220">
        <v>331</v>
      </c>
    </row>
    <row r="1499" spans="2:10" x14ac:dyDescent="0.2">
      <c r="B1499" s="101" t="s">
        <v>1618</v>
      </c>
      <c r="C1499" s="219">
        <v>759</v>
      </c>
      <c r="D1499" s="220">
        <v>80.129117259552046</v>
      </c>
      <c r="E1499" s="221">
        <v>0.51749429903679256</v>
      </c>
      <c r="F1499" s="220">
        <v>398</v>
      </c>
      <c r="G1499" s="219">
        <v>56</v>
      </c>
      <c r="H1499" s="220">
        <v>189.125</v>
      </c>
      <c r="I1499" s="221">
        <v>0.3504748668056521</v>
      </c>
      <c r="J1499" s="220">
        <v>553</v>
      </c>
    </row>
    <row r="1500" spans="2:10" x14ac:dyDescent="0.2">
      <c r="B1500" s="101" t="s">
        <v>1619</v>
      </c>
      <c r="C1500" s="219">
        <v>241</v>
      </c>
      <c r="D1500" s="220">
        <v>88.373443983402495</v>
      </c>
      <c r="E1500" s="221">
        <v>0.52869625657829422</v>
      </c>
      <c r="F1500" s="220">
        <v>334</v>
      </c>
      <c r="G1500" s="219">
        <v>0</v>
      </c>
      <c r="H1500" s="220">
        <v>0</v>
      </c>
      <c r="I1500" s="221">
        <v>0</v>
      </c>
      <c r="J1500" s="220">
        <v>0</v>
      </c>
    </row>
    <row r="1501" spans="2:10" x14ac:dyDescent="0.2">
      <c r="B1501" s="101" t="s">
        <v>1620</v>
      </c>
      <c r="C1501" s="219">
        <v>128</v>
      </c>
      <c r="D1501" s="220">
        <v>111.109375</v>
      </c>
      <c r="E1501" s="221">
        <v>0.53500357371252294</v>
      </c>
      <c r="F1501" s="220">
        <v>442</v>
      </c>
      <c r="G1501" s="219">
        <v>27</v>
      </c>
      <c r="H1501" s="220">
        <v>348.44444444444446</v>
      </c>
      <c r="I1501" s="221">
        <v>0.35938574375429755</v>
      </c>
      <c r="J1501" s="220">
        <v>700</v>
      </c>
    </row>
    <row r="1502" spans="2:10" x14ac:dyDescent="0.2">
      <c r="B1502" s="101" t="s">
        <v>1621</v>
      </c>
      <c r="C1502" s="219">
        <v>1</v>
      </c>
      <c r="D1502" s="220">
        <v>54</v>
      </c>
      <c r="E1502" s="221">
        <v>0.41538461538461546</v>
      </c>
      <c r="F1502" s="220">
        <v>54</v>
      </c>
      <c r="G1502" s="219">
        <v>0</v>
      </c>
      <c r="H1502" s="220">
        <v>0</v>
      </c>
      <c r="I1502" s="221">
        <v>0</v>
      </c>
      <c r="J1502" s="220">
        <v>0</v>
      </c>
    </row>
    <row r="1503" spans="2:10" x14ac:dyDescent="0.2">
      <c r="B1503" s="101" t="s">
        <v>1622</v>
      </c>
      <c r="C1503" s="219">
        <v>0</v>
      </c>
      <c r="D1503" s="220">
        <v>0</v>
      </c>
      <c r="E1503" s="221">
        <v>0</v>
      </c>
      <c r="F1503" s="220">
        <v>0</v>
      </c>
      <c r="G1503" s="219">
        <v>0</v>
      </c>
      <c r="H1503" s="220">
        <v>0</v>
      </c>
      <c r="I1503" s="221">
        <v>0</v>
      </c>
      <c r="J1503" s="220">
        <v>0</v>
      </c>
    </row>
    <row r="1504" spans="2:10" x14ac:dyDescent="0.2">
      <c r="B1504" s="101" t="s">
        <v>1623</v>
      </c>
      <c r="C1504" s="219">
        <v>16</v>
      </c>
      <c r="D1504" s="220">
        <v>133.1875</v>
      </c>
      <c r="E1504" s="221">
        <v>0.55050374580211825</v>
      </c>
      <c r="F1504" s="220">
        <v>278</v>
      </c>
      <c r="G1504" s="219">
        <v>0</v>
      </c>
      <c r="H1504" s="220">
        <v>0</v>
      </c>
      <c r="I1504" s="221">
        <v>0</v>
      </c>
      <c r="J1504" s="220">
        <v>0</v>
      </c>
    </row>
    <row r="1505" spans="2:10" x14ac:dyDescent="0.2">
      <c r="B1505" s="101" t="s">
        <v>1624</v>
      </c>
      <c r="C1505" s="219">
        <v>84</v>
      </c>
      <c r="D1505" s="220">
        <v>122.27380952380952</v>
      </c>
      <c r="E1505" s="221">
        <v>0.55007497857754917</v>
      </c>
      <c r="F1505" s="220">
        <v>366</v>
      </c>
      <c r="G1505" s="219">
        <v>14</v>
      </c>
      <c r="H1505" s="220">
        <v>428.57142857142856</v>
      </c>
      <c r="I1505" s="221">
        <v>0.36273502206638053</v>
      </c>
      <c r="J1505" s="220">
        <v>1250</v>
      </c>
    </row>
    <row r="1506" spans="2:10" x14ac:dyDescent="0.2">
      <c r="B1506" s="101" t="s">
        <v>1625</v>
      </c>
      <c r="C1506" s="219">
        <v>1</v>
      </c>
      <c r="D1506" s="220">
        <v>134</v>
      </c>
      <c r="E1506" s="221">
        <v>0.54693877551020398</v>
      </c>
      <c r="F1506" s="220">
        <v>134</v>
      </c>
      <c r="G1506" s="219">
        <v>0</v>
      </c>
      <c r="H1506" s="220">
        <v>0</v>
      </c>
      <c r="I1506" s="221">
        <v>0</v>
      </c>
      <c r="J1506" s="220">
        <v>0</v>
      </c>
    </row>
    <row r="1507" spans="2:10" x14ac:dyDescent="0.2">
      <c r="B1507" s="101" t="s">
        <v>1626</v>
      </c>
      <c r="C1507" s="219">
        <v>212</v>
      </c>
      <c r="D1507" s="220">
        <v>137.3679245283019</v>
      </c>
      <c r="E1507" s="221">
        <v>0.54020664453059797</v>
      </c>
      <c r="F1507" s="220">
        <v>952</v>
      </c>
      <c r="G1507" s="219">
        <v>244</v>
      </c>
      <c r="H1507" s="220">
        <v>473.0409836065574</v>
      </c>
      <c r="I1507" s="221">
        <v>0.3583154313245831</v>
      </c>
      <c r="J1507" s="220">
        <v>3260</v>
      </c>
    </row>
    <row r="1508" spans="2:10" x14ac:dyDescent="0.2">
      <c r="B1508" s="101" t="s">
        <v>1627</v>
      </c>
      <c r="C1508" s="219">
        <v>77</v>
      </c>
      <c r="D1508" s="220">
        <v>141.24675324675326</v>
      </c>
      <c r="E1508" s="221">
        <v>0.52934877835101712</v>
      </c>
      <c r="F1508" s="220">
        <v>2052</v>
      </c>
      <c r="G1508" s="219">
        <v>9</v>
      </c>
      <c r="H1508" s="220">
        <v>557.55555555555554</v>
      </c>
      <c r="I1508" s="221">
        <v>0.36521106259097524</v>
      </c>
      <c r="J1508" s="220">
        <v>788</v>
      </c>
    </row>
    <row r="1509" spans="2:10" x14ac:dyDescent="0.2">
      <c r="B1509" s="101" t="s">
        <v>1628</v>
      </c>
      <c r="C1509" s="219">
        <v>16</v>
      </c>
      <c r="D1509" s="220">
        <v>82.125</v>
      </c>
      <c r="E1509" s="221">
        <v>0.52019002375296908</v>
      </c>
      <c r="F1509" s="220">
        <v>159</v>
      </c>
      <c r="G1509" s="219">
        <v>0</v>
      </c>
      <c r="H1509" s="220">
        <v>0</v>
      </c>
      <c r="I1509" s="221">
        <v>0</v>
      </c>
      <c r="J1509" s="220">
        <v>0</v>
      </c>
    </row>
    <row r="1510" spans="2:10" x14ac:dyDescent="0.2">
      <c r="B1510" s="101" t="s">
        <v>1629</v>
      </c>
      <c r="C1510" s="219">
        <v>75</v>
      </c>
      <c r="D1510" s="220">
        <v>81.680000000000007</v>
      </c>
      <c r="E1510" s="221">
        <v>0.51600404312668458</v>
      </c>
      <c r="F1510" s="220">
        <v>203</v>
      </c>
      <c r="G1510" s="219">
        <v>0</v>
      </c>
      <c r="H1510" s="220">
        <v>0</v>
      </c>
      <c r="I1510" s="221">
        <v>0</v>
      </c>
      <c r="J1510" s="220">
        <v>0</v>
      </c>
    </row>
    <row r="1511" spans="2:10" x14ac:dyDescent="0.2">
      <c r="B1511" s="101" t="s">
        <v>1630</v>
      </c>
      <c r="C1511" s="219">
        <v>104</v>
      </c>
      <c r="D1511" s="220">
        <v>91.182692307692307</v>
      </c>
      <c r="E1511" s="221">
        <v>0.52374903346956803</v>
      </c>
      <c r="F1511" s="220">
        <v>449</v>
      </c>
      <c r="G1511" s="219">
        <v>0</v>
      </c>
      <c r="H1511" s="220">
        <v>0</v>
      </c>
      <c r="I1511" s="221">
        <v>0</v>
      </c>
      <c r="J1511" s="220">
        <v>0</v>
      </c>
    </row>
    <row r="1512" spans="2:10" x14ac:dyDescent="0.2">
      <c r="B1512" s="101" t="s">
        <v>1631</v>
      </c>
      <c r="C1512" s="219">
        <v>4</v>
      </c>
      <c r="D1512" s="220">
        <v>111</v>
      </c>
      <c r="E1512" s="221">
        <v>0.59597315436241605</v>
      </c>
      <c r="F1512" s="220">
        <v>154</v>
      </c>
      <c r="G1512" s="219">
        <v>0</v>
      </c>
      <c r="H1512" s="220">
        <v>0</v>
      </c>
      <c r="I1512" s="221">
        <v>0</v>
      </c>
      <c r="J1512" s="220">
        <v>0</v>
      </c>
    </row>
    <row r="1513" spans="2:10" x14ac:dyDescent="0.2">
      <c r="B1513" s="101" t="s">
        <v>1632</v>
      </c>
      <c r="C1513" s="219">
        <v>130</v>
      </c>
      <c r="D1513" s="220">
        <v>83.030769230769238</v>
      </c>
      <c r="E1513" s="221">
        <v>0.50721300690757021</v>
      </c>
      <c r="F1513" s="220">
        <v>324</v>
      </c>
      <c r="G1513" s="219">
        <v>4</v>
      </c>
      <c r="H1513" s="220">
        <v>288.25</v>
      </c>
      <c r="I1513" s="221">
        <v>0.36349306431273654</v>
      </c>
      <c r="J1513" s="220">
        <v>503</v>
      </c>
    </row>
    <row r="1514" spans="2:10" x14ac:dyDescent="0.2">
      <c r="B1514" s="101" t="s">
        <v>1633</v>
      </c>
      <c r="C1514" s="219">
        <v>8</v>
      </c>
      <c r="D1514" s="220">
        <v>131.625</v>
      </c>
      <c r="E1514" s="221">
        <v>0.62903225806451624</v>
      </c>
      <c r="F1514" s="220">
        <v>229</v>
      </c>
      <c r="G1514" s="219">
        <v>0</v>
      </c>
      <c r="H1514" s="220">
        <v>0</v>
      </c>
      <c r="I1514" s="221">
        <v>0</v>
      </c>
      <c r="J1514" s="220">
        <v>0</v>
      </c>
    </row>
    <row r="1515" spans="2:10" x14ac:dyDescent="0.2">
      <c r="B1515" s="101" t="s">
        <v>1634</v>
      </c>
      <c r="C1515" s="219">
        <v>479</v>
      </c>
      <c r="D1515" s="220">
        <v>93.51774530271399</v>
      </c>
      <c r="E1515" s="221">
        <v>0.5275772315592353</v>
      </c>
      <c r="F1515" s="220">
        <v>523</v>
      </c>
      <c r="G1515" s="219">
        <v>69</v>
      </c>
      <c r="H1515" s="220">
        <v>231.55072463768116</v>
      </c>
      <c r="I1515" s="221">
        <v>0.34750739516269369</v>
      </c>
      <c r="J1515" s="220">
        <v>765</v>
      </c>
    </row>
    <row r="1516" spans="2:10" x14ac:dyDescent="0.2">
      <c r="B1516" s="101" t="s">
        <v>1635</v>
      </c>
      <c r="C1516" s="219">
        <v>764</v>
      </c>
      <c r="D1516" s="220">
        <v>93.321989528795811</v>
      </c>
      <c r="E1516" s="221">
        <v>0.52885414194160929</v>
      </c>
      <c r="F1516" s="220">
        <v>452</v>
      </c>
      <c r="G1516" s="219">
        <v>205</v>
      </c>
      <c r="H1516" s="220">
        <v>269.65853658536588</v>
      </c>
      <c r="I1516" s="221">
        <v>0.35295169261023362</v>
      </c>
      <c r="J1516" s="220">
        <v>1119</v>
      </c>
    </row>
    <row r="1517" spans="2:10" x14ac:dyDescent="0.2">
      <c r="B1517" s="101" t="s">
        <v>1636</v>
      </c>
      <c r="C1517" s="219">
        <v>0</v>
      </c>
      <c r="D1517" s="220">
        <v>0</v>
      </c>
      <c r="E1517" s="221">
        <v>0</v>
      </c>
      <c r="F1517" s="220">
        <v>0</v>
      </c>
      <c r="G1517" s="219">
        <v>0</v>
      </c>
      <c r="H1517" s="220">
        <v>0</v>
      </c>
      <c r="I1517" s="221">
        <v>0</v>
      </c>
      <c r="J1517" s="220">
        <v>0</v>
      </c>
    </row>
    <row r="1518" spans="2:10" x14ac:dyDescent="0.2">
      <c r="B1518" s="101" t="s">
        <v>1637</v>
      </c>
      <c r="C1518" s="219">
        <v>0</v>
      </c>
      <c r="D1518" s="220">
        <v>0</v>
      </c>
      <c r="E1518" s="221">
        <v>0</v>
      </c>
      <c r="F1518" s="220">
        <v>0</v>
      </c>
      <c r="G1518" s="219">
        <v>0</v>
      </c>
      <c r="H1518" s="220">
        <v>0</v>
      </c>
      <c r="I1518" s="221">
        <v>0</v>
      </c>
      <c r="J1518" s="220">
        <v>0</v>
      </c>
    </row>
    <row r="1519" spans="2:10" x14ac:dyDescent="0.2">
      <c r="B1519" s="101" t="s">
        <v>1638</v>
      </c>
      <c r="C1519" s="219">
        <v>423</v>
      </c>
      <c r="D1519" s="220">
        <v>108.69267139479905</v>
      </c>
      <c r="E1519" s="221">
        <v>0.53164278858940106</v>
      </c>
      <c r="F1519" s="220">
        <v>472</v>
      </c>
      <c r="G1519" s="219">
        <v>66</v>
      </c>
      <c r="H1519" s="220">
        <v>378.34848484848487</v>
      </c>
      <c r="I1519" s="221">
        <v>0.35690192379155583</v>
      </c>
      <c r="J1519" s="220">
        <v>1194</v>
      </c>
    </row>
    <row r="1520" spans="2:10" x14ac:dyDescent="0.2">
      <c r="B1520" s="101" t="s">
        <v>1639</v>
      </c>
      <c r="C1520" s="219">
        <v>43</v>
      </c>
      <c r="D1520" s="220">
        <v>144.53488372093022</v>
      </c>
      <c r="E1520" s="221">
        <v>0.47807692307692307</v>
      </c>
      <c r="F1520" s="220">
        <v>564</v>
      </c>
      <c r="G1520" s="219">
        <v>23</v>
      </c>
      <c r="H1520" s="220">
        <v>1241.391304347826</v>
      </c>
      <c r="I1520" s="221">
        <v>0.36893655511047929</v>
      </c>
      <c r="J1520" s="220">
        <v>11525</v>
      </c>
    </row>
    <row r="1521" spans="2:10" x14ac:dyDescent="0.2">
      <c r="B1521" s="101" t="s">
        <v>1640</v>
      </c>
      <c r="C1521" s="219">
        <v>4</v>
      </c>
      <c r="D1521" s="220">
        <v>63.5</v>
      </c>
      <c r="E1521" s="221">
        <v>0.48197343453510433</v>
      </c>
      <c r="F1521" s="220">
        <v>94</v>
      </c>
      <c r="G1521" s="219">
        <v>0</v>
      </c>
      <c r="H1521" s="220">
        <v>0</v>
      </c>
      <c r="I1521" s="221">
        <v>0</v>
      </c>
      <c r="J1521" s="220">
        <v>0</v>
      </c>
    </row>
    <row r="1522" spans="2:10" x14ac:dyDescent="0.2">
      <c r="B1522" s="101" t="s">
        <v>1641</v>
      </c>
      <c r="C1522" s="219">
        <v>697</v>
      </c>
      <c r="D1522" s="220">
        <v>81.104734576757537</v>
      </c>
      <c r="E1522" s="221">
        <v>0.52133575572012214</v>
      </c>
      <c r="F1522" s="220">
        <v>347</v>
      </c>
      <c r="G1522" s="219">
        <v>37</v>
      </c>
      <c r="H1522" s="220">
        <v>260.86486486486484</v>
      </c>
      <c r="I1522" s="221">
        <v>0.35192882666083269</v>
      </c>
      <c r="J1522" s="220">
        <v>769</v>
      </c>
    </row>
    <row r="1523" spans="2:10" x14ac:dyDescent="0.2">
      <c r="B1523" s="101" t="s">
        <v>1642</v>
      </c>
      <c r="C1523" s="219">
        <v>186</v>
      </c>
      <c r="D1523" s="220">
        <v>88.887096774193552</v>
      </c>
      <c r="E1523" s="221">
        <v>0.53953594621936496</v>
      </c>
      <c r="F1523" s="220">
        <v>431</v>
      </c>
      <c r="G1523" s="219">
        <v>3</v>
      </c>
      <c r="H1523" s="220">
        <v>250.66666666666666</v>
      </c>
      <c r="I1523" s="221">
        <v>0.35724465558194773</v>
      </c>
      <c r="J1523" s="220">
        <v>394</v>
      </c>
    </row>
    <row r="1524" spans="2:10" x14ac:dyDescent="0.2">
      <c r="B1524" s="101" t="s">
        <v>1643</v>
      </c>
      <c r="C1524" s="219">
        <v>12</v>
      </c>
      <c r="D1524" s="220">
        <v>96.416666666666671</v>
      </c>
      <c r="E1524" s="221">
        <v>0.56137797185832117</v>
      </c>
      <c r="F1524" s="220">
        <v>206</v>
      </c>
      <c r="G1524" s="219">
        <v>0</v>
      </c>
      <c r="H1524" s="220">
        <v>0</v>
      </c>
      <c r="I1524" s="221">
        <v>0</v>
      </c>
      <c r="J1524" s="220">
        <v>0</v>
      </c>
    </row>
    <row r="1525" spans="2:10" x14ac:dyDescent="0.2">
      <c r="B1525" s="101" t="s">
        <v>1644</v>
      </c>
      <c r="C1525" s="219">
        <v>450</v>
      </c>
      <c r="D1525" s="220">
        <v>54.12</v>
      </c>
      <c r="E1525" s="221">
        <v>0.35540313754104336</v>
      </c>
      <c r="F1525" s="220">
        <v>257</v>
      </c>
      <c r="G1525" s="219">
        <v>97</v>
      </c>
      <c r="H1525" s="220">
        <v>309.32989690721649</v>
      </c>
      <c r="I1525" s="221">
        <v>0.35132192117649819</v>
      </c>
      <c r="J1525" s="220">
        <v>965</v>
      </c>
    </row>
    <row r="1526" spans="2:10" x14ac:dyDescent="0.2">
      <c r="B1526" s="101" t="s">
        <v>1645</v>
      </c>
      <c r="C1526" s="219">
        <v>73</v>
      </c>
      <c r="D1526" s="220">
        <v>49.479452054794521</v>
      </c>
      <c r="E1526" s="221">
        <v>0.33600000000000008</v>
      </c>
      <c r="F1526" s="220">
        <v>180</v>
      </c>
      <c r="G1526" s="219">
        <v>65</v>
      </c>
      <c r="H1526" s="220">
        <v>312.07692307692309</v>
      </c>
      <c r="I1526" s="221">
        <v>0.35588343655151844</v>
      </c>
      <c r="J1526" s="220">
        <v>1434</v>
      </c>
    </row>
    <row r="1527" spans="2:10" x14ac:dyDescent="0.2">
      <c r="B1527" s="101" t="s">
        <v>1646</v>
      </c>
      <c r="C1527" s="219">
        <v>698</v>
      </c>
      <c r="D1527" s="220">
        <v>68.898280802292263</v>
      </c>
      <c r="E1527" s="221">
        <v>0.38192618947401868</v>
      </c>
      <c r="F1527" s="220">
        <v>2025</v>
      </c>
      <c r="G1527" s="219">
        <v>125</v>
      </c>
      <c r="H1527" s="220">
        <v>351.64</v>
      </c>
      <c r="I1527" s="221">
        <v>0.35727058441030635</v>
      </c>
      <c r="J1527" s="220">
        <v>944</v>
      </c>
    </row>
    <row r="1528" spans="2:10" x14ac:dyDescent="0.2">
      <c r="B1528" s="101" t="s">
        <v>1647</v>
      </c>
      <c r="C1528" s="219">
        <v>0</v>
      </c>
      <c r="D1528" s="220">
        <v>0</v>
      </c>
      <c r="E1528" s="221">
        <v>0</v>
      </c>
      <c r="F1528" s="220">
        <v>0</v>
      </c>
      <c r="G1528" s="219">
        <v>0</v>
      </c>
      <c r="H1528" s="220">
        <v>0</v>
      </c>
      <c r="I1528" s="221">
        <v>0</v>
      </c>
      <c r="J1528" s="220">
        <v>0</v>
      </c>
    </row>
    <row r="1529" spans="2:10" x14ac:dyDescent="0.2">
      <c r="B1529" s="101" t="s">
        <v>1648</v>
      </c>
      <c r="C1529" s="219">
        <v>536</v>
      </c>
      <c r="D1529" s="220">
        <v>29.725746268656717</v>
      </c>
      <c r="E1529" s="221">
        <v>0.21183274612776715</v>
      </c>
      <c r="F1529" s="220">
        <v>205</v>
      </c>
      <c r="G1529" s="219">
        <v>218</v>
      </c>
      <c r="H1529" s="220">
        <v>281.0366972477064</v>
      </c>
      <c r="I1529" s="221">
        <v>0.35442964745629357</v>
      </c>
      <c r="J1529" s="220">
        <v>988</v>
      </c>
    </row>
    <row r="1530" spans="2:10" x14ac:dyDescent="0.2">
      <c r="B1530" s="101" t="s">
        <v>1649</v>
      </c>
      <c r="C1530" s="219">
        <v>819</v>
      </c>
      <c r="D1530" s="220">
        <v>38.594627594627596</v>
      </c>
      <c r="E1530" s="221">
        <v>0.26763473180644337</v>
      </c>
      <c r="F1530" s="220">
        <v>212</v>
      </c>
      <c r="G1530" s="219">
        <v>169</v>
      </c>
      <c r="H1530" s="220">
        <v>215.23076923076923</v>
      </c>
      <c r="I1530" s="221">
        <v>0.35119869461528808</v>
      </c>
      <c r="J1530" s="220">
        <v>666</v>
      </c>
    </row>
    <row r="1531" spans="2:10" x14ac:dyDescent="0.2">
      <c r="B1531" s="101" t="s">
        <v>1650</v>
      </c>
      <c r="C1531" s="219">
        <v>0</v>
      </c>
      <c r="D1531" s="220">
        <v>0</v>
      </c>
      <c r="E1531" s="221">
        <v>0</v>
      </c>
      <c r="F1531" s="220">
        <v>0</v>
      </c>
      <c r="G1531" s="219">
        <v>0</v>
      </c>
      <c r="H1531" s="220">
        <v>0</v>
      </c>
      <c r="I1531" s="221">
        <v>0</v>
      </c>
      <c r="J1531" s="220">
        <v>0</v>
      </c>
    </row>
    <row r="1532" spans="2:10" x14ac:dyDescent="0.2">
      <c r="B1532" s="101" t="s">
        <v>1651</v>
      </c>
      <c r="C1532" s="219">
        <v>0</v>
      </c>
      <c r="D1532" s="220">
        <v>0</v>
      </c>
      <c r="E1532" s="221">
        <v>0</v>
      </c>
      <c r="F1532" s="220">
        <v>0</v>
      </c>
      <c r="G1532" s="219">
        <v>0</v>
      </c>
      <c r="H1532" s="220">
        <v>0</v>
      </c>
      <c r="I1532" s="221">
        <v>0</v>
      </c>
      <c r="J1532" s="220">
        <v>0</v>
      </c>
    </row>
    <row r="1533" spans="2:10" x14ac:dyDescent="0.2">
      <c r="B1533" s="101" t="s">
        <v>1652</v>
      </c>
      <c r="C1533" s="219">
        <v>40</v>
      </c>
      <c r="D1533" s="220">
        <v>59.625</v>
      </c>
      <c r="E1533" s="221">
        <v>0.3986960882647943</v>
      </c>
      <c r="F1533" s="220">
        <v>195</v>
      </c>
      <c r="G1533" s="219">
        <v>0</v>
      </c>
      <c r="H1533" s="220">
        <v>0</v>
      </c>
      <c r="I1533" s="221">
        <v>0</v>
      </c>
      <c r="J1533" s="220">
        <v>0</v>
      </c>
    </row>
    <row r="1534" spans="2:10" x14ac:dyDescent="0.2">
      <c r="B1534" s="101" t="s">
        <v>1653</v>
      </c>
      <c r="C1534" s="219">
        <v>169</v>
      </c>
      <c r="D1534" s="220">
        <v>67.443786982248525</v>
      </c>
      <c r="E1534" s="221">
        <v>0.40591168091168095</v>
      </c>
      <c r="F1534" s="220">
        <v>510</v>
      </c>
      <c r="G1534" s="219">
        <v>71</v>
      </c>
      <c r="H1534" s="220">
        <v>363.94366197183098</v>
      </c>
      <c r="I1534" s="221">
        <v>0.35956306964447227</v>
      </c>
      <c r="J1534" s="220">
        <v>1064</v>
      </c>
    </row>
    <row r="1535" spans="2:10" x14ac:dyDescent="0.2">
      <c r="B1535" s="101" t="s">
        <v>1654</v>
      </c>
      <c r="C1535" s="219">
        <v>23</v>
      </c>
      <c r="D1535" s="220">
        <v>79.304347826086953</v>
      </c>
      <c r="E1535" s="221">
        <v>0.43100189035916814</v>
      </c>
      <c r="F1535" s="220">
        <v>482</v>
      </c>
      <c r="G1535" s="219">
        <v>0</v>
      </c>
      <c r="H1535" s="220">
        <v>0</v>
      </c>
      <c r="I1535" s="221">
        <v>0</v>
      </c>
      <c r="J1535" s="220">
        <v>0</v>
      </c>
    </row>
    <row r="1536" spans="2:10" x14ac:dyDescent="0.2">
      <c r="B1536" s="101" t="s">
        <v>1655</v>
      </c>
      <c r="C1536" s="219">
        <v>3</v>
      </c>
      <c r="D1536" s="220">
        <v>97.666666666666671</v>
      </c>
      <c r="E1536" s="221">
        <v>0.623404255319149</v>
      </c>
      <c r="F1536" s="220">
        <v>107</v>
      </c>
      <c r="G1536" s="219">
        <v>0</v>
      </c>
      <c r="H1536" s="220">
        <v>0</v>
      </c>
      <c r="I1536" s="221">
        <v>0</v>
      </c>
      <c r="J1536" s="220">
        <v>0</v>
      </c>
    </row>
    <row r="1537" spans="2:11" x14ac:dyDescent="0.2">
      <c r="B1537" s="101" t="s">
        <v>1656</v>
      </c>
      <c r="C1537" s="219">
        <v>217</v>
      </c>
      <c r="D1537" s="220">
        <v>88.672811059907829</v>
      </c>
      <c r="E1537" s="221">
        <v>0.43993781151401534</v>
      </c>
      <c r="F1537" s="220">
        <v>753</v>
      </c>
      <c r="G1537" s="219">
        <v>161</v>
      </c>
      <c r="H1537" s="220">
        <v>367.48447204968943</v>
      </c>
      <c r="I1537" s="221">
        <v>0.35505959167996926</v>
      </c>
      <c r="J1537" s="220">
        <v>1900</v>
      </c>
    </row>
    <row r="1538" spans="2:11" x14ac:dyDescent="0.2">
      <c r="B1538" s="102" t="s">
        <v>1657</v>
      </c>
      <c r="C1538" s="222">
        <v>0</v>
      </c>
      <c r="D1538" s="223">
        <v>0</v>
      </c>
      <c r="E1538" s="224">
        <v>0</v>
      </c>
      <c r="F1538" s="223">
        <v>0</v>
      </c>
      <c r="G1538" s="222">
        <v>0</v>
      </c>
      <c r="H1538" s="223">
        <v>0</v>
      </c>
      <c r="I1538" s="224">
        <v>0</v>
      </c>
      <c r="J1538" s="223">
        <v>0</v>
      </c>
    </row>
    <row r="1540" spans="2:11" x14ac:dyDescent="0.2">
      <c r="K1540" s="12" t="s">
        <v>298</v>
      </c>
    </row>
    <row r="1541" spans="2:11" x14ac:dyDescent="0.2">
      <c r="K1541" s="12" t="s">
        <v>317</v>
      </c>
    </row>
    <row r="1542" spans="2:11" x14ac:dyDescent="0.2">
      <c r="B1542" s="3" t="s">
        <v>0</v>
      </c>
      <c r="C1542" s="207"/>
      <c r="D1542" s="208"/>
      <c r="E1542" s="209"/>
      <c r="F1542" s="209"/>
      <c r="G1542" s="207"/>
      <c r="H1542" s="208"/>
      <c r="I1542" s="209"/>
      <c r="J1542" s="209"/>
    </row>
    <row r="1543" spans="2:11" x14ac:dyDescent="0.2">
      <c r="B1543" s="3" t="s">
        <v>2701</v>
      </c>
      <c r="C1543" s="207"/>
      <c r="D1543" s="208"/>
      <c r="E1543" s="209"/>
      <c r="F1543" s="209"/>
      <c r="G1543" s="207"/>
      <c r="H1543" s="208"/>
      <c r="I1543" s="209"/>
      <c r="J1543" s="209"/>
    </row>
    <row r="1544" spans="2:11" x14ac:dyDescent="0.2">
      <c r="B1544" s="100" t="s">
        <v>293</v>
      </c>
      <c r="C1544" s="207"/>
      <c r="D1544" s="208"/>
      <c r="E1544" s="209"/>
      <c r="F1544" s="209"/>
      <c r="G1544" s="207"/>
      <c r="H1544" s="208"/>
      <c r="I1544" s="209"/>
      <c r="J1544" s="209"/>
    </row>
    <row r="1545" spans="2:11" x14ac:dyDescent="0.2">
      <c r="B1545" s="3"/>
      <c r="C1545" s="98"/>
      <c r="D1545" s="98"/>
      <c r="E1545" s="98"/>
      <c r="F1545" s="98"/>
      <c r="G1545" s="98"/>
      <c r="H1545" s="98"/>
      <c r="I1545" s="98"/>
      <c r="J1545" s="98"/>
    </row>
    <row r="1546" spans="2:11" x14ac:dyDescent="0.2">
      <c r="B1546" s="106"/>
      <c r="C1546" s="167" t="s">
        <v>2659</v>
      </c>
      <c r="D1546" s="210"/>
      <c r="E1546" s="211"/>
      <c r="F1546" s="212"/>
      <c r="G1546" s="167" t="s">
        <v>357</v>
      </c>
      <c r="H1546" s="210"/>
      <c r="I1546" s="211"/>
      <c r="J1546" s="212"/>
    </row>
    <row r="1547" spans="2:11" ht="25.5" x14ac:dyDescent="0.2">
      <c r="B1547" s="168" t="s">
        <v>299</v>
      </c>
      <c r="C1547" s="213" t="s">
        <v>2679</v>
      </c>
      <c r="D1547" s="214" t="s">
        <v>2676</v>
      </c>
      <c r="E1547" s="215" t="s">
        <v>2677</v>
      </c>
      <c r="F1547" s="214" t="s">
        <v>2678</v>
      </c>
      <c r="G1547" s="213" t="s">
        <v>2679</v>
      </c>
      <c r="H1547" s="214" t="s">
        <v>2676</v>
      </c>
      <c r="I1547" s="215" t="s">
        <v>2677</v>
      </c>
      <c r="J1547" s="214" t="s">
        <v>2678</v>
      </c>
    </row>
    <row r="1548" spans="2:11" x14ac:dyDescent="0.2">
      <c r="B1548" s="121" t="s">
        <v>1658</v>
      </c>
      <c r="C1548" s="216">
        <v>158</v>
      </c>
      <c r="D1548" s="217">
        <v>76.594936708860757</v>
      </c>
      <c r="E1548" s="218">
        <v>0.41473612063056886</v>
      </c>
      <c r="F1548" s="217">
        <v>309</v>
      </c>
      <c r="G1548" s="216">
        <v>19</v>
      </c>
      <c r="H1548" s="217">
        <v>361.36842105263156</v>
      </c>
      <c r="I1548" s="218">
        <v>0.36093150396887985</v>
      </c>
      <c r="J1548" s="217">
        <v>1302</v>
      </c>
    </row>
    <row r="1549" spans="2:11" x14ac:dyDescent="0.2">
      <c r="B1549" s="101" t="s">
        <v>1659</v>
      </c>
      <c r="C1549" s="219">
        <v>704</v>
      </c>
      <c r="D1549" s="220">
        <v>69.106534090909093</v>
      </c>
      <c r="E1549" s="221">
        <v>0.40421572130044292</v>
      </c>
      <c r="F1549" s="220">
        <v>782</v>
      </c>
      <c r="G1549" s="219">
        <v>228</v>
      </c>
      <c r="H1549" s="220">
        <v>393.64035087719299</v>
      </c>
      <c r="I1549" s="221">
        <v>0.35776642137908499</v>
      </c>
      <c r="J1549" s="220">
        <v>1786</v>
      </c>
    </row>
    <row r="1550" spans="2:11" x14ac:dyDescent="0.2">
      <c r="B1550" s="101" t="s">
        <v>1660</v>
      </c>
      <c r="C1550" s="219">
        <v>0</v>
      </c>
      <c r="D1550" s="220">
        <v>0</v>
      </c>
      <c r="E1550" s="221">
        <v>0</v>
      </c>
      <c r="F1550" s="220">
        <v>0</v>
      </c>
      <c r="G1550" s="219">
        <v>0</v>
      </c>
      <c r="H1550" s="220">
        <v>0</v>
      </c>
      <c r="I1550" s="221">
        <v>0</v>
      </c>
      <c r="J1550" s="220">
        <v>0</v>
      </c>
    </row>
    <row r="1551" spans="2:11" x14ac:dyDescent="0.2">
      <c r="B1551" s="101" t="s">
        <v>1661</v>
      </c>
      <c r="C1551" s="219">
        <v>48</v>
      </c>
      <c r="D1551" s="220">
        <v>195.125</v>
      </c>
      <c r="E1551" s="221">
        <v>0.48898402422470499</v>
      </c>
      <c r="F1551" s="220">
        <v>1676</v>
      </c>
      <c r="G1551" s="219">
        <v>1</v>
      </c>
      <c r="H1551" s="220">
        <v>279</v>
      </c>
      <c r="I1551" s="221">
        <v>0.32746478873239426</v>
      </c>
      <c r="J1551" s="220">
        <v>279</v>
      </c>
    </row>
    <row r="1552" spans="2:11" x14ac:dyDescent="0.2">
      <c r="B1552" s="101" t="s">
        <v>1662</v>
      </c>
      <c r="C1552" s="219">
        <v>102</v>
      </c>
      <c r="D1552" s="220">
        <v>97.294117647058826</v>
      </c>
      <c r="E1552" s="221">
        <v>0.4481170414521809</v>
      </c>
      <c r="F1552" s="220">
        <v>421</v>
      </c>
      <c r="G1552" s="219">
        <v>1</v>
      </c>
      <c r="H1552" s="220">
        <v>487</v>
      </c>
      <c r="I1552" s="221">
        <v>0.3658903080390683</v>
      </c>
      <c r="J1552" s="220">
        <v>487</v>
      </c>
    </row>
    <row r="1553" spans="2:10" x14ac:dyDescent="0.2">
      <c r="B1553" s="101" t="s">
        <v>1663</v>
      </c>
      <c r="C1553" s="219">
        <v>362</v>
      </c>
      <c r="D1553" s="220">
        <v>56.806629834254146</v>
      </c>
      <c r="E1553" s="221">
        <v>0.36202950600330985</v>
      </c>
      <c r="F1553" s="220">
        <v>239</v>
      </c>
      <c r="G1553" s="219">
        <v>112</v>
      </c>
      <c r="H1553" s="220">
        <v>268.64285714285717</v>
      </c>
      <c r="I1553" s="221">
        <v>0.35377253112911378</v>
      </c>
      <c r="J1553" s="220">
        <v>871</v>
      </c>
    </row>
    <row r="1554" spans="2:10" x14ac:dyDescent="0.2">
      <c r="B1554" s="101" t="s">
        <v>1664</v>
      </c>
      <c r="C1554" s="219">
        <v>21</v>
      </c>
      <c r="D1554" s="220">
        <v>77.952380952380949</v>
      </c>
      <c r="E1554" s="221">
        <v>0.43011035207566994</v>
      </c>
      <c r="F1554" s="220">
        <v>349</v>
      </c>
      <c r="G1554" s="219">
        <v>0</v>
      </c>
      <c r="H1554" s="220">
        <v>0</v>
      </c>
      <c r="I1554" s="221">
        <v>0</v>
      </c>
      <c r="J1554" s="220">
        <v>0</v>
      </c>
    </row>
    <row r="1555" spans="2:10" x14ac:dyDescent="0.2">
      <c r="B1555" s="101" t="s">
        <v>1665</v>
      </c>
      <c r="C1555" s="219">
        <v>23</v>
      </c>
      <c r="D1555" s="220">
        <v>66.217391304347828</v>
      </c>
      <c r="E1555" s="221">
        <v>0.37800943162074963</v>
      </c>
      <c r="F1555" s="220">
        <v>181</v>
      </c>
      <c r="G1555" s="219">
        <v>0</v>
      </c>
      <c r="H1555" s="220">
        <v>0</v>
      </c>
      <c r="I1555" s="221">
        <v>0</v>
      </c>
      <c r="J1555" s="220">
        <v>0</v>
      </c>
    </row>
    <row r="1556" spans="2:10" x14ac:dyDescent="0.2">
      <c r="B1556" s="101" t="s">
        <v>1666</v>
      </c>
      <c r="C1556" s="219">
        <v>0</v>
      </c>
      <c r="D1556" s="220">
        <v>0</v>
      </c>
      <c r="E1556" s="221">
        <v>0</v>
      </c>
      <c r="F1556" s="220">
        <v>0</v>
      </c>
      <c r="G1556" s="219">
        <v>0</v>
      </c>
      <c r="H1556" s="220">
        <v>0</v>
      </c>
      <c r="I1556" s="221">
        <v>0</v>
      </c>
      <c r="J1556" s="220">
        <v>0</v>
      </c>
    </row>
    <row r="1557" spans="2:10" x14ac:dyDescent="0.2">
      <c r="B1557" s="101" t="s">
        <v>1667</v>
      </c>
      <c r="C1557" s="219">
        <v>792</v>
      </c>
      <c r="D1557" s="220">
        <v>47.356060606060609</v>
      </c>
      <c r="E1557" s="221">
        <v>0.32375181272011599</v>
      </c>
      <c r="F1557" s="220">
        <v>362</v>
      </c>
      <c r="G1557" s="219">
        <v>218</v>
      </c>
      <c r="H1557" s="220">
        <v>254.33944954128441</v>
      </c>
      <c r="I1557" s="221">
        <v>0.35360969387755103</v>
      </c>
      <c r="J1557" s="220">
        <v>1049</v>
      </c>
    </row>
    <row r="1558" spans="2:10" x14ac:dyDescent="0.2">
      <c r="B1558" s="101" t="s">
        <v>1668</v>
      </c>
      <c r="C1558" s="219">
        <v>403</v>
      </c>
      <c r="D1558" s="220">
        <v>55.498759305210918</v>
      </c>
      <c r="E1558" s="221">
        <v>0.3703777303061917</v>
      </c>
      <c r="F1558" s="220">
        <v>313</v>
      </c>
      <c r="G1558" s="219">
        <v>52</v>
      </c>
      <c r="H1558" s="220">
        <v>326.55769230769232</v>
      </c>
      <c r="I1558" s="221">
        <v>0.35473156465427191</v>
      </c>
      <c r="J1558" s="220">
        <v>891</v>
      </c>
    </row>
    <row r="1559" spans="2:10" x14ac:dyDescent="0.2">
      <c r="B1559" s="101" t="s">
        <v>1669</v>
      </c>
      <c r="C1559" s="219">
        <v>0</v>
      </c>
      <c r="D1559" s="220">
        <v>0</v>
      </c>
      <c r="E1559" s="221">
        <v>0</v>
      </c>
      <c r="F1559" s="220">
        <v>0</v>
      </c>
      <c r="G1559" s="219">
        <v>0</v>
      </c>
      <c r="H1559" s="220">
        <v>0</v>
      </c>
      <c r="I1559" s="221">
        <v>0</v>
      </c>
      <c r="J1559" s="220">
        <v>0</v>
      </c>
    </row>
    <row r="1560" spans="2:10" x14ac:dyDescent="0.2">
      <c r="B1560" s="101" t="s">
        <v>1670</v>
      </c>
      <c r="C1560" s="219">
        <v>618</v>
      </c>
      <c r="D1560" s="220">
        <v>47.033980582524272</v>
      </c>
      <c r="E1560" s="221">
        <v>0.32297384386319705</v>
      </c>
      <c r="F1560" s="220">
        <v>315</v>
      </c>
      <c r="G1560" s="219">
        <v>562</v>
      </c>
      <c r="H1560" s="220">
        <v>282.84163701067615</v>
      </c>
      <c r="I1560" s="221">
        <v>0.35481394014745504</v>
      </c>
      <c r="J1560" s="220">
        <v>1486</v>
      </c>
    </row>
    <row r="1561" spans="2:10" x14ac:dyDescent="0.2">
      <c r="B1561" s="101" t="s">
        <v>1671</v>
      </c>
      <c r="C1561" s="219">
        <v>439</v>
      </c>
      <c r="D1561" s="220">
        <v>58.225512528473807</v>
      </c>
      <c r="E1561" s="221">
        <v>0.36781592655481044</v>
      </c>
      <c r="F1561" s="220">
        <v>366</v>
      </c>
      <c r="G1561" s="219">
        <v>155</v>
      </c>
      <c r="H1561" s="220">
        <v>322.83225806451611</v>
      </c>
      <c r="I1561" s="221">
        <v>0.35433868203770058</v>
      </c>
      <c r="J1561" s="220">
        <v>942</v>
      </c>
    </row>
    <row r="1562" spans="2:10" x14ac:dyDescent="0.2">
      <c r="B1562" s="101" t="s">
        <v>1672</v>
      </c>
      <c r="C1562" s="219">
        <v>0</v>
      </c>
      <c r="D1562" s="220">
        <v>0</v>
      </c>
      <c r="E1562" s="221">
        <v>0</v>
      </c>
      <c r="F1562" s="220">
        <v>0</v>
      </c>
      <c r="G1562" s="219">
        <v>0</v>
      </c>
      <c r="H1562" s="220">
        <v>0</v>
      </c>
      <c r="I1562" s="221">
        <v>0</v>
      </c>
      <c r="J1562" s="220">
        <v>0</v>
      </c>
    </row>
    <row r="1563" spans="2:10" x14ac:dyDescent="0.2">
      <c r="B1563" s="101" t="s">
        <v>1673</v>
      </c>
      <c r="C1563" s="219">
        <v>15</v>
      </c>
      <c r="D1563" s="220">
        <v>67.733333333333334</v>
      </c>
      <c r="E1563" s="221">
        <v>0.42546063651591282</v>
      </c>
      <c r="F1563" s="220">
        <v>263</v>
      </c>
      <c r="G1563" s="219">
        <v>0</v>
      </c>
      <c r="H1563" s="220">
        <v>0</v>
      </c>
      <c r="I1563" s="221">
        <v>0</v>
      </c>
      <c r="J1563" s="220">
        <v>0</v>
      </c>
    </row>
    <row r="1564" spans="2:10" x14ac:dyDescent="0.2">
      <c r="B1564" s="101" t="s">
        <v>1674</v>
      </c>
      <c r="C1564" s="219">
        <v>645</v>
      </c>
      <c r="D1564" s="220">
        <v>66.285271317829455</v>
      </c>
      <c r="E1564" s="221">
        <v>0.39842323032765492</v>
      </c>
      <c r="F1564" s="220">
        <v>1527</v>
      </c>
      <c r="G1564" s="219">
        <v>106</v>
      </c>
      <c r="H1564" s="220">
        <v>339.78301886792451</v>
      </c>
      <c r="I1564" s="221">
        <v>0.35781557352619764</v>
      </c>
      <c r="J1564" s="220">
        <v>2336</v>
      </c>
    </row>
    <row r="1565" spans="2:10" x14ac:dyDescent="0.2">
      <c r="B1565" s="101" t="s">
        <v>1675</v>
      </c>
      <c r="C1565" s="219">
        <v>355</v>
      </c>
      <c r="D1565" s="220">
        <v>68.374647887323945</v>
      </c>
      <c r="E1565" s="221">
        <v>0.39514553623754645</v>
      </c>
      <c r="F1565" s="220">
        <v>640</v>
      </c>
      <c r="G1565" s="219">
        <v>28</v>
      </c>
      <c r="H1565" s="220">
        <v>401.82142857142856</v>
      </c>
      <c r="I1565" s="221">
        <v>0.35891791878010659</v>
      </c>
      <c r="J1565" s="220">
        <v>1054</v>
      </c>
    </row>
    <row r="1566" spans="2:10" x14ac:dyDescent="0.2">
      <c r="B1566" s="101" t="s">
        <v>1676</v>
      </c>
      <c r="C1566" s="219">
        <v>517</v>
      </c>
      <c r="D1566" s="220">
        <v>54.249516441005802</v>
      </c>
      <c r="E1566" s="221">
        <v>0.3643508534906077</v>
      </c>
      <c r="F1566" s="220">
        <v>275</v>
      </c>
      <c r="G1566" s="219">
        <v>49</v>
      </c>
      <c r="H1566" s="220">
        <v>336.30612244897958</v>
      </c>
      <c r="I1566" s="221">
        <v>0.3543489947317493</v>
      </c>
      <c r="J1566" s="220">
        <v>1323</v>
      </c>
    </row>
    <row r="1567" spans="2:10" x14ac:dyDescent="0.2">
      <c r="B1567" s="101" t="s">
        <v>1677</v>
      </c>
      <c r="C1567" s="219">
        <v>0</v>
      </c>
      <c r="D1567" s="220">
        <v>0</v>
      </c>
      <c r="E1567" s="221">
        <v>0</v>
      </c>
      <c r="F1567" s="220">
        <v>0</v>
      </c>
      <c r="G1567" s="219">
        <v>0</v>
      </c>
      <c r="H1567" s="220">
        <v>0</v>
      </c>
      <c r="I1567" s="221">
        <v>0</v>
      </c>
      <c r="J1567" s="220">
        <v>0</v>
      </c>
    </row>
    <row r="1568" spans="2:10" x14ac:dyDescent="0.2">
      <c r="B1568" s="101" t="s">
        <v>1678</v>
      </c>
      <c r="C1568" s="219">
        <v>189</v>
      </c>
      <c r="D1568" s="220">
        <v>64.788359788359784</v>
      </c>
      <c r="E1568" s="221">
        <v>0.39922404799165356</v>
      </c>
      <c r="F1568" s="220">
        <v>224</v>
      </c>
      <c r="G1568" s="219">
        <v>262</v>
      </c>
      <c r="H1568" s="220">
        <v>335.06870229007632</v>
      </c>
      <c r="I1568" s="221">
        <v>0.35406096488751593</v>
      </c>
      <c r="J1568" s="220">
        <v>1535</v>
      </c>
    </row>
    <row r="1569" spans="2:10" x14ac:dyDescent="0.2">
      <c r="B1569" s="101" t="s">
        <v>1679</v>
      </c>
      <c r="C1569" s="219">
        <v>648</v>
      </c>
      <c r="D1569" s="220">
        <v>47.24074074074074</v>
      </c>
      <c r="E1569" s="221">
        <v>0.32423844426555948</v>
      </c>
      <c r="F1569" s="220">
        <v>223</v>
      </c>
      <c r="G1569" s="219">
        <v>270</v>
      </c>
      <c r="H1569" s="220">
        <v>202.37407407407409</v>
      </c>
      <c r="I1569" s="221">
        <v>0.34781031190324629</v>
      </c>
      <c r="J1569" s="220">
        <v>766</v>
      </c>
    </row>
    <row r="1570" spans="2:10" x14ac:dyDescent="0.2">
      <c r="B1570" s="101" t="s">
        <v>1680</v>
      </c>
      <c r="C1570" s="219">
        <v>491</v>
      </c>
      <c r="D1570" s="220">
        <v>67.401221995926676</v>
      </c>
      <c r="E1570" s="221">
        <v>0.40608626296091788</v>
      </c>
      <c r="F1570" s="220">
        <v>533</v>
      </c>
      <c r="G1570" s="219">
        <v>283</v>
      </c>
      <c r="H1570" s="220">
        <v>362.77385159010601</v>
      </c>
      <c r="I1570" s="221">
        <v>0.3574948028929692</v>
      </c>
      <c r="J1570" s="220">
        <v>1291</v>
      </c>
    </row>
    <row r="1571" spans="2:10" x14ac:dyDescent="0.2">
      <c r="B1571" s="101" t="s">
        <v>1681</v>
      </c>
      <c r="C1571" s="219">
        <v>6</v>
      </c>
      <c r="D1571" s="220">
        <v>59.666666666666664</v>
      </c>
      <c r="E1571" s="221">
        <v>0.36198179979777545</v>
      </c>
      <c r="F1571" s="220">
        <v>122</v>
      </c>
      <c r="G1571" s="219">
        <v>0</v>
      </c>
      <c r="H1571" s="220">
        <v>0</v>
      </c>
      <c r="I1571" s="221">
        <v>0</v>
      </c>
      <c r="J1571" s="220">
        <v>0</v>
      </c>
    </row>
    <row r="1572" spans="2:10" x14ac:dyDescent="0.2">
      <c r="B1572" s="101" t="s">
        <v>1682</v>
      </c>
      <c r="C1572" s="219">
        <v>830</v>
      </c>
      <c r="D1572" s="220">
        <v>43.59277108433735</v>
      </c>
      <c r="E1572" s="221">
        <v>0.29905692347111668</v>
      </c>
      <c r="F1572" s="220">
        <v>303</v>
      </c>
      <c r="G1572" s="219">
        <v>321</v>
      </c>
      <c r="H1572" s="220">
        <v>258.56074766355141</v>
      </c>
      <c r="I1572" s="221">
        <v>0.35186684698510673</v>
      </c>
      <c r="J1572" s="220">
        <v>985</v>
      </c>
    </row>
    <row r="1573" spans="2:10" x14ac:dyDescent="0.2">
      <c r="B1573" s="101" t="s">
        <v>1683</v>
      </c>
      <c r="C1573" s="219">
        <v>0</v>
      </c>
      <c r="D1573" s="220">
        <v>0</v>
      </c>
      <c r="E1573" s="221">
        <v>0</v>
      </c>
      <c r="F1573" s="220">
        <v>0</v>
      </c>
      <c r="G1573" s="219">
        <v>0</v>
      </c>
      <c r="H1573" s="220">
        <v>0</v>
      </c>
      <c r="I1573" s="221">
        <v>0</v>
      </c>
      <c r="J1573" s="220">
        <v>0</v>
      </c>
    </row>
    <row r="1574" spans="2:10" x14ac:dyDescent="0.2">
      <c r="B1574" s="101" t="s">
        <v>1684</v>
      </c>
      <c r="C1574" s="219">
        <v>458</v>
      </c>
      <c r="D1574" s="220">
        <v>40.465065502183407</v>
      </c>
      <c r="E1574" s="221">
        <v>0.29009031571368205</v>
      </c>
      <c r="F1574" s="220">
        <v>203</v>
      </c>
      <c r="G1574" s="219">
        <v>159</v>
      </c>
      <c r="H1574" s="220">
        <v>250.00628930817609</v>
      </c>
      <c r="I1574" s="221">
        <v>0.35623006057999063</v>
      </c>
      <c r="J1574" s="220">
        <v>869</v>
      </c>
    </row>
    <row r="1575" spans="2:10" x14ac:dyDescent="0.2">
      <c r="B1575" s="101" t="s">
        <v>1685</v>
      </c>
      <c r="C1575" s="219">
        <v>1006</v>
      </c>
      <c r="D1575" s="220">
        <v>45.12823061630219</v>
      </c>
      <c r="E1575" s="221">
        <v>0.31574005814196093</v>
      </c>
      <c r="F1575" s="220">
        <v>273</v>
      </c>
      <c r="G1575" s="219">
        <v>261</v>
      </c>
      <c r="H1575" s="220">
        <v>274.93486590038316</v>
      </c>
      <c r="I1575" s="221">
        <v>0.35835459916201806</v>
      </c>
      <c r="J1575" s="220">
        <v>1076</v>
      </c>
    </row>
    <row r="1576" spans="2:10" x14ac:dyDescent="0.2">
      <c r="B1576" s="101" t="s">
        <v>1686</v>
      </c>
      <c r="C1576" s="219">
        <v>710</v>
      </c>
      <c r="D1576" s="220">
        <v>51.277464788732395</v>
      </c>
      <c r="E1576" s="221">
        <v>0.33999813223757935</v>
      </c>
      <c r="F1576" s="220">
        <v>299</v>
      </c>
      <c r="G1576" s="219">
        <v>210</v>
      </c>
      <c r="H1576" s="220">
        <v>230.32857142857142</v>
      </c>
      <c r="I1576" s="221">
        <v>0.34893485020091042</v>
      </c>
      <c r="J1576" s="220">
        <v>743</v>
      </c>
    </row>
    <row r="1577" spans="2:10" x14ac:dyDescent="0.2">
      <c r="B1577" s="101" t="s">
        <v>1687</v>
      </c>
      <c r="C1577" s="219">
        <v>1</v>
      </c>
      <c r="D1577" s="220">
        <v>0</v>
      </c>
      <c r="E1577" s="221">
        <v>0</v>
      </c>
      <c r="F1577" s="220">
        <v>0</v>
      </c>
      <c r="G1577" s="219">
        <v>0</v>
      </c>
      <c r="H1577" s="220">
        <v>0</v>
      </c>
      <c r="I1577" s="221">
        <v>0</v>
      </c>
      <c r="J1577" s="220">
        <v>0</v>
      </c>
    </row>
    <row r="1578" spans="2:10" x14ac:dyDescent="0.2">
      <c r="B1578" s="101" t="s">
        <v>1688</v>
      </c>
      <c r="C1578" s="219">
        <v>333</v>
      </c>
      <c r="D1578" s="220">
        <v>40.81981981981982</v>
      </c>
      <c r="E1578" s="221">
        <v>0.29345221389866372</v>
      </c>
      <c r="F1578" s="220">
        <v>211</v>
      </c>
      <c r="G1578" s="219">
        <v>69</v>
      </c>
      <c r="H1578" s="220">
        <v>308.98550724637681</v>
      </c>
      <c r="I1578" s="221">
        <v>0.35972801052862469</v>
      </c>
      <c r="J1578" s="220">
        <v>913</v>
      </c>
    </row>
    <row r="1579" spans="2:10" x14ac:dyDescent="0.2">
      <c r="B1579" s="101" t="s">
        <v>1689</v>
      </c>
      <c r="C1579" s="219">
        <v>0</v>
      </c>
      <c r="D1579" s="220">
        <v>0</v>
      </c>
      <c r="E1579" s="221">
        <v>0</v>
      </c>
      <c r="F1579" s="220">
        <v>0</v>
      </c>
      <c r="G1579" s="219">
        <v>0</v>
      </c>
      <c r="H1579" s="220">
        <v>0</v>
      </c>
      <c r="I1579" s="221">
        <v>0</v>
      </c>
      <c r="J1579" s="220">
        <v>0</v>
      </c>
    </row>
    <row r="1580" spans="2:10" x14ac:dyDescent="0.2">
      <c r="B1580" s="101" t="s">
        <v>1690</v>
      </c>
      <c r="C1580" s="219">
        <v>732</v>
      </c>
      <c r="D1580" s="220">
        <v>88.801912568306008</v>
      </c>
      <c r="E1580" s="221">
        <v>0.52576110517972108</v>
      </c>
      <c r="F1580" s="220">
        <v>469</v>
      </c>
      <c r="G1580" s="219">
        <v>346</v>
      </c>
      <c r="H1580" s="220">
        <v>367.41907514450867</v>
      </c>
      <c r="I1580" s="221">
        <v>0.35498634528283968</v>
      </c>
      <c r="J1580" s="220">
        <v>1817</v>
      </c>
    </row>
    <row r="1581" spans="2:10" x14ac:dyDescent="0.2">
      <c r="B1581" s="101" t="s">
        <v>1691</v>
      </c>
      <c r="C1581" s="219">
        <v>864</v>
      </c>
      <c r="D1581" s="220">
        <v>90.702546296296291</v>
      </c>
      <c r="E1581" s="221">
        <v>0.53432652643780032</v>
      </c>
      <c r="F1581" s="220">
        <v>544</v>
      </c>
      <c r="G1581" s="219">
        <v>503</v>
      </c>
      <c r="H1581" s="220">
        <v>441.79920477137176</v>
      </c>
      <c r="I1581" s="221">
        <v>0.35874913632225036</v>
      </c>
      <c r="J1581" s="220">
        <v>9489</v>
      </c>
    </row>
    <row r="1582" spans="2:10" x14ac:dyDescent="0.2">
      <c r="B1582" s="101" t="s">
        <v>1692</v>
      </c>
      <c r="C1582" s="219">
        <v>9</v>
      </c>
      <c r="D1582" s="220">
        <v>159.22222222222223</v>
      </c>
      <c r="E1582" s="221">
        <v>0.54280303030303023</v>
      </c>
      <c r="F1582" s="220">
        <v>583</v>
      </c>
      <c r="G1582" s="219">
        <v>23</v>
      </c>
      <c r="H1582" s="220">
        <v>517.73913043478262</v>
      </c>
      <c r="I1582" s="221">
        <v>0.35848034198326206</v>
      </c>
      <c r="J1582" s="220">
        <v>1389</v>
      </c>
    </row>
    <row r="1583" spans="2:10" x14ac:dyDescent="0.2">
      <c r="B1583" s="101" t="s">
        <v>1693</v>
      </c>
      <c r="C1583" s="219">
        <v>477</v>
      </c>
      <c r="D1583" s="220">
        <v>96.425576519916149</v>
      </c>
      <c r="E1583" s="221">
        <v>0.51954726699725517</v>
      </c>
      <c r="F1583" s="220">
        <v>1149</v>
      </c>
      <c r="G1583" s="219">
        <v>683</v>
      </c>
      <c r="H1583" s="220">
        <v>483.36603221083453</v>
      </c>
      <c r="I1583" s="221">
        <v>0.35915201834602883</v>
      </c>
      <c r="J1583" s="220">
        <v>4373</v>
      </c>
    </row>
    <row r="1584" spans="2:10" x14ac:dyDescent="0.2">
      <c r="B1584" s="101" t="s">
        <v>1694</v>
      </c>
      <c r="C1584" s="219">
        <v>933</v>
      </c>
      <c r="D1584" s="220">
        <v>91.517684887459808</v>
      </c>
      <c r="E1584" s="221">
        <v>0.52071619363573163</v>
      </c>
      <c r="F1584" s="220">
        <v>526</v>
      </c>
      <c r="G1584" s="219">
        <v>1039</v>
      </c>
      <c r="H1584" s="220">
        <v>367.46775745909531</v>
      </c>
      <c r="I1584" s="221">
        <v>0.35673147897259572</v>
      </c>
      <c r="J1584" s="220">
        <v>2130</v>
      </c>
    </row>
    <row r="1585" spans="2:11" x14ac:dyDescent="0.2">
      <c r="B1585" s="101" t="s">
        <v>1695</v>
      </c>
      <c r="C1585" s="219">
        <v>305</v>
      </c>
      <c r="D1585" s="220">
        <v>102.29836065573771</v>
      </c>
      <c r="E1585" s="221">
        <v>0.52488938983564082</v>
      </c>
      <c r="F1585" s="220">
        <v>1118</v>
      </c>
      <c r="G1585" s="219">
        <v>112</v>
      </c>
      <c r="H1585" s="220">
        <v>507.45535714285717</v>
      </c>
      <c r="I1585" s="221">
        <v>0.35437047567385571</v>
      </c>
      <c r="J1585" s="220">
        <v>3378</v>
      </c>
    </row>
    <row r="1586" spans="2:11" x14ac:dyDescent="0.2">
      <c r="B1586" s="101" t="s">
        <v>1696</v>
      </c>
      <c r="C1586" s="219">
        <v>2145</v>
      </c>
      <c r="D1586" s="220">
        <v>104.32400932400932</v>
      </c>
      <c r="E1586" s="221">
        <v>0.53816905879636745</v>
      </c>
      <c r="F1586" s="220">
        <v>1272</v>
      </c>
      <c r="G1586" s="219">
        <v>1104</v>
      </c>
      <c r="H1586" s="220">
        <v>494.36956521739131</v>
      </c>
      <c r="I1586" s="221">
        <v>0.35976048662031435</v>
      </c>
      <c r="J1586" s="220">
        <v>4235</v>
      </c>
    </row>
    <row r="1587" spans="2:11" x14ac:dyDescent="0.2">
      <c r="B1587" s="101" t="s">
        <v>1697</v>
      </c>
      <c r="C1587" s="219">
        <v>1669</v>
      </c>
      <c r="D1587" s="220">
        <v>92.060515278609941</v>
      </c>
      <c r="E1587" s="221">
        <v>0.51939504365786293</v>
      </c>
      <c r="F1587" s="220">
        <v>1694</v>
      </c>
      <c r="G1587" s="219">
        <v>852</v>
      </c>
      <c r="H1587" s="220">
        <v>468.83333333333331</v>
      </c>
      <c r="I1587" s="221">
        <v>0.35868664328976729</v>
      </c>
      <c r="J1587" s="220">
        <v>4945</v>
      </c>
    </row>
    <row r="1588" spans="2:11" x14ac:dyDescent="0.2">
      <c r="B1588" s="101" t="s">
        <v>1698</v>
      </c>
      <c r="C1588" s="219">
        <v>166</v>
      </c>
      <c r="D1588" s="220">
        <v>102.06024096385542</v>
      </c>
      <c r="E1588" s="221">
        <v>0.52063550597707509</v>
      </c>
      <c r="F1588" s="220">
        <v>462</v>
      </c>
      <c r="G1588" s="219">
        <v>156</v>
      </c>
      <c r="H1588" s="220">
        <v>510.17948717948718</v>
      </c>
      <c r="I1588" s="221">
        <v>0.35886498599944994</v>
      </c>
      <c r="J1588" s="220">
        <v>7472</v>
      </c>
    </row>
    <row r="1589" spans="2:11" x14ac:dyDescent="0.2">
      <c r="B1589" s="101" t="s">
        <v>1699</v>
      </c>
      <c r="C1589" s="219">
        <v>733</v>
      </c>
      <c r="D1589" s="220">
        <v>91.623465211459759</v>
      </c>
      <c r="E1589" s="221">
        <v>0.55995597725491497</v>
      </c>
      <c r="F1589" s="220">
        <v>647</v>
      </c>
      <c r="G1589" s="219">
        <v>49</v>
      </c>
      <c r="H1589" s="220">
        <v>332.81632653061223</v>
      </c>
      <c r="I1589" s="221">
        <v>0.35518578211438778</v>
      </c>
      <c r="J1589" s="220">
        <v>944</v>
      </c>
    </row>
    <row r="1590" spans="2:11" x14ac:dyDescent="0.2">
      <c r="B1590" s="101" t="s">
        <v>1700</v>
      </c>
      <c r="C1590" s="219">
        <v>1151</v>
      </c>
      <c r="D1590" s="220">
        <v>131.70894874022588</v>
      </c>
      <c r="E1590" s="221">
        <v>0.57509806450633905</v>
      </c>
      <c r="F1590" s="220">
        <v>932</v>
      </c>
      <c r="G1590" s="219">
        <v>793</v>
      </c>
      <c r="H1590" s="220">
        <v>519.87515762925602</v>
      </c>
      <c r="I1590" s="221">
        <v>0.36064921249785664</v>
      </c>
      <c r="J1590" s="220">
        <v>3120</v>
      </c>
    </row>
    <row r="1591" spans="2:11" x14ac:dyDescent="0.2">
      <c r="B1591" s="101" t="s">
        <v>1701</v>
      </c>
      <c r="C1591" s="219">
        <v>1171</v>
      </c>
      <c r="D1591" s="220">
        <v>129.58070025619128</v>
      </c>
      <c r="E1591" s="221">
        <v>0.57734292660840181</v>
      </c>
      <c r="F1591" s="220">
        <v>2212</v>
      </c>
      <c r="G1591" s="219">
        <v>691</v>
      </c>
      <c r="H1591" s="220">
        <v>520.04775687409551</v>
      </c>
      <c r="I1591" s="221">
        <v>0.35894201139695059</v>
      </c>
      <c r="J1591" s="220">
        <v>4146</v>
      </c>
    </row>
    <row r="1592" spans="2:11" x14ac:dyDescent="0.2">
      <c r="B1592" s="101" t="s">
        <v>1702</v>
      </c>
      <c r="C1592" s="219">
        <v>498</v>
      </c>
      <c r="D1592" s="220">
        <v>114.94979919678715</v>
      </c>
      <c r="E1592" s="221">
        <v>0.56557263673727465</v>
      </c>
      <c r="F1592" s="220">
        <v>555</v>
      </c>
      <c r="G1592" s="219">
        <v>23</v>
      </c>
      <c r="H1592" s="220">
        <v>368.60869565217394</v>
      </c>
      <c r="I1592" s="221">
        <v>0.35846264428565378</v>
      </c>
      <c r="J1592" s="220">
        <v>1116</v>
      </c>
    </row>
    <row r="1593" spans="2:11" x14ac:dyDescent="0.2">
      <c r="B1593" s="101" t="s">
        <v>1703</v>
      </c>
      <c r="C1593" s="219">
        <v>1438</v>
      </c>
      <c r="D1593" s="220">
        <v>126.40333796940195</v>
      </c>
      <c r="E1593" s="221">
        <v>0.58720077531901138</v>
      </c>
      <c r="F1593" s="220">
        <v>1085</v>
      </c>
      <c r="G1593" s="219">
        <v>800</v>
      </c>
      <c r="H1593" s="220">
        <v>508.39</v>
      </c>
      <c r="I1593" s="221">
        <v>0.36129247748540028</v>
      </c>
      <c r="J1593" s="220">
        <v>3461</v>
      </c>
    </row>
    <row r="1594" spans="2:11" x14ac:dyDescent="0.2">
      <c r="B1594" s="101" t="s">
        <v>1704</v>
      </c>
      <c r="C1594" s="219">
        <v>1095</v>
      </c>
      <c r="D1594" s="220">
        <v>123.18904109589042</v>
      </c>
      <c r="E1594" s="221">
        <v>0.5805901797396873</v>
      </c>
      <c r="F1594" s="220">
        <v>816</v>
      </c>
      <c r="G1594" s="219">
        <v>401</v>
      </c>
      <c r="H1594" s="220">
        <v>531.0099750623441</v>
      </c>
      <c r="I1594" s="221">
        <v>0.3604003865754728</v>
      </c>
      <c r="J1594" s="220">
        <v>2955</v>
      </c>
    </row>
    <row r="1595" spans="2:11" x14ac:dyDescent="0.2">
      <c r="B1595" s="102" t="s">
        <v>1705</v>
      </c>
      <c r="C1595" s="222">
        <v>0</v>
      </c>
      <c r="D1595" s="223">
        <v>0</v>
      </c>
      <c r="E1595" s="224">
        <v>0</v>
      </c>
      <c r="F1595" s="223">
        <v>0</v>
      </c>
      <c r="G1595" s="222">
        <v>0</v>
      </c>
      <c r="H1595" s="223">
        <v>0</v>
      </c>
      <c r="I1595" s="224">
        <v>0</v>
      </c>
      <c r="J1595" s="223">
        <v>0</v>
      </c>
    </row>
    <row r="1597" spans="2:11" x14ac:dyDescent="0.2">
      <c r="K1597" s="12" t="s">
        <v>298</v>
      </c>
    </row>
    <row r="1598" spans="2:11" x14ac:dyDescent="0.2">
      <c r="K1598" s="12" t="s">
        <v>318</v>
      </c>
    </row>
    <row r="1599" spans="2:11" x14ac:dyDescent="0.2">
      <c r="B1599" s="3" t="s">
        <v>0</v>
      </c>
      <c r="C1599" s="207"/>
      <c r="D1599" s="208"/>
      <c r="E1599" s="209"/>
      <c r="F1599" s="209"/>
      <c r="G1599" s="207"/>
      <c r="H1599" s="208"/>
      <c r="I1599" s="209"/>
      <c r="J1599" s="209"/>
    </row>
    <row r="1600" spans="2:11" x14ac:dyDescent="0.2">
      <c r="B1600" s="3" t="s">
        <v>2701</v>
      </c>
      <c r="C1600" s="207"/>
      <c r="D1600" s="208"/>
      <c r="E1600" s="209"/>
      <c r="F1600" s="209"/>
      <c r="G1600" s="207"/>
      <c r="H1600" s="208"/>
      <c r="I1600" s="209"/>
      <c r="J1600" s="209"/>
    </row>
    <row r="1601" spans="2:10" x14ac:dyDescent="0.2">
      <c r="B1601" s="100" t="s">
        <v>293</v>
      </c>
      <c r="C1601" s="207"/>
      <c r="D1601" s="208"/>
      <c r="E1601" s="209"/>
      <c r="F1601" s="209"/>
      <c r="G1601" s="207"/>
      <c r="H1601" s="208"/>
      <c r="I1601" s="209"/>
      <c r="J1601" s="209"/>
    </row>
    <row r="1602" spans="2:10" x14ac:dyDescent="0.2">
      <c r="B1602" s="3"/>
      <c r="C1602" s="98"/>
      <c r="D1602" s="98"/>
      <c r="E1602" s="98"/>
      <c r="F1602" s="98"/>
      <c r="G1602" s="98"/>
      <c r="H1602" s="98"/>
      <c r="I1602" s="98"/>
      <c r="J1602" s="98"/>
    </row>
    <row r="1603" spans="2:10" x14ac:dyDescent="0.2">
      <c r="B1603" s="106"/>
      <c r="C1603" s="167" t="s">
        <v>2659</v>
      </c>
      <c r="D1603" s="210"/>
      <c r="E1603" s="211"/>
      <c r="F1603" s="212"/>
      <c r="G1603" s="167" t="s">
        <v>357</v>
      </c>
      <c r="H1603" s="210"/>
      <c r="I1603" s="211"/>
      <c r="J1603" s="212"/>
    </row>
    <row r="1604" spans="2:10" ht="25.5" x14ac:dyDescent="0.2">
      <c r="B1604" s="168" t="s">
        <v>299</v>
      </c>
      <c r="C1604" s="213" t="s">
        <v>2679</v>
      </c>
      <c r="D1604" s="214" t="s">
        <v>2676</v>
      </c>
      <c r="E1604" s="215" t="s">
        <v>2677</v>
      </c>
      <c r="F1604" s="214" t="s">
        <v>2678</v>
      </c>
      <c r="G1604" s="213" t="s">
        <v>2679</v>
      </c>
      <c r="H1604" s="214" t="s">
        <v>2676</v>
      </c>
      <c r="I1604" s="215" t="s">
        <v>2677</v>
      </c>
      <c r="J1604" s="214" t="s">
        <v>2678</v>
      </c>
    </row>
    <row r="1605" spans="2:10" x14ac:dyDescent="0.2">
      <c r="B1605" s="121" t="s">
        <v>1706</v>
      </c>
      <c r="C1605" s="216">
        <v>0</v>
      </c>
      <c r="D1605" s="217">
        <v>0</v>
      </c>
      <c r="E1605" s="218">
        <v>0</v>
      </c>
      <c r="F1605" s="217">
        <v>0</v>
      </c>
      <c r="G1605" s="216">
        <v>0</v>
      </c>
      <c r="H1605" s="217">
        <v>0</v>
      </c>
      <c r="I1605" s="218">
        <v>0</v>
      </c>
      <c r="J1605" s="217">
        <v>0</v>
      </c>
    </row>
    <row r="1606" spans="2:10" x14ac:dyDescent="0.2">
      <c r="B1606" s="101" t="s">
        <v>1707</v>
      </c>
      <c r="C1606" s="219">
        <v>919</v>
      </c>
      <c r="D1606" s="220">
        <v>119.9804134929271</v>
      </c>
      <c r="E1606" s="221">
        <v>0.57478718246790139</v>
      </c>
      <c r="F1606" s="220">
        <v>676</v>
      </c>
      <c r="G1606" s="219">
        <v>202</v>
      </c>
      <c r="H1606" s="220">
        <v>428.54455445544556</v>
      </c>
      <c r="I1606" s="221">
        <v>0.35780832789107775</v>
      </c>
      <c r="J1606" s="220">
        <v>1864</v>
      </c>
    </row>
    <row r="1607" spans="2:10" x14ac:dyDescent="0.2">
      <c r="B1607" s="101" t="s">
        <v>1708</v>
      </c>
      <c r="C1607" s="219">
        <v>1222</v>
      </c>
      <c r="D1607" s="220">
        <v>115.26513911620295</v>
      </c>
      <c r="E1607" s="221">
        <v>0.57701981925884649</v>
      </c>
      <c r="F1607" s="220">
        <v>2140</v>
      </c>
      <c r="G1607" s="219">
        <v>155</v>
      </c>
      <c r="H1607" s="220">
        <v>463.47741935483873</v>
      </c>
      <c r="I1607" s="221">
        <v>0.35725510478103906</v>
      </c>
      <c r="J1607" s="220">
        <v>1839</v>
      </c>
    </row>
    <row r="1608" spans="2:10" x14ac:dyDescent="0.2">
      <c r="B1608" s="101" t="s">
        <v>1709</v>
      </c>
      <c r="C1608" s="219">
        <v>1198</v>
      </c>
      <c r="D1608" s="220">
        <v>128.69282136894824</v>
      </c>
      <c r="E1608" s="221">
        <v>0.56623952812760536</v>
      </c>
      <c r="F1608" s="220">
        <v>1382</v>
      </c>
      <c r="G1608" s="219">
        <v>379</v>
      </c>
      <c r="H1608" s="220">
        <v>645.43271767810029</v>
      </c>
      <c r="I1608" s="221">
        <v>0.36024505364230119</v>
      </c>
      <c r="J1608" s="220">
        <v>5360</v>
      </c>
    </row>
    <row r="1609" spans="2:10" x14ac:dyDescent="0.2">
      <c r="B1609" s="101" t="s">
        <v>1710</v>
      </c>
      <c r="C1609" s="219">
        <v>465</v>
      </c>
      <c r="D1609" s="220">
        <v>63.032258064516128</v>
      </c>
      <c r="E1609" s="221">
        <v>0.42215788791427222</v>
      </c>
      <c r="F1609" s="220">
        <v>349</v>
      </c>
      <c r="G1609" s="219">
        <v>143</v>
      </c>
      <c r="H1609" s="220">
        <v>302.33566433566432</v>
      </c>
      <c r="I1609" s="221">
        <v>0.35741507733769828</v>
      </c>
      <c r="J1609" s="220">
        <v>1184</v>
      </c>
    </row>
    <row r="1610" spans="2:10" x14ac:dyDescent="0.2">
      <c r="B1610" s="101" t="s">
        <v>1711</v>
      </c>
      <c r="C1610" s="219">
        <v>0</v>
      </c>
      <c r="D1610" s="220">
        <v>0</v>
      </c>
      <c r="E1610" s="221">
        <v>0</v>
      </c>
      <c r="F1610" s="220">
        <v>0</v>
      </c>
      <c r="G1610" s="219">
        <v>0</v>
      </c>
      <c r="H1610" s="220">
        <v>0</v>
      </c>
      <c r="I1610" s="221">
        <v>0</v>
      </c>
      <c r="J1610" s="220">
        <v>0</v>
      </c>
    </row>
    <row r="1611" spans="2:10" x14ac:dyDescent="0.2">
      <c r="B1611" s="101" t="s">
        <v>1712</v>
      </c>
      <c r="C1611" s="219">
        <v>0</v>
      </c>
      <c r="D1611" s="220">
        <v>0</v>
      </c>
      <c r="E1611" s="221">
        <v>0</v>
      </c>
      <c r="F1611" s="220">
        <v>0</v>
      </c>
      <c r="G1611" s="219">
        <v>0</v>
      </c>
      <c r="H1611" s="220">
        <v>0</v>
      </c>
      <c r="I1611" s="221">
        <v>0</v>
      </c>
      <c r="J1611" s="220">
        <v>0</v>
      </c>
    </row>
    <row r="1612" spans="2:10" x14ac:dyDescent="0.2">
      <c r="B1612" s="101" t="s">
        <v>1713</v>
      </c>
      <c r="C1612" s="219">
        <v>177</v>
      </c>
      <c r="D1612" s="220">
        <v>103.50282485875707</v>
      </c>
      <c r="E1612" s="221">
        <v>0.51744103940121455</v>
      </c>
      <c r="F1612" s="220">
        <v>386</v>
      </c>
      <c r="G1612" s="219">
        <v>14</v>
      </c>
      <c r="H1612" s="220">
        <v>260.07142857142856</v>
      </c>
      <c r="I1612" s="221">
        <v>0.35463134313820976</v>
      </c>
      <c r="J1612" s="220">
        <v>779</v>
      </c>
    </row>
    <row r="1613" spans="2:10" x14ac:dyDescent="0.2">
      <c r="B1613" s="101" t="s">
        <v>1714</v>
      </c>
      <c r="C1613" s="219">
        <v>0</v>
      </c>
      <c r="D1613" s="220">
        <v>0</v>
      </c>
      <c r="E1613" s="221">
        <v>0</v>
      </c>
      <c r="F1613" s="220">
        <v>0</v>
      </c>
      <c r="G1613" s="219">
        <v>0</v>
      </c>
      <c r="H1613" s="220">
        <v>0</v>
      </c>
      <c r="I1613" s="221">
        <v>0</v>
      </c>
      <c r="J1613" s="220">
        <v>0</v>
      </c>
    </row>
    <row r="1614" spans="2:10" x14ac:dyDescent="0.2">
      <c r="B1614" s="101" t="s">
        <v>1715</v>
      </c>
      <c r="C1614" s="219">
        <v>146</v>
      </c>
      <c r="D1614" s="220">
        <v>172.3082191780822</v>
      </c>
      <c r="E1614" s="221">
        <v>0.55818855532627754</v>
      </c>
      <c r="F1614" s="220">
        <v>1080</v>
      </c>
      <c r="G1614" s="219">
        <v>0</v>
      </c>
      <c r="H1614" s="220">
        <v>0</v>
      </c>
      <c r="I1614" s="221">
        <v>0</v>
      </c>
      <c r="J1614" s="220">
        <v>0</v>
      </c>
    </row>
    <row r="1615" spans="2:10" x14ac:dyDescent="0.2">
      <c r="B1615" s="101" t="s">
        <v>1716</v>
      </c>
      <c r="C1615" s="219">
        <v>22</v>
      </c>
      <c r="D1615" s="220">
        <v>89.772727272727266</v>
      </c>
      <c r="E1615" s="221">
        <v>0.54050355774493708</v>
      </c>
      <c r="F1615" s="220">
        <v>191</v>
      </c>
      <c r="G1615" s="219">
        <v>7</v>
      </c>
      <c r="H1615" s="220">
        <v>667</v>
      </c>
      <c r="I1615" s="221">
        <v>0.35703907624072806</v>
      </c>
      <c r="J1615" s="220">
        <v>1373</v>
      </c>
    </row>
    <row r="1616" spans="2:10" x14ac:dyDescent="0.2">
      <c r="B1616" s="101" t="s">
        <v>1717</v>
      </c>
      <c r="C1616" s="219">
        <v>696</v>
      </c>
      <c r="D1616" s="220">
        <v>100.27729885057471</v>
      </c>
      <c r="E1616" s="221">
        <v>0.53047496712701503</v>
      </c>
      <c r="F1616" s="220">
        <v>508</v>
      </c>
      <c r="G1616" s="219">
        <v>393</v>
      </c>
      <c r="H1616" s="220">
        <v>409.59796437659031</v>
      </c>
      <c r="I1616" s="221">
        <v>0.3581262069395128</v>
      </c>
      <c r="J1616" s="220">
        <v>1742</v>
      </c>
    </row>
    <row r="1617" spans="2:10" x14ac:dyDescent="0.2">
      <c r="B1617" s="101" t="s">
        <v>1718</v>
      </c>
      <c r="C1617" s="219">
        <v>436</v>
      </c>
      <c r="D1617" s="220">
        <v>104.80963302752293</v>
      </c>
      <c r="E1617" s="221">
        <v>0.58076610238422033</v>
      </c>
      <c r="F1617" s="220">
        <v>368</v>
      </c>
      <c r="G1617" s="219">
        <v>116</v>
      </c>
      <c r="H1617" s="220">
        <v>287.24137931034483</v>
      </c>
      <c r="I1617" s="221">
        <v>0.35160289555325752</v>
      </c>
      <c r="J1617" s="220">
        <v>1001</v>
      </c>
    </row>
    <row r="1618" spans="2:10" x14ac:dyDescent="0.2">
      <c r="B1618" s="101" t="s">
        <v>1719</v>
      </c>
      <c r="C1618" s="219">
        <v>703</v>
      </c>
      <c r="D1618" s="220">
        <v>101.91891891891892</v>
      </c>
      <c r="E1618" s="221">
        <v>0.50805164968410299</v>
      </c>
      <c r="F1618" s="220">
        <v>864</v>
      </c>
      <c r="G1618" s="219">
        <v>336</v>
      </c>
      <c r="H1618" s="220">
        <v>633.32142857142856</v>
      </c>
      <c r="I1618" s="221">
        <v>0.36019499644537722</v>
      </c>
      <c r="J1618" s="220">
        <v>5635</v>
      </c>
    </row>
    <row r="1619" spans="2:10" x14ac:dyDescent="0.2">
      <c r="B1619" s="101" t="s">
        <v>1720</v>
      </c>
      <c r="C1619" s="219">
        <v>383</v>
      </c>
      <c r="D1619" s="220">
        <v>70.27937336814621</v>
      </c>
      <c r="E1619" s="221">
        <v>0.45202948931096443</v>
      </c>
      <c r="F1619" s="220">
        <v>283</v>
      </c>
      <c r="G1619" s="219">
        <v>113</v>
      </c>
      <c r="H1619" s="220">
        <v>262.52212389380531</v>
      </c>
      <c r="I1619" s="221">
        <v>0.35161435615399195</v>
      </c>
      <c r="J1619" s="220">
        <v>773</v>
      </c>
    </row>
    <row r="1620" spans="2:10" x14ac:dyDescent="0.2">
      <c r="B1620" s="101" t="s">
        <v>1721</v>
      </c>
      <c r="C1620" s="219">
        <v>0</v>
      </c>
      <c r="D1620" s="220">
        <v>0</v>
      </c>
      <c r="E1620" s="221">
        <v>0</v>
      </c>
      <c r="F1620" s="220">
        <v>0</v>
      </c>
      <c r="G1620" s="219">
        <v>0</v>
      </c>
      <c r="H1620" s="220">
        <v>0</v>
      </c>
      <c r="I1620" s="221">
        <v>0</v>
      </c>
      <c r="J1620" s="220">
        <v>0</v>
      </c>
    </row>
    <row r="1621" spans="2:10" x14ac:dyDescent="0.2">
      <c r="B1621" s="101" t="s">
        <v>1722</v>
      </c>
      <c r="C1621" s="219">
        <v>0</v>
      </c>
      <c r="D1621" s="220">
        <v>0</v>
      </c>
      <c r="E1621" s="221">
        <v>0</v>
      </c>
      <c r="F1621" s="220">
        <v>0</v>
      </c>
      <c r="G1621" s="219">
        <v>0</v>
      </c>
      <c r="H1621" s="220">
        <v>0</v>
      </c>
      <c r="I1621" s="221">
        <v>0</v>
      </c>
      <c r="J1621" s="220">
        <v>0</v>
      </c>
    </row>
    <row r="1622" spans="2:10" x14ac:dyDescent="0.2">
      <c r="B1622" s="101" t="s">
        <v>1723</v>
      </c>
      <c r="C1622" s="219">
        <v>0</v>
      </c>
      <c r="D1622" s="220">
        <v>0</v>
      </c>
      <c r="E1622" s="221">
        <v>0</v>
      </c>
      <c r="F1622" s="220">
        <v>0</v>
      </c>
      <c r="G1622" s="219">
        <v>0</v>
      </c>
      <c r="H1622" s="220">
        <v>0</v>
      </c>
      <c r="I1622" s="221">
        <v>0</v>
      </c>
      <c r="J1622" s="220">
        <v>0</v>
      </c>
    </row>
    <row r="1623" spans="2:10" x14ac:dyDescent="0.2">
      <c r="B1623" s="101" t="s">
        <v>1724</v>
      </c>
      <c r="C1623" s="219">
        <v>0</v>
      </c>
      <c r="D1623" s="220">
        <v>0</v>
      </c>
      <c r="E1623" s="221">
        <v>0</v>
      </c>
      <c r="F1623" s="220">
        <v>0</v>
      </c>
      <c r="G1623" s="219">
        <v>0</v>
      </c>
      <c r="H1623" s="220">
        <v>0</v>
      </c>
      <c r="I1623" s="221">
        <v>0</v>
      </c>
      <c r="J1623" s="220">
        <v>0</v>
      </c>
    </row>
    <row r="1624" spans="2:10" x14ac:dyDescent="0.2">
      <c r="B1624" s="101" t="s">
        <v>1725</v>
      </c>
      <c r="C1624" s="219">
        <v>0</v>
      </c>
      <c r="D1624" s="220">
        <v>0</v>
      </c>
      <c r="E1624" s="221">
        <v>0</v>
      </c>
      <c r="F1624" s="220">
        <v>0</v>
      </c>
      <c r="G1624" s="219">
        <v>0</v>
      </c>
      <c r="H1624" s="220">
        <v>0</v>
      </c>
      <c r="I1624" s="221">
        <v>0</v>
      </c>
      <c r="J1624" s="220">
        <v>0</v>
      </c>
    </row>
    <row r="1625" spans="2:10" x14ac:dyDescent="0.2">
      <c r="B1625" s="101" t="s">
        <v>1726</v>
      </c>
      <c r="C1625" s="219">
        <v>0</v>
      </c>
      <c r="D1625" s="220">
        <v>0</v>
      </c>
      <c r="E1625" s="221">
        <v>0</v>
      </c>
      <c r="F1625" s="220">
        <v>0</v>
      </c>
      <c r="G1625" s="219">
        <v>0</v>
      </c>
      <c r="H1625" s="220">
        <v>0</v>
      </c>
      <c r="I1625" s="221">
        <v>0</v>
      </c>
      <c r="J1625" s="220">
        <v>0</v>
      </c>
    </row>
    <row r="1626" spans="2:10" x14ac:dyDescent="0.2">
      <c r="B1626" s="101" t="s">
        <v>1727</v>
      </c>
      <c r="C1626" s="219">
        <v>0</v>
      </c>
      <c r="D1626" s="220">
        <v>0</v>
      </c>
      <c r="E1626" s="221">
        <v>0</v>
      </c>
      <c r="F1626" s="220">
        <v>0</v>
      </c>
      <c r="G1626" s="219">
        <v>0</v>
      </c>
      <c r="H1626" s="220">
        <v>0</v>
      </c>
      <c r="I1626" s="221">
        <v>0</v>
      </c>
      <c r="J1626" s="220">
        <v>0</v>
      </c>
    </row>
    <row r="1627" spans="2:10" x14ac:dyDescent="0.2">
      <c r="B1627" s="101" t="s">
        <v>1728</v>
      </c>
      <c r="C1627" s="219">
        <v>0</v>
      </c>
      <c r="D1627" s="220">
        <v>0</v>
      </c>
      <c r="E1627" s="221">
        <v>0</v>
      </c>
      <c r="F1627" s="220">
        <v>0</v>
      </c>
      <c r="G1627" s="219">
        <v>0</v>
      </c>
      <c r="H1627" s="220">
        <v>0</v>
      </c>
      <c r="I1627" s="221">
        <v>0</v>
      </c>
      <c r="J1627" s="220">
        <v>0</v>
      </c>
    </row>
    <row r="1628" spans="2:10" x14ac:dyDescent="0.2">
      <c r="B1628" s="101" t="s">
        <v>1729</v>
      </c>
      <c r="C1628" s="219">
        <v>266</v>
      </c>
      <c r="D1628" s="220">
        <v>91.067669172932327</v>
      </c>
      <c r="E1628" s="221">
        <v>0.53103009842821747</v>
      </c>
      <c r="F1628" s="220">
        <v>610</v>
      </c>
      <c r="G1628" s="219">
        <v>278</v>
      </c>
      <c r="H1628" s="220">
        <v>390.93884892086334</v>
      </c>
      <c r="I1628" s="221">
        <v>0.35506571660998354</v>
      </c>
      <c r="J1628" s="220">
        <v>4046</v>
      </c>
    </row>
    <row r="1629" spans="2:10" x14ac:dyDescent="0.2">
      <c r="B1629" s="101" t="s">
        <v>1730</v>
      </c>
      <c r="C1629" s="219">
        <v>0</v>
      </c>
      <c r="D1629" s="220">
        <v>0</v>
      </c>
      <c r="E1629" s="221">
        <v>0</v>
      </c>
      <c r="F1629" s="220">
        <v>0</v>
      </c>
      <c r="G1629" s="219">
        <v>0</v>
      </c>
      <c r="H1629" s="220">
        <v>0</v>
      </c>
      <c r="I1629" s="221">
        <v>0</v>
      </c>
      <c r="J1629" s="220">
        <v>0</v>
      </c>
    </row>
    <row r="1630" spans="2:10" x14ac:dyDescent="0.2">
      <c r="B1630" s="101" t="s">
        <v>1731</v>
      </c>
      <c r="C1630" s="219">
        <v>0</v>
      </c>
      <c r="D1630" s="220">
        <v>0</v>
      </c>
      <c r="E1630" s="221">
        <v>0</v>
      </c>
      <c r="F1630" s="220">
        <v>0</v>
      </c>
      <c r="G1630" s="219">
        <v>0</v>
      </c>
      <c r="H1630" s="220">
        <v>0</v>
      </c>
      <c r="I1630" s="221">
        <v>0</v>
      </c>
      <c r="J1630" s="220">
        <v>0</v>
      </c>
    </row>
    <row r="1631" spans="2:10" x14ac:dyDescent="0.2">
      <c r="B1631" s="101" t="s">
        <v>1732</v>
      </c>
      <c r="C1631" s="219">
        <v>0</v>
      </c>
      <c r="D1631" s="220">
        <v>0</v>
      </c>
      <c r="E1631" s="221">
        <v>0</v>
      </c>
      <c r="F1631" s="220">
        <v>0</v>
      </c>
      <c r="G1631" s="219">
        <v>0</v>
      </c>
      <c r="H1631" s="220">
        <v>0</v>
      </c>
      <c r="I1631" s="221">
        <v>0</v>
      </c>
      <c r="J1631" s="220">
        <v>0</v>
      </c>
    </row>
    <row r="1632" spans="2:10" x14ac:dyDescent="0.2">
      <c r="B1632" s="101" t="s">
        <v>1733</v>
      </c>
      <c r="C1632" s="219">
        <v>0</v>
      </c>
      <c r="D1632" s="220">
        <v>0</v>
      </c>
      <c r="E1632" s="221">
        <v>0</v>
      </c>
      <c r="F1632" s="220">
        <v>0</v>
      </c>
      <c r="G1632" s="219">
        <v>0</v>
      </c>
      <c r="H1632" s="220">
        <v>0</v>
      </c>
      <c r="I1632" s="221">
        <v>0</v>
      </c>
      <c r="J1632" s="220">
        <v>0</v>
      </c>
    </row>
    <row r="1633" spans="2:10" x14ac:dyDescent="0.2">
      <c r="B1633" s="101" t="s">
        <v>1734</v>
      </c>
      <c r="C1633" s="219">
        <v>348</v>
      </c>
      <c r="D1633" s="220">
        <v>111.59770114942529</v>
      </c>
      <c r="E1633" s="221">
        <v>0.54331281477336324</v>
      </c>
      <c r="F1633" s="220">
        <v>672</v>
      </c>
      <c r="G1633" s="219">
        <v>122</v>
      </c>
      <c r="H1633" s="220">
        <v>332.79508196721309</v>
      </c>
      <c r="I1633" s="221">
        <v>0.35436795754671691</v>
      </c>
      <c r="J1633" s="220">
        <v>1776</v>
      </c>
    </row>
    <row r="1634" spans="2:10" x14ac:dyDescent="0.2">
      <c r="B1634" s="101" t="s">
        <v>1735</v>
      </c>
      <c r="C1634" s="219">
        <v>0</v>
      </c>
      <c r="D1634" s="220">
        <v>0</v>
      </c>
      <c r="E1634" s="221">
        <v>0</v>
      </c>
      <c r="F1634" s="220">
        <v>0</v>
      </c>
      <c r="G1634" s="219">
        <v>0</v>
      </c>
      <c r="H1634" s="220">
        <v>0</v>
      </c>
      <c r="I1634" s="221">
        <v>0</v>
      </c>
      <c r="J1634" s="220">
        <v>0</v>
      </c>
    </row>
    <row r="1635" spans="2:10" x14ac:dyDescent="0.2">
      <c r="B1635" s="101" t="s">
        <v>1736</v>
      </c>
      <c r="C1635" s="219">
        <v>511</v>
      </c>
      <c r="D1635" s="220">
        <v>71.772994129158519</v>
      </c>
      <c r="E1635" s="221">
        <v>0.4110092565614003</v>
      </c>
      <c r="F1635" s="220">
        <v>381</v>
      </c>
      <c r="G1635" s="219">
        <v>110</v>
      </c>
      <c r="H1635" s="220">
        <v>268.87272727272727</v>
      </c>
      <c r="I1635" s="221">
        <v>0.35609709111924492</v>
      </c>
      <c r="J1635" s="220">
        <v>745</v>
      </c>
    </row>
    <row r="1636" spans="2:10" x14ac:dyDescent="0.2">
      <c r="B1636" s="101" t="s">
        <v>1737</v>
      </c>
      <c r="C1636" s="219">
        <v>182</v>
      </c>
      <c r="D1636" s="220">
        <v>82.538461538461533</v>
      </c>
      <c r="E1636" s="221">
        <v>0.42290476056417337</v>
      </c>
      <c r="F1636" s="220">
        <v>799</v>
      </c>
      <c r="G1636" s="219">
        <v>16</v>
      </c>
      <c r="H1636" s="220">
        <v>367.625</v>
      </c>
      <c r="I1636" s="221">
        <v>0.35474338097822811</v>
      </c>
      <c r="J1636" s="220">
        <v>784</v>
      </c>
    </row>
    <row r="1637" spans="2:10" x14ac:dyDescent="0.2">
      <c r="B1637" s="101" t="s">
        <v>1738</v>
      </c>
      <c r="C1637" s="219">
        <v>77</v>
      </c>
      <c r="D1637" s="220">
        <v>81.857142857142861</v>
      </c>
      <c r="E1637" s="221">
        <v>0.51298119964189803</v>
      </c>
      <c r="F1637" s="220">
        <v>227</v>
      </c>
      <c r="G1637" s="219">
        <v>44</v>
      </c>
      <c r="H1637" s="220">
        <v>355.81818181818181</v>
      </c>
      <c r="I1637" s="221">
        <v>0.35054408669562487</v>
      </c>
      <c r="J1637" s="220">
        <v>988</v>
      </c>
    </row>
    <row r="1638" spans="2:10" x14ac:dyDescent="0.2">
      <c r="B1638" s="101" t="s">
        <v>1739</v>
      </c>
      <c r="C1638" s="219">
        <v>463</v>
      </c>
      <c r="D1638" s="220">
        <v>64.129589632829379</v>
      </c>
      <c r="E1638" s="221">
        <v>0.38673040103155887</v>
      </c>
      <c r="F1638" s="220">
        <v>406</v>
      </c>
      <c r="G1638" s="219">
        <v>136</v>
      </c>
      <c r="H1638" s="220">
        <v>303.72794117647061</v>
      </c>
      <c r="I1638" s="221">
        <v>0.35566863844186702</v>
      </c>
      <c r="J1638" s="220">
        <v>1299</v>
      </c>
    </row>
    <row r="1639" spans="2:10" x14ac:dyDescent="0.2">
      <c r="B1639" s="101" t="s">
        <v>1740</v>
      </c>
      <c r="C1639" s="219">
        <v>0</v>
      </c>
      <c r="D1639" s="220">
        <v>0</v>
      </c>
      <c r="E1639" s="221">
        <v>0</v>
      </c>
      <c r="F1639" s="220">
        <v>0</v>
      </c>
      <c r="G1639" s="219">
        <v>0</v>
      </c>
      <c r="H1639" s="220">
        <v>0</v>
      </c>
      <c r="I1639" s="221">
        <v>0</v>
      </c>
      <c r="J1639" s="220">
        <v>0</v>
      </c>
    </row>
    <row r="1640" spans="2:10" x14ac:dyDescent="0.2">
      <c r="B1640" s="101" t="s">
        <v>1741</v>
      </c>
      <c r="C1640" s="219">
        <v>599</v>
      </c>
      <c r="D1640" s="220">
        <v>50.976627712854757</v>
      </c>
      <c r="E1640" s="221">
        <v>0.34612725149911028</v>
      </c>
      <c r="F1640" s="220">
        <v>245</v>
      </c>
      <c r="G1640" s="219">
        <v>442</v>
      </c>
      <c r="H1640" s="220">
        <v>310.99095022624437</v>
      </c>
      <c r="I1640" s="221">
        <v>0.352658058325658</v>
      </c>
      <c r="J1640" s="220">
        <v>1582</v>
      </c>
    </row>
    <row r="1641" spans="2:10" x14ac:dyDescent="0.2">
      <c r="B1641" s="101" t="s">
        <v>1742</v>
      </c>
      <c r="C1641" s="219">
        <v>502</v>
      </c>
      <c r="D1641" s="220">
        <v>64.569721115537845</v>
      </c>
      <c r="E1641" s="221">
        <v>0.39854912086560934</v>
      </c>
      <c r="F1641" s="220">
        <v>415</v>
      </c>
      <c r="G1641" s="219">
        <v>177</v>
      </c>
      <c r="H1641" s="220">
        <v>390.91525423728814</v>
      </c>
      <c r="I1641" s="221">
        <v>0.35010878915144472</v>
      </c>
      <c r="J1641" s="220">
        <v>2273</v>
      </c>
    </row>
    <row r="1642" spans="2:10" x14ac:dyDescent="0.2">
      <c r="B1642" s="101" t="s">
        <v>1743</v>
      </c>
      <c r="C1642" s="219">
        <v>859</v>
      </c>
      <c r="D1642" s="220">
        <v>57.311990686845171</v>
      </c>
      <c r="E1642" s="221">
        <v>0.37530493382935903</v>
      </c>
      <c r="F1642" s="220">
        <v>335</v>
      </c>
      <c r="G1642" s="219">
        <v>327</v>
      </c>
      <c r="H1642" s="220">
        <v>279.85626911314984</v>
      </c>
      <c r="I1642" s="221">
        <v>0.35060974441690207</v>
      </c>
      <c r="J1642" s="220">
        <v>2051</v>
      </c>
    </row>
    <row r="1643" spans="2:10" x14ac:dyDescent="0.2">
      <c r="B1643" s="101" t="s">
        <v>1744</v>
      </c>
      <c r="C1643" s="219">
        <v>722</v>
      </c>
      <c r="D1643" s="220">
        <v>58.685595567867033</v>
      </c>
      <c r="E1643" s="221">
        <v>0.37361232353693263</v>
      </c>
      <c r="F1643" s="220">
        <v>538</v>
      </c>
      <c r="G1643" s="219">
        <v>650</v>
      </c>
      <c r="H1643" s="220">
        <v>328.66769230769233</v>
      </c>
      <c r="I1643" s="221">
        <v>0.35540154315545003</v>
      </c>
      <c r="J1643" s="220">
        <v>1513</v>
      </c>
    </row>
    <row r="1644" spans="2:10" x14ac:dyDescent="0.2">
      <c r="B1644" s="101" t="s">
        <v>1745</v>
      </c>
      <c r="C1644" s="219">
        <v>1453</v>
      </c>
      <c r="D1644" s="220">
        <v>80.832759807295247</v>
      </c>
      <c r="E1644" s="221">
        <v>0.47552339963804346</v>
      </c>
      <c r="F1644" s="220">
        <v>583</v>
      </c>
      <c r="G1644" s="219">
        <v>478</v>
      </c>
      <c r="H1644" s="220">
        <v>310.50627615062763</v>
      </c>
      <c r="I1644" s="221">
        <v>0.35310911214786511</v>
      </c>
      <c r="J1644" s="220">
        <v>1615</v>
      </c>
    </row>
    <row r="1645" spans="2:10" x14ac:dyDescent="0.2">
      <c r="B1645" s="101" t="s">
        <v>1746</v>
      </c>
      <c r="C1645" s="219">
        <v>116</v>
      </c>
      <c r="D1645" s="220">
        <v>95.793103448275858</v>
      </c>
      <c r="E1645" s="221">
        <v>0.49518716577540101</v>
      </c>
      <c r="F1645" s="220">
        <v>502</v>
      </c>
      <c r="G1645" s="219">
        <v>389</v>
      </c>
      <c r="H1645" s="220">
        <v>328.36503856041134</v>
      </c>
      <c r="I1645" s="221">
        <v>0.35420762633139136</v>
      </c>
      <c r="J1645" s="220">
        <v>1598</v>
      </c>
    </row>
    <row r="1646" spans="2:10" x14ac:dyDescent="0.2">
      <c r="B1646" s="101" t="s">
        <v>1747</v>
      </c>
      <c r="C1646" s="219">
        <v>187</v>
      </c>
      <c r="D1646" s="220">
        <v>75.19786096256685</v>
      </c>
      <c r="E1646" s="221">
        <v>0.46097361088346167</v>
      </c>
      <c r="F1646" s="220">
        <v>871</v>
      </c>
      <c r="G1646" s="219">
        <v>0</v>
      </c>
      <c r="H1646" s="220">
        <v>0</v>
      </c>
      <c r="I1646" s="221">
        <v>0</v>
      </c>
      <c r="J1646" s="220">
        <v>0</v>
      </c>
    </row>
    <row r="1647" spans="2:10" x14ac:dyDescent="0.2">
      <c r="B1647" s="101" t="s">
        <v>1748</v>
      </c>
      <c r="C1647" s="219">
        <v>140</v>
      </c>
      <c r="D1647" s="220">
        <v>103.47142857142858</v>
      </c>
      <c r="E1647" s="221">
        <v>0.53373125529641507</v>
      </c>
      <c r="F1647" s="220">
        <v>404</v>
      </c>
      <c r="G1647" s="219">
        <v>11</v>
      </c>
      <c r="H1647" s="220">
        <v>302</v>
      </c>
      <c r="I1647" s="221">
        <v>0.36073406450211754</v>
      </c>
      <c r="J1647" s="220">
        <v>449</v>
      </c>
    </row>
    <row r="1648" spans="2:10" x14ac:dyDescent="0.2">
      <c r="B1648" s="101" t="s">
        <v>1749</v>
      </c>
      <c r="C1648" s="219">
        <v>149</v>
      </c>
      <c r="D1648" s="220">
        <v>126.53020134228188</v>
      </c>
      <c r="E1648" s="221">
        <v>0.5439097570826843</v>
      </c>
      <c r="F1648" s="220">
        <v>622</v>
      </c>
      <c r="G1648" s="219">
        <v>151</v>
      </c>
      <c r="H1648" s="220">
        <v>405.93377483443709</v>
      </c>
      <c r="I1648" s="221">
        <v>0.35907559825429836</v>
      </c>
      <c r="J1648" s="220">
        <v>1416</v>
      </c>
    </row>
    <row r="1649" spans="2:11" x14ac:dyDescent="0.2">
      <c r="B1649" s="101" t="s">
        <v>1750</v>
      </c>
      <c r="C1649" s="219">
        <v>79</v>
      </c>
      <c r="D1649" s="220">
        <v>114.15189873417721</v>
      </c>
      <c r="E1649" s="221">
        <v>0.53025224907391078</v>
      </c>
      <c r="F1649" s="220">
        <v>393</v>
      </c>
      <c r="G1649" s="219">
        <v>24</v>
      </c>
      <c r="H1649" s="220">
        <v>360.83333333333331</v>
      </c>
      <c r="I1649" s="221">
        <v>0.35736392522593152</v>
      </c>
      <c r="J1649" s="220">
        <v>785</v>
      </c>
    </row>
    <row r="1650" spans="2:11" x14ac:dyDescent="0.2">
      <c r="B1650" s="101" t="s">
        <v>1751</v>
      </c>
      <c r="C1650" s="219">
        <v>27</v>
      </c>
      <c r="D1650" s="220">
        <v>72.740740740740748</v>
      </c>
      <c r="E1650" s="221">
        <v>0.45621370499419278</v>
      </c>
      <c r="F1650" s="220">
        <v>188</v>
      </c>
      <c r="G1650" s="219">
        <v>0</v>
      </c>
      <c r="H1650" s="220">
        <v>0</v>
      </c>
      <c r="I1650" s="221">
        <v>0</v>
      </c>
      <c r="J1650" s="220">
        <v>0</v>
      </c>
    </row>
    <row r="1651" spans="2:11" x14ac:dyDescent="0.2">
      <c r="B1651" s="101" t="s">
        <v>1752</v>
      </c>
      <c r="C1651" s="219">
        <v>663</v>
      </c>
      <c r="D1651" s="220">
        <v>78.965309200603315</v>
      </c>
      <c r="E1651" s="221">
        <v>0.5078672176629222</v>
      </c>
      <c r="F1651" s="220">
        <v>267</v>
      </c>
      <c r="G1651" s="219">
        <v>72</v>
      </c>
      <c r="H1651" s="220">
        <v>250.69444444444446</v>
      </c>
      <c r="I1651" s="221">
        <v>0.35986283344630965</v>
      </c>
      <c r="J1651" s="220">
        <v>564</v>
      </c>
    </row>
    <row r="1652" spans="2:11" x14ac:dyDescent="0.2">
      <c r="B1652" s="102" t="s">
        <v>1753</v>
      </c>
      <c r="C1652" s="222">
        <v>392</v>
      </c>
      <c r="D1652" s="223">
        <v>95.727040816326536</v>
      </c>
      <c r="E1652" s="224">
        <v>0.54832252031094741</v>
      </c>
      <c r="F1652" s="223">
        <v>282</v>
      </c>
      <c r="G1652" s="222">
        <v>247</v>
      </c>
      <c r="H1652" s="223">
        <v>302.46153846153845</v>
      </c>
      <c r="I1652" s="224">
        <v>0.35885218026188115</v>
      </c>
      <c r="J1652" s="223">
        <v>1085</v>
      </c>
    </row>
    <row r="1654" spans="2:11" x14ac:dyDescent="0.2">
      <c r="K1654" s="12" t="s">
        <v>298</v>
      </c>
    </row>
    <row r="1655" spans="2:11" x14ac:dyDescent="0.2">
      <c r="K1655" s="12" t="s">
        <v>319</v>
      </c>
    </row>
    <row r="1656" spans="2:11" x14ac:dyDescent="0.2">
      <c r="B1656" s="3" t="s">
        <v>0</v>
      </c>
      <c r="C1656" s="207"/>
      <c r="D1656" s="208"/>
      <c r="E1656" s="209"/>
      <c r="F1656" s="209"/>
      <c r="G1656" s="207"/>
      <c r="H1656" s="208"/>
      <c r="I1656" s="209"/>
      <c r="J1656" s="209"/>
    </row>
    <row r="1657" spans="2:11" x14ac:dyDescent="0.2">
      <c r="B1657" s="3" t="s">
        <v>2701</v>
      </c>
      <c r="C1657" s="207"/>
      <c r="D1657" s="208"/>
      <c r="E1657" s="209"/>
      <c r="F1657" s="209"/>
      <c r="G1657" s="207"/>
      <c r="H1657" s="208"/>
      <c r="I1657" s="209"/>
      <c r="J1657" s="209"/>
    </row>
    <row r="1658" spans="2:11" x14ac:dyDescent="0.2">
      <c r="B1658" s="100" t="s">
        <v>293</v>
      </c>
      <c r="C1658" s="207"/>
      <c r="D1658" s="208"/>
      <c r="E1658" s="209"/>
      <c r="F1658" s="209"/>
      <c r="G1658" s="207"/>
      <c r="H1658" s="208"/>
      <c r="I1658" s="209"/>
      <c r="J1658" s="209"/>
    </row>
    <row r="1659" spans="2:11" x14ac:dyDescent="0.2">
      <c r="B1659" s="3"/>
      <c r="C1659" s="98"/>
      <c r="D1659" s="98"/>
      <c r="E1659" s="98"/>
      <c r="F1659" s="98"/>
      <c r="G1659" s="98"/>
      <c r="H1659" s="98"/>
      <c r="I1659" s="98"/>
      <c r="J1659" s="98"/>
    </row>
    <row r="1660" spans="2:11" x14ac:dyDescent="0.2">
      <c r="B1660" s="106"/>
      <c r="C1660" s="167" t="s">
        <v>2659</v>
      </c>
      <c r="D1660" s="210"/>
      <c r="E1660" s="211"/>
      <c r="F1660" s="212"/>
      <c r="G1660" s="167" t="s">
        <v>357</v>
      </c>
      <c r="H1660" s="210"/>
      <c r="I1660" s="211"/>
      <c r="J1660" s="212"/>
    </row>
    <row r="1661" spans="2:11" ht="25.5" x14ac:dyDescent="0.2">
      <c r="B1661" s="168" t="s">
        <v>299</v>
      </c>
      <c r="C1661" s="213" t="s">
        <v>2679</v>
      </c>
      <c r="D1661" s="214" t="s">
        <v>2676</v>
      </c>
      <c r="E1661" s="215" t="s">
        <v>2677</v>
      </c>
      <c r="F1661" s="214" t="s">
        <v>2678</v>
      </c>
      <c r="G1661" s="213" t="s">
        <v>2679</v>
      </c>
      <c r="H1661" s="214" t="s">
        <v>2676</v>
      </c>
      <c r="I1661" s="215" t="s">
        <v>2677</v>
      </c>
      <c r="J1661" s="214" t="s">
        <v>2678</v>
      </c>
    </row>
    <row r="1662" spans="2:11" x14ac:dyDescent="0.2">
      <c r="B1662" s="121" t="s">
        <v>1754</v>
      </c>
      <c r="C1662" s="216">
        <v>22</v>
      </c>
      <c r="D1662" s="217">
        <v>81</v>
      </c>
      <c r="E1662" s="218">
        <v>0.51030927835051543</v>
      </c>
      <c r="F1662" s="217">
        <v>167</v>
      </c>
      <c r="G1662" s="216">
        <v>0</v>
      </c>
      <c r="H1662" s="217">
        <v>0</v>
      </c>
      <c r="I1662" s="218">
        <v>0</v>
      </c>
      <c r="J1662" s="217">
        <v>0</v>
      </c>
    </row>
    <row r="1663" spans="2:11" x14ac:dyDescent="0.2">
      <c r="B1663" s="101" t="s">
        <v>1755</v>
      </c>
      <c r="C1663" s="219">
        <v>1</v>
      </c>
      <c r="D1663" s="220">
        <v>88</v>
      </c>
      <c r="E1663" s="221">
        <v>0.6717557251908397</v>
      </c>
      <c r="F1663" s="220">
        <v>88</v>
      </c>
      <c r="G1663" s="219">
        <v>0</v>
      </c>
      <c r="H1663" s="220">
        <v>0</v>
      </c>
      <c r="I1663" s="221">
        <v>0</v>
      </c>
      <c r="J1663" s="220">
        <v>0</v>
      </c>
    </row>
    <row r="1664" spans="2:11" x14ac:dyDescent="0.2">
      <c r="B1664" s="101" t="s">
        <v>1756</v>
      </c>
      <c r="C1664" s="219">
        <v>627</v>
      </c>
      <c r="D1664" s="220">
        <v>91.545454545454547</v>
      </c>
      <c r="E1664" s="221">
        <v>0.53470520834303703</v>
      </c>
      <c r="F1664" s="220">
        <v>463</v>
      </c>
      <c r="G1664" s="219">
        <v>22</v>
      </c>
      <c r="H1664" s="220">
        <v>251.27272727272728</v>
      </c>
      <c r="I1664" s="221">
        <v>0.35907762260474185</v>
      </c>
      <c r="J1664" s="220">
        <v>698</v>
      </c>
    </row>
    <row r="1665" spans="2:10" x14ac:dyDescent="0.2">
      <c r="B1665" s="101" t="s">
        <v>1757</v>
      </c>
      <c r="C1665" s="219">
        <v>25</v>
      </c>
      <c r="D1665" s="220">
        <v>81.28</v>
      </c>
      <c r="E1665" s="221">
        <v>0.52182845403184386</v>
      </c>
      <c r="F1665" s="220">
        <v>283</v>
      </c>
      <c r="G1665" s="219">
        <v>0</v>
      </c>
      <c r="H1665" s="220">
        <v>0</v>
      </c>
      <c r="I1665" s="221">
        <v>0</v>
      </c>
      <c r="J1665" s="220">
        <v>0</v>
      </c>
    </row>
    <row r="1666" spans="2:10" x14ac:dyDescent="0.2">
      <c r="B1666" s="101" t="s">
        <v>1758</v>
      </c>
      <c r="C1666" s="219">
        <v>89</v>
      </c>
      <c r="D1666" s="220">
        <v>85.707865168539328</v>
      </c>
      <c r="E1666" s="221">
        <v>0.47238048055486748</v>
      </c>
      <c r="F1666" s="220">
        <v>482</v>
      </c>
      <c r="G1666" s="219">
        <v>7</v>
      </c>
      <c r="H1666" s="220">
        <v>261.57142857142856</v>
      </c>
      <c r="I1666" s="221">
        <v>0.35880854399372919</v>
      </c>
      <c r="J1666" s="220">
        <v>441</v>
      </c>
    </row>
    <row r="1667" spans="2:10" x14ac:dyDescent="0.2">
      <c r="B1667" s="101" t="s">
        <v>1759</v>
      </c>
      <c r="C1667" s="219">
        <v>10</v>
      </c>
      <c r="D1667" s="220">
        <v>77.3</v>
      </c>
      <c r="E1667" s="221">
        <v>0.41874322860238355</v>
      </c>
      <c r="F1667" s="220">
        <v>135</v>
      </c>
      <c r="G1667" s="219">
        <v>0</v>
      </c>
      <c r="H1667" s="220">
        <v>0</v>
      </c>
      <c r="I1667" s="221">
        <v>0</v>
      </c>
      <c r="J1667" s="220">
        <v>0</v>
      </c>
    </row>
    <row r="1668" spans="2:10" x14ac:dyDescent="0.2">
      <c r="B1668" s="101" t="s">
        <v>1760</v>
      </c>
      <c r="C1668" s="219">
        <v>96</v>
      </c>
      <c r="D1668" s="220">
        <v>112.13541666666667</v>
      </c>
      <c r="E1668" s="221">
        <v>0.51907035054727801</v>
      </c>
      <c r="F1668" s="220">
        <v>499</v>
      </c>
      <c r="G1668" s="219">
        <v>97</v>
      </c>
      <c r="H1668" s="220">
        <v>391.22680412371136</v>
      </c>
      <c r="I1668" s="221">
        <v>0.35613802941148864</v>
      </c>
      <c r="J1668" s="220">
        <v>877</v>
      </c>
    </row>
    <row r="1669" spans="2:10" x14ac:dyDescent="0.2">
      <c r="B1669" s="101" t="s">
        <v>1761</v>
      </c>
      <c r="C1669" s="219">
        <v>367</v>
      </c>
      <c r="D1669" s="220">
        <v>88.305177111716617</v>
      </c>
      <c r="E1669" s="221">
        <v>0.52446918694976685</v>
      </c>
      <c r="F1669" s="220">
        <v>558</v>
      </c>
      <c r="G1669" s="219">
        <v>133</v>
      </c>
      <c r="H1669" s="220">
        <v>256.69172932330827</v>
      </c>
      <c r="I1669" s="221">
        <v>0.35623356567469422</v>
      </c>
      <c r="J1669" s="220">
        <v>891</v>
      </c>
    </row>
    <row r="1670" spans="2:10" x14ac:dyDescent="0.2">
      <c r="B1670" s="101" t="s">
        <v>1762</v>
      </c>
      <c r="C1670" s="219">
        <v>239</v>
      </c>
      <c r="D1670" s="220">
        <v>82.292887029288707</v>
      </c>
      <c r="E1670" s="221">
        <v>0.51200083302962462</v>
      </c>
      <c r="F1670" s="220">
        <v>244</v>
      </c>
      <c r="G1670" s="219">
        <v>42</v>
      </c>
      <c r="H1670" s="220">
        <v>258.23809523809524</v>
      </c>
      <c r="I1670" s="221">
        <v>0.35200571206023623</v>
      </c>
      <c r="J1670" s="220">
        <v>580</v>
      </c>
    </row>
    <row r="1671" spans="2:10" x14ac:dyDescent="0.2">
      <c r="B1671" s="101" t="s">
        <v>1763</v>
      </c>
      <c r="C1671" s="219">
        <v>586</v>
      </c>
      <c r="D1671" s="220">
        <v>77.37372013651877</v>
      </c>
      <c r="E1671" s="221">
        <v>0.51498699499108391</v>
      </c>
      <c r="F1671" s="220">
        <v>474</v>
      </c>
      <c r="G1671" s="219">
        <v>158</v>
      </c>
      <c r="H1671" s="220">
        <v>230.24050632911391</v>
      </c>
      <c r="I1671" s="221">
        <v>0.35373739534612358</v>
      </c>
      <c r="J1671" s="220">
        <v>758</v>
      </c>
    </row>
    <row r="1672" spans="2:10" x14ac:dyDescent="0.2">
      <c r="B1672" s="101" t="s">
        <v>1764</v>
      </c>
      <c r="C1672" s="219">
        <v>529</v>
      </c>
      <c r="D1672" s="220">
        <v>88.43100189035917</v>
      </c>
      <c r="E1672" s="221">
        <v>0.5145125988495507</v>
      </c>
      <c r="F1672" s="220">
        <v>425</v>
      </c>
      <c r="G1672" s="219">
        <v>298</v>
      </c>
      <c r="H1672" s="220">
        <v>269.06040268456377</v>
      </c>
      <c r="I1672" s="221">
        <v>0.35371604780328125</v>
      </c>
      <c r="J1672" s="220">
        <v>888</v>
      </c>
    </row>
    <row r="1673" spans="2:10" x14ac:dyDescent="0.2">
      <c r="B1673" s="101" t="s">
        <v>1765</v>
      </c>
      <c r="C1673" s="219">
        <v>1</v>
      </c>
      <c r="D1673" s="220">
        <v>49</v>
      </c>
      <c r="E1673" s="221">
        <v>0.37692307692307692</v>
      </c>
      <c r="F1673" s="220">
        <v>49</v>
      </c>
      <c r="G1673" s="219">
        <v>0</v>
      </c>
      <c r="H1673" s="220">
        <v>0</v>
      </c>
      <c r="I1673" s="221">
        <v>0</v>
      </c>
      <c r="J1673" s="220">
        <v>0</v>
      </c>
    </row>
    <row r="1674" spans="2:10" x14ac:dyDescent="0.2">
      <c r="B1674" s="101" t="s">
        <v>1766</v>
      </c>
      <c r="C1674" s="219">
        <v>544</v>
      </c>
      <c r="D1674" s="220">
        <v>88.913602941176464</v>
      </c>
      <c r="E1674" s="221">
        <v>0.51540272997538539</v>
      </c>
      <c r="F1674" s="220">
        <v>341</v>
      </c>
      <c r="G1674" s="219">
        <v>310</v>
      </c>
      <c r="H1674" s="220">
        <v>314.30322580645162</v>
      </c>
      <c r="I1674" s="221">
        <v>0.35354436993816951</v>
      </c>
      <c r="J1674" s="220">
        <v>1188</v>
      </c>
    </row>
    <row r="1675" spans="2:10" x14ac:dyDescent="0.2">
      <c r="B1675" s="101" t="s">
        <v>1767</v>
      </c>
      <c r="C1675" s="219">
        <v>0</v>
      </c>
      <c r="D1675" s="220">
        <v>0</v>
      </c>
      <c r="E1675" s="221">
        <v>0</v>
      </c>
      <c r="F1675" s="220">
        <v>0</v>
      </c>
      <c r="G1675" s="219">
        <v>0</v>
      </c>
      <c r="H1675" s="220">
        <v>0</v>
      </c>
      <c r="I1675" s="221">
        <v>0</v>
      </c>
      <c r="J1675" s="220">
        <v>0</v>
      </c>
    </row>
    <row r="1676" spans="2:10" x14ac:dyDescent="0.2">
      <c r="B1676" s="101" t="s">
        <v>1768</v>
      </c>
      <c r="C1676" s="219">
        <v>69</v>
      </c>
      <c r="D1676" s="220">
        <v>93.521739130434781</v>
      </c>
      <c r="E1676" s="221">
        <v>0.50284422972025244</v>
      </c>
      <c r="F1676" s="220">
        <v>386</v>
      </c>
      <c r="G1676" s="219">
        <v>5</v>
      </c>
      <c r="H1676" s="220">
        <v>224.8</v>
      </c>
      <c r="I1676" s="221">
        <v>0.36037191407502411</v>
      </c>
      <c r="J1676" s="220">
        <v>492</v>
      </c>
    </row>
    <row r="1677" spans="2:10" x14ac:dyDescent="0.2">
      <c r="B1677" s="101" t="s">
        <v>1769</v>
      </c>
      <c r="C1677" s="219">
        <v>319</v>
      </c>
      <c r="D1677" s="220">
        <v>113.15047021943573</v>
      </c>
      <c r="E1677" s="221">
        <v>0.53637768597497537</v>
      </c>
      <c r="F1677" s="220">
        <v>636</v>
      </c>
      <c r="G1677" s="219">
        <v>270</v>
      </c>
      <c r="H1677" s="220">
        <v>367.06296296296296</v>
      </c>
      <c r="I1677" s="221">
        <v>0.35712818590974771</v>
      </c>
      <c r="J1677" s="220">
        <v>1667</v>
      </c>
    </row>
    <row r="1678" spans="2:10" x14ac:dyDescent="0.2">
      <c r="B1678" s="101" t="s">
        <v>1770</v>
      </c>
      <c r="C1678" s="219">
        <v>0</v>
      </c>
      <c r="D1678" s="220">
        <v>0</v>
      </c>
      <c r="E1678" s="221">
        <v>0</v>
      </c>
      <c r="F1678" s="220">
        <v>0</v>
      </c>
      <c r="G1678" s="219">
        <v>0</v>
      </c>
      <c r="H1678" s="220">
        <v>0</v>
      </c>
      <c r="I1678" s="221">
        <v>0</v>
      </c>
      <c r="J1678" s="220">
        <v>0</v>
      </c>
    </row>
    <row r="1679" spans="2:10" x14ac:dyDescent="0.2">
      <c r="B1679" s="101" t="s">
        <v>1771</v>
      </c>
      <c r="C1679" s="219">
        <v>5</v>
      </c>
      <c r="D1679" s="220">
        <v>494</v>
      </c>
      <c r="E1679" s="221">
        <v>0.5819981149858624</v>
      </c>
      <c r="F1679" s="220">
        <v>1558</v>
      </c>
      <c r="G1679" s="219">
        <v>3</v>
      </c>
      <c r="H1679" s="220">
        <v>1186.6666666666667</v>
      </c>
      <c r="I1679" s="221">
        <v>0.3622303622303622</v>
      </c>
      <c r="J1679" s="220">
        <v>1402</v>
      </c>
    </row>
    <row r="1680" spans="2:10" x14ac:dyDescent="0.2">
      <c r="B1680" s="101" t="s">
        <v>1772</v>
      </c>
      <c r="C1680" s="219">
        <v>359</v>
      </c>
      <c r="D1680" s="220">
        <v>83.186629526462397</v>
      </c>
      <c r="E1680" s="221">
        <v>0.50254097533066333</v>
      </c>
      <c r="F1680" s="220">
        <v>538</v>
      </c>
      <c r="G1680" s="219">
        <v>36</v>
      </c>
      <c r="H1680" s="220">
        <v>271.44444444444446</v>
      </c>
      <c r="I1680" s="221">
        <v>0.35452038891307502</v>
      </c>
      <c r="J1680" s="220">
        <v>663</v>
      </c>
    </row>
    <row r="1681" spans="2:10" x14ac:dyDescent="0.2">
      <c r="B1681" s="101" t="s">
        <v>1773</v>
      </c>
      <c r="C1681" s="219">
        <v>399</v>
      </c>
      <c r="D1681" s="220">
        <v>82.090225563909769</v>
      </c>
      <c r="E1681" s="221">
        <v>0.49744095982990366</v>
      </c>
      <c r="F1681" s="220">
        <v>417</v>
      </c>
      <c r="G1681" s="219">
        <v>35</v>
      </c>
      <c r="H1681" s="220">
        <v>297.05714285714288</v>
      </c>
      <c r="I1681" s="221">
        <v>0.35517370956171224</v>
      </c>
      <c r="J1681" s="220">
        <v>615</v>
      </c>
    </row>
    <row r="1682" spans="2:10" x14ac:dyDescent="0.2">
      <c r="B1682" s="101" t="s">
        <v>1774</v>
      </c>
      <c r="C1682" s="219">
        <v>808</v>
      </c>
      <c r="D1682" s="220">
        <v>94.534653465346537</v>
      </c>
      <c r="E1682" s="221">
        <v>0.55725458153379237</v>
      </c>
      <c r="F1682" s="220">
        <v>522</v>
      </c>
      <c r="G1682" s="219">
        <v>87</v>
      </c>
      <c r="H1682" s="220">
        <v>242.42528735632183</v>
      </c>
      <c r="I1682" s="221">
        <v>0.35958331912572028</v>
      </c>
      <c r="J1682" s="220">
        <v>447</v>
      </c>
    </row>
    <row r="1683" spans="2:10" x14ac:dyDescent="0.2">
      <c r="B1683" s="101" t="s">
        <v>1775</v>
      </c>
      <c r="C1683" s="219">
        <v>395</v>
      </c>
      <c r="D1683" s="220">
        <v>102.62025316455696</v>
      </c>
      <c r="E1683" s="221">
        <v>0.55831026266132255</v>
      </c>
      <c r="F1683" s="220">
        <v>734</v>
      </c>
      <c r="G1683" s="219">
        <v>39</v>
      </c>
      <c r="H1683" s="220">
        <v>387.43589743589746</v>
      </c>
      <c r="I1683" s="221">
        <v>0.36376330107371557</v>
      </c>
      <c r="J1683" s="220">
        <v>910</v>
      </c>
    </row>
    <row r="1684" spans="2:10" x14ac:dyDescent="0.2">
      <c r="B1684" s="101" t="s">
        <v>1776</v>
      </c>
      <c r="C1684" s="219">
        <v>28</v>
      </c>
      <c r="D1684" s="220">
        <v>88.071428571428569</v>
      </c>
      <c r="E1684" s="221">
        <v>0.53100775193798455</v>
      </c>
      <c r="F1684" s="220">
        <v>195</v>
      </c>
      <c r="G1684" s="219">
        <v>0</v>
      </c>
      <c r="H1684" s="220">
        <v>0</v>
      </c>
      <c r="I1684" s="221">
        <v>0</v>
      </c>
      <c r="J1684" s="220">
        <v>0</v>
      </c>
    </row>
    <row r="1685" spans="2:10" x14ac:dyDescent="0.2">
      <c r="B1685" s="101" t="s">
        <v>1777</v>
      </c>
      <c r="C1685" s="219">
        <v>915</v>
      </c>
      <c r="D1685" s="220">
        <v>76.632786885245906</v>
      </c>
      <c r="E1685" s="221">
        <v>0.49018840225103988</v>
      </c>
      <c r="F1685" s="220">
        <v>584</v>
      </c>
      <c r="G1685" s="219">
        <v>313</v>
      </c>
      <c r="H1685" s="220">
        <v>248.37699680511182</v>
      </c>
      <c r="I1685" s="221">
        <v>0.35485343387407453</v>
      </c>
      <c r="J1685" s="220">
        <v>769</v>
      </c>
    </row>
    <row r="1686" spans="2:10" x14ac:dyDescent="0.2">
      <c r="B1686" s="101" t="s">
        <v>1778</v>
      </c>
      <c r="C1686" s="219">
        <v>0</v>
      </c>
      <c r="D1686" s="220">
        <v>0</v>
      </c>
      <c r="E1686" s="221">
        <v>0</v>
      </c>
      <c r="F1686" s="220">
        <v>0</v>
      </c>
      <c r="G1686" s="219">
        <v>0</v>
      </c>
      <c r="H1686" s="220">
        <v>0</v>
      </c>
      <c r="I1686" s="221">
        <v>0</v>
      </c>
      <c r="J1686" s="220">
        <v>0</v>
      </c>
    </row>
    <row r="1687" spans="2:10" x14ac:dyDescent="0.2">
      <c r="B1687" s="101" t="s">
        <v>1779</v>
      </c>
      <c r="C1687" s="219">
        <v>960</v>
      </c>
      <c r="D1687" s="220">
        <v>75.716666666666669</v>
      </c>
      <c r="E1687" s="221">
        <v>0.48935296454129884</v>
      </c>
      <c r="F1687" s="220">
        <v>430</v>
      </c>
      <c r="G1687" s="219">
        <v>245</v>
      </c>
      <c r="H1687" s="220">
        <v>238.99183673469389</v>
      </c>
      <c r="I1687" s="221">
        <v>0.35464528203606238</v>
      </c>
      <c r="J1687" s="220">
        <v>688</v>
      </c>
    </row>
    <row r="1688" spans="2:10" x14ac:dyDescent="0.2">
      <c r="B1688" s="101" t="s">
        <v>1780</v>
      </c>
      <c r="C1688" s="219">
        <v>257</v>
      </c>
      <c r="D1688" s="220">
        <v>82.365758754863819</v>
      </c>
      <c r="E1688" s="221">
        <v>0.48323250770460002</v>
      </c>
      <c r="F1688" s="220">
        <v>265</v>
      </c>
      <c r="G1688" s="219">
        <v>158</v>
      </c>
      <c r="H1688" s="220">
        <v>324.34177215189874</v>
      </c>
      <c r="I1688" s="221">
        <v>0.36052172444844666</v>
      </c>
      <c r="J1688" s="220">
        <v>1511</v>
      </c>
    </row>
    <row r="1689" spans="2:10" x14ac:dyDescent="0.2">
      <c r="B1689" s="101" t="s">
        <v>1781</v>
      </c>
      <c r="C1689" s="219">
        <v>0</v>
      </c>
      <c r="D1689" s="220">
        <v>0</v>
      </c>
      <c r="E1689" s="221">
        <v>0</v>
      </c>
      <c r="F1689" s="220">
        <v>0</v>
      </c>
      <c r="G1689" s="219">
        <v>0</v>
      </c>
      <c r="H1689" s="220">
        <v>0</v>
      </c>
      <c r="I1689" s="221">
        <v>0</v>
      </c>
      <c r="J1689" s="220">
        <v>0</v>
      </c>
    </row>
    <row r="1690" spans="2:10" x14ac:dyDescent="0.2">
      <c r="B1690" s="101" t="s">
        <v>1782</v>
      </c>
      <c r="C1690" s="219">
        <v>922</v>
      </c>
      <c r="D1690" s="220">
        <v>70.874186550976134</v>
      </c>
      <c r="E1690" s="221">
        <v>0.45933559207659114</v>
      </c>
      <c r="F1690" s="220">
        <v>247</v>
      </c>
      <c r="G1690" s="219">
        <v>305</v>
      </c>
      <c r="H1690" s="220">
        <v>292.64918032786886</v>
      </c>
      <c r="I1690" s="221">
        <v>0.35648871120412484</v>
      </c>
      <c r="J1690" s="220">
        <v>1116</v>
      </c>
    </row>
    <row r="1691" spans="2:10" x14ac:dyDescent="0.2">
      <c r="B1691" s="101" t="s">
        <v>1783</v>
      </c>
      <c r="C1691" s="219">
        <v>127</v>
      </c>
      <c r="D1691" s="220">
        <v>81.133858267716533</v>
      </c>
      <c r="E1691" s="221">
        <v>0.4840967817712003</v>
      </c>
      <c r="F1691" s="220">
        <v>255</v>
      </c>
      <c r="G1691" s="219">
        <v>32</v>
      </c>
      <c r="H1691" s="220">
        <v>290.6875</v>
      </c>
      <c r="I1691" s="221">
        <v>0.35770044222264952</v>
      </c>
      <c r="J1691" s="220">
        <v>751</v>
      </c>
    </row>
    <row r="1692" spans="2:10" x14ac:dyDescent="0.2">
      <c r="B1692" s="101" t="s">
        <v>1784</v>
      </c>
      <c r="C1692" s="219">
        <v>0</v>
      </c>
      <c r="D1692" s="220">
        <v>0</v>
      </c>
      <c r="E1692" s="221">
        <v>0</v>
      </c>
      <c r="F1692" s="220">
        <v>0</v>
      </c>
      <c r="G1692" s="219">
        <v>0</v>
      </c>
      <c r="H1692" s="220">
        <v>0</v>
      </c>
      <c r="I1692" s="221">
        <v>0</v>
      </c>
      <c r="J1692" s="220">
        <v>0</v>
      </c>
    </row>
    <row r="1693" spans="2:10" x14ac:dyDescent="0.2">
      <c r="B1693" s="101" t="s">
        <v>1785</v>
      </c>
      <c r="C1693" s="219">
        <v>905</v>
      </c>
      <c r="D1693" s="220">
        <v>67.499447513812157</v>
      </c>
      <c r="E1693" s="221">
        <v>0.45072012513649917</v>
      </c>
      <c r="F1693" s="220">
        <v>404</v>
      </c>
      <c r="G1693" s="219">
        <v>210</v>
      </c>
      <c r="H1693" s="220">
        <v>264.93809523809523</v>
      </c>
      <c r="I1693" s="221">
        <v>0.35670688704527675</v>
      </c>
      <c r="J1693" s="220">
        <v>1061</v>
      </c>
    </row>
    <row r="1694" spans="2:10" x14ac:dyDescent="0.2">
      <c r="B1694" s="101" t="s">
        <v>1786</v>
      </c>
      <c r="C1694" s="219">
        <v>288</v>
      </c>
      <c r="D1694" s="220">
        <v>70.041666666666671</v>
      </c>
      <c r="E1694" s="221">
        <v>0.44695559691571396</v>
      </c>
      <c r="F1694" s="220">
        <v>237</v>
      </c>
      <c r="G1694" s="219">
        <v>67</v>
      </c>
      <c r="H1694" s="220">
        <v>243.32835820895522</v>
      </c>
      <c r="I1694" s="221">
        <v>0.35232208847492053</v>
      </c>
      <c r="J1694" s="220">
        <v>658</v>
      </c>
    </row>
    <row r="1695" spans="2:10" x14ac:dyDescent="0.2">
      <c r="B1695" s="101" t="s">
        <v>1787</v>
      </c>
      <c r="C1695" s="219">
        <v>718</v>
      </c>
      <c r="D1695" s="220">
        <v>81.692200557103064</v>
      </c>
      <c r="E1695" s="221">
        <v>0.49133020606466737</v>
      </c>
      <c r="F1695" s="220">
        <v>372</v>
      </c>
      <c r="G1695" s="219">
        <v>151</v>
      </c>
      <c r="H1695" s="220">
        <v>265.41059602649005</v>
      </c>
      <c r="I1695" s="221">
        <v>0.35502188048119332</v>
      </c>
      <c r="J1695" s="220">
        <v>751</v>
      </c>
    </row>
    <row r="1696" spans="2:10" x14ac:dyDescent="0.2">
      <c r="B1696" s="101" t="s">
        <v>1788</v>
      </c>
      <c r="C1696" s="219">
        <v>255</v>
      </c>
      <c r="D1696" s="220">
        <v>86.937254901960785</v>
      </c>
      <c r="E1696" s="221">
        <v>0.5116080494784454</v>
      </c>
      <c r="F1696" s="220">
        <v>627</v>
      </c>
      <c r="G1696" s="219">
        <v>329</v>
      </c>
      <c r="H1696" s="220">
        <v>263.79939209726444</v>
      </c>
      <c r="I1696" s="221">
        <v>0.35412781896597445</v>
      </c>
      <c r="J1696" s="220">
        <v>959</v>
      </c>
    </row>
    <row r="1697" spans="2:11" x14ac:dyDescent="0.2">
      <c r="B1697" s="101" t="s">
        <v>1789</v>
      </c>
      <c r="C1697" s="219">
        <v>1</v>
      </c>
      <c r="D1697" s="220">
        <v>69</v>
      </c>
      <c r="E1697" s="221">
        <v>0.49285714285714288</v>
      </c>
      <c r="F1697" s="220">
        <v>69</v>
      </c>
      <c r="G1697" s="219">
        <v>0</v>
      </c>
      <c r="H1697" s="220">
        <v>0</v>
      </c>
      <c r="I1697" s="221">
        <v>0</v>
      </c>
      <c r="J1697" s="220">
        <v>0</v>
      </c>
    </row>
    <row r="1698" spans="2:11" x14ac:dyDescent="0.2">
      <c r="B1698" s="101" t="s">
        <v>1790</v>
      </c>
      <c r="C1698" s="219">
        <v>359</v>
      </c>
      <c r="D1698" s="220">
        <v>104.82729805013928</v>
      </c>
      <c r="E1698" s="221">
        <v>0.52229608760218182</v>
      </c>
      <c r="F1698" s="220">
        <v>570</v>
      </c>
      <c r="G1698" s="219">
        <v>75</v>
      </c>
      <c r="H1698" s="220">
        <v>511.38666666666666</v>
      </c>
      <c r="I1698" s="221">
        <v>0.35876712969458868</v>
      </c>
      <c r="J1698" s="220">
        <v>1431</v>
      </c>
    </row>
    <row r="1699" spans="2:11" x14ac:dyDescent="0.2">
      <c r="B1699" s="101" t="s">
        <v>1791</v>
      </c>
      <c r="C1699" s="219">
        <v>707</v>
      </c>
      <c r="D1699" s="220">
        <v>86.407355021216404</v>
      </c>
      <c r="E1699" s="221">
        <v>0.50992045274325348</v>
      </c>
      <c r="F1699" s="220">
        <v>446</v>
      </c>
      <c r="G1699" s="219">
        <v>100</v>
      </c>
      <c r="H1699" s="220">
        <v>249.26</v>
      </c>
      <c r="I1699" s="221">
        <v>0.35674824674395311</v>
      </c>
      <c r="J1699" s="220">
        <v>637</v>
      </c>
    </row>
    <row r="1700" spans="2:11" x14ac:dyDescent="0.2">
      <c r="B1700" s="101" t="s">
        <v>1792</v>
      </c>
      <c r="C1700" s="219">
        <v>600</v>
      </c>
      <c r="D1700" s="220">
        <v>82.693333333333328</v>
      </c>
      <c r="E1700" s="221">
        <v>0.48677497841613682</v>
      </c>
      <c r="F1700" s="220">
        <v>625</v>
      </c>
      <c r="G1700" s="219">
        <v>304</v>
      </c>
      <c r="H1700" s="220">
        <v>319.34539473684208</v>
      </c>
      <c r="I1700" s="221">
        <v>0.35921335010730404</v>
      </c>
      <c r="J1700" s="220">
        <v>1122</v>
      </c>
    </row>
    <row r="1701" spans="2:11" x14ac:dyDescent="0.2">
      <c r="B1701" s="101" t="s">
        <v>1793</v>
      </c>
      <c r="C1701" s="219">
        <v>100</v>
      </c>
      <c r="D1701" s="220">
        <v>100.8</v>
      </c>
      <c r="E1701" s="221">
        <v>0.52041922659920492</v>
      </c>
      <c r="F1701" s="220">
        <v>265</v>
      </c>
      <c r="G1701" s="219">
        <v>101</v>
      </c>
      <c r="H1701" s="220">
        <v>420.14851485148517</v>
      </c>
      <c r="I1701" s="221">
        <v>0.36125346908892797</v>
      </c>
      <c r="J1701" s="220">
        <v>1189</v>
      </c>
    </row>
    <row r="1702" spans="2:11" x14ac:dyDescent="0.2">
      <c r="B1702" s="101" t="s">
        <v>1794</v>
      </c>
      <c r="C1702" s="219">
        <v>656</v>
      </c>
      <c r="D1702" s="220">
        <v>88.425304878048777</v>
      </c>
      <c r="E1702" s="221">
        <v>0.51965491910486805</v>
      </c>
      <c r="F1702" s="220">
        <v>552</v>
      </c>
      <c r="G1702" s="219">
        <v>302</v>
      </c>
      <c r="H1702" s="220">
        <v>285.55960264900665</v>
      </c>
      <c r="I1702" s="221">
        <v>0.35671179387907892</v>
      </c>
      <c r="J1702" s="220">
        <v>938</v>
      </c>
    </row>
    <row r="1703" spans="2:11" x14ac:dyDescent="0.2">
      <c r="B1703" s="101" t="s">
        <v>1795</v>
      </c>
      <c r="C1703" s="219">
        <v>355</v>
      </c>
      <c r="D1703" s="220">
        <v>80.126760563380287</v>
      </c>
      <c r="E1703" s="221">
        <v>0.50187906911092672</v>
      </c>
      <c r="F1703" s="220">
        <v>374</v>
      </c>
      <c r="G1703" s="219">
        <v>136</v>
      </c>
      <c r="H1703" s="220">
        <v>262.04411764705884</v>
      </c>
      <c r="I1703" s="221">
        <v>0.35679030885518337</v>
      </c>
      <c r="J1703" s="220">
        <v>837</v>
      </c>
    </row>
    <row r="1704" spans="2:11" x14ac:dyDescent="0.2">
      <c r="B1704" s="101" t="s">
        <v>1796</v>
      </c>
      <c r="C1704" s="219">
        <v>171</v>
      </c>
      <c r="D1704" s="220">
        <v>109.9766081871345</v>
      </c>
      <c r="E1704" s="221">
        <v>0.52582133370613726</v>
      </c>
      <c r="F1704" s="220">
        <v>768</v>
      </c>
      <c r="G1704" s="219">
        <v>218</v>
      </c>
      <c r="H1704" s="220">
        <v>363.88532110091745</v>
      </c>
      <c r="I1704" s="221">
        <v>0.35554469912242181</v>
      </c>
      <c r="J1704" s="220">
        <v>1198</v>
      </c>
    </row>
    <row r="1705" spans="2:11" x14ac:dyDescent="0.2">
      <c r="B1705" s="101" t="s">
        <v>1797</v>
      </c>
      <c r="C1705" s="219">
        <v>0</v>
      </c>
      <c r="D1705" s="220">
        <v>0</v>
      </c>
      <c r="E1705" s="221">
        <v>0</v>
      </c>
      <c r="F1705" s="220">
        <v>0</v>
      </c>
      <c r="G1705" s="219">
        <v>0</v>
      </c>
      <c r="H1705" s="220">
        <v>0</v>
      </c>
      <c r="I1705" s="221">
        <v>0</v>
      </c>
      <c r="J1705" s="220">
        <v>0</v>
      </c>
    </row>
    <row r="1706" spans="2:11" x14ac:dyDescent="0.2">
      <c r="B1706" s="101" t="s">
        <v>1798</v>
      </c>
      <c r="C1706" s="219">
        <v>961</v>
      </c>
      <c r="D1706" s="220">
        <v>76.53381893860562</v>
      </c>
      <c r="E1706" s="221">
        <v>0.45027335116901246</v>
      </c>
      <c r="F1706" s="220">
        <v>935</v>
      </c>
      <c r="G1706" s="219">
        <v>253</v>
      </c>
      <c r="H1706" s="220">
        <v>370.09090909090907</v>
      </c>
      <c r="I1706" s="221">
        <v>0.3590965920857847</v>
      </c>
      <c r="J1706" s="220">
        <v>1318</v>
      </c>
    </row>
    <row r="1707" spans="2:11" x14ac:dyDescent="0.2">
      <c r="B1707" s="101" t="s">
        <v>1799</v>
      </c>
      <c r="C1707" s="219">
        <v>621</v>
      </c>
      <c r="D1707" s="220">
        <v>72.086956521739125</v>
      </c>
      <c r="E1707" s="221">
        <v>0.4406752965496874</v>
      </c>
      <c r="F1707" s="220">
        <v>713</v>
      </c>
      <c r="G1707" s="219">
        <v>101</v>
      </c>
      <c r="H1707" s="220">
        <v>356.51485148514854</v>
      </c>
      <c r="I1707" s="221">
        <v>0.35649014424742842</v>
      </c>
      <c r="J1707" s="220">
        <v>1372</v>
      </c>
    </row>
    <row r="1708" spans="2:11" x14ac:dyDescent="0.2">
      <c r="B1708" s="101" t="s">
        <v>1800</v>
      </c>
      <c r="C1708" s="219">
        <v>422</v>
      </c>
      <c r="D1708" s="220">
        <v>74.917061611374407</v>
      </c>
      <c r="E1708" s="221">
        <v>0.46069216757741338</v>
      </c>
      <c r="F1708" s="220">
        <v>527</v>
      </c>
      <c r="G1708" s="219">
        <v>215</v>
      </c>
      <c r="H1708" s="220">
        <v>260.62790697674421</v>
      </c>
      <c r="I1708" s="221">
        <v>0.35763521017091948</v>
      </c>
      <c r="J1708" s="220">
        <v>857</v>
      </c>
    </row>
    <row r="1709" spans="2:11" x14ac:dyDescent="0.2">
      <c r="B1709" s="102" t="s">
        <v>1801</v>
      </c>
      <c r="C1709" s="222">
        <v>382</v>
      </c>
      <c r="D1709" s="223">
        <v>86.212041884816756</v>
      </c>
      <c r="E1709" s="224">
        <v>0.51406406093906098</v>
      </c>
      <c r="F1709" s="223">
        <v>484</v>
      </c>
      <c r="G1709" s="222">
        <v>16</v>
      </c>
      <c r="H1709" s="223">
        <v>221.5</v>
      </c>
      <c r="I1709" s="224">
        <v>0.35772685979610386</v>
      </c>
      <c r="J1709" s="223">
        <v>431</v>
      </c>
    </row>
    <row r="1711" spans="2:11" x14ac:dyDescent="0.2">
      <c r="K1711" s="12" t="s">
        <v>298</v>
      </c>
    </row>
    <row r="1712" spans="2:11" x14ac:dyDescent="0.2">
      <c r="K1712" s="12" t="s">
        <v>320</v>
      </c>
    </row>
    <row r="1713" spans="2:10" x14ac:dyDescent="0.2">
      <c r="B1713" s="3" t="s">
        <v>0</v>
      </c>
      <c r="C1713" s="207"/>
      <c r="D1713" s="208"/>
      <c r="E1713" s="209"/>
      <c r="F1713" s="209"/>
      <c r="G1713" s="207"/>
      <c r="H1713" s="208"/>
      <c r="I1713" s="209"/>
      <c r="J1713" s="209"/>
    </row>
    <row r="1714" spans="2:10" x14ac:dyDescent="0.2">
      <c r="B1714" s="3" t="s">
        <v>2701</v>
      </c>
      <c r="C1714" s="207"/>
      <c r="D1714" s="208"/>
      <c r="E1714" s="209"/>
      <c r="F1714" s="209"/>
      <c r="G1714" s="207"/>
      <c r="H1714" s="208"/>
      <c r="I1714" s="209"/>
      <c r="J1714" s="209"/>
    </row>
    <row r="1715" spans="2:10" x14ac:dyDescent="0.2">
      <c r="B1715" s="100" t="s">
        <v>293</v>
      </c>
      <c r="C1715" s="207"/>
      <c r="D1715" s="208"/>
      <c r="E1715" s="209"/>
      <c r="F1715" s="209"/>
      <c r="G1715" s="207"/>
      <c r="H1715" s="208"/>
      <c r="I1715" s="209"/>
      <c r="J1715" s="209"/>
    </row>
    <row r="1716" spans="2:10" x14ac:dyDescent="0.2">
      <c r="B1716" s="3"/>
      <c r="C1716" s="98"/>
      <c r="D1716" s="98"/>
      <c r="E1716" s="98"/>
      <c r="F1716" s="98"/>
      <c r="G1716" s="98"/>
      <c r="H1716" s="98"/>
      <c r="I1716" s="98"/>
      <c r="J1716" s="98"/>
    </row>
    <row r="1717" spans="2:10" x14ac:dyDescent="0.2">
      <c r="B1717" s="106"/>
      <c r="C1717" s="167" t="s">
        <v>2659</v>
      </c>
      <c r="D1717" s="210"/>
      <c r="E1717" s="211"/>
      <c r="F1717" s="212"/>
      <c r="G1717" s="167" t="s">
        <v>357</v>
      </c>
      <c r="H1717" s="210"/>
      <c r="I1717" s="211"/>
      <c r="J1717" s="212"/>
    </row>
    <row r="1718" spans="2:10" ht="25.5" x14ac:dyDescent="0.2">
      <c r="B1718" s="168" t="s">
        <v>299</v>
      </c>
      <c r="C1718" s="213" t="s">
        <v>2679</v>
      </c>
      <c r="D1718" s="214" t="s">
        <v>2676</v>
      </c>
      <c r="E1718" s="215" t="s">
        <v>2677</v>
      </c>
      <c r="F1718" s="214" t="s">
        <v>2678</v>
      </c>
      <c r="G1718" s="213" t="s">
        <v>2679</v>
      </c>
      <c r="H1718" s="214" t="s">
        <v>2676</v>
      </c>
      <c r="I1718" s="215" t="s">
        <v>2677</v>
      </c>
      <c r="J1718" s="214" t="s">
        <v>2678</v>
      </c>
    </row>
    <row r="1719" spans="2:10" x14ac:dyDescent="0.2">
      <c r="B1719" s="121" t="s">
        <v>1802</v>
      </c>
      <c r="C1719" s="216">
        <v>1</v>
      </c>
      <c r="D1719" s="217">
        <v>59</v>
      </c>
      <c r="E1719" s="218">
        <v>0.45384615384615379</v>
      </c>
      <c r="F1719" s="217">
        <v>59</v>
      </c>
      <c r="G1719" s="216">
        <v>0</v>
      </c>
      <c r="H1719" s="217">
        <v>0</v>
      </c>
      <c r="I1719" s="218">
        <v>0</v>
      </c>
      <c r="J1719" s="217">
        <v>0</v>
      </c>
    </row>
    <row r="1720" spans="2:10" x14ac:dyDescent="0.2">
      <c r="B1720" s="101" t="s">
        <v>1803</v>
      </c>
      <c r="C1720" s="219">
        <v>116</v>
      </c>
      <c r="D1720" s="220">
        <v>147.19827586206895</v>
      </c>
      <c r="E1720" s="221">
        <v>0.53164990503471676</v>
      </c>
      <c r="F1720" s="220">
        <v>747</v>
      </c>
      <c r="G1720" s="219">
        <v>5</v>
      </c>
      <c r="H1720" s="220">
        <v>743.2</v>
      </c>
      <c r="I1720" s="221">
        <v>0.35549602984789064</v>
      </c>
      <c r="J1720" s="220">
        <v>2102</v>
      </c>
    </row>
    <row r="1721" spans="2:10" x14ac:dyDescent="0.2">
      <c r="B1721" s="101" t="s">
        <v>1804</v>
      </c>
      <c r="C1721" s="219">
        <v>192</v>
      </c>
      <c r="D1721" s="220">
        <v>74.979166666666671</v>
      </c>
      <c r="E1721" s="221">
        <v>0.48765285728803232</v>
      </c>
      <c r="F1721" s="220">
        <v>192</v>
      </c>
      <c r="G1721" s="219">
        <v>80</v>
      </c>
      <c r="H1721" s="220">
        <v>252.2</v>
      </c>
      <c r="I1721" s="221">
        <v>0.34991935344005265</v>
      </c>
      <c r="J1721" s="220">
        <v>838</v>
      </c>
    </row>
    <row r="1722" spans="2:10" x14ac:dyDescent="0.2">
      <c r="B1722" s="101" t="s">
        <v>1805</v>
      </c>
      <c r="C1722" s="219">
        <v>1373</v>
      </c>
      <c r="D1722" s="220">
        <v>83.155863073561548</v>
      </c>
      <c r="E1722" s="221">
        <v>0.52883822616654474</v>
      </c>
      <c r="F1722" s="220">
        <v>296</v>
      </c>
      <c r="G1722" s="219">
        <v>106</v>
      </c>
      <c r="H1722" s="220">
        <v>284.35849056603774</v>
      </c>
      <c r="I1722" s="221">
        <v>0.3588119754776502</v>
      </c>
      <c r="J1722" s="220">
        <v>926</v>
      </c>
    </row>
    <row r="1723" spans="2:10" x14ac:dyDescent="0.2">
      <c r="B1723" s="101" t="s">
        <v>1806</v>
      </c>
      <c r="C1723" s="219">
        <v>587</v>
      </c>
      <c r="D1723" s="220">
        <v>91.24701873935264</v>
      </c>
      <c r="E1723" s="221">
        <v>0.51693786553940591</v>
      </c>
      <c r="F1723" s="220">
        <v>759</v>
      </c>
      <c r="G1723" s="219">
        <v>141</v>
      </c>
      <c r="H1723" s="220">
        <v>297.01418439716315</v>
      </c>
      <c r="I1723" s="221">
        <v>0.359097262118107</v>
      </c>
      <c r="J1723" s="220">
        <v>1032</v>
      </c>
    </row>
    <row r="1724" spans="2:10" x14ac:dyDescent="0.2">
      <c r="B1724" s="101" t="s">
        <v>1807</v>
      </c>
      <c r="C1724" s="219">
        <v>2</v>
      </c>
      <c r="D1724" s="220">
        <v>21.5</v>
      </c>
      <c r="E1724" s="221">
        <v>0.16538461538461546</v>
      </c>
      <c r="F1724" s="220">
        <v>27</v>
      </c>
      <c r="G1724" s="219">
        <v>0</v>
      </c>
      <c r="H1724" s="220">
        <v>0</v>
      </c>
      <c r="I1724" s="221">
        <v>0</v>
      </c>
      <c r="J1724" s="220">
        <v>0</v>
      </c>
    </row>
    <row r="1725" spans="2:10" x14ac:dyDescent="0.2">
      <c r="B1725" s="101" t="s">
        <v>1808</v>
      </c>
      <c r="C1725" s="219">
        <v>906</v>
      </c>
      <c r="D1725" s="220">
        <v>84.409492273730677</v>
      </c>
      <c r="E1725" s="221">
        <v>0.49803975200583506</v>
      </c>
      <c r="F1725" s="220">
        <v>576</v>
      </c>
      <c r="G1725" s="219">
        <v>447</v>
      </c>
      <c r="H1725" s="220">
        <v>299.92617449664431</v>
      </c>
      <c r="I1725" s="221">
        <v>0.35908623405007556</v>
      </c>
      <c r="J1725" s="220">
        <v>1186</v>
      </c>
    </row>
    <row r="1726" spans="2:10" x14ac:dyDescent="0.2">
      <c r="B1726" s="101" t="s">
        <v>1809</v>
      </c>
      <c r="C1726" s="219">
        <v>4</v>
      </c>
      <c r="D1726" s="220">
        <v>83</v>
      </c>
      <c r="E1726" s="221">
        <v>0.44563758389261743</v>
      </c>
      <c r="F1726" s="220">
        <v>230</v>
      </c>
      <c r="G1726" s="219">
        <v>0</v>
      </c>
      <c r="H1726" s="220">
        <v>0</v>
      </c>
      <c r="I1726" s="221">
        <v>0</v>
      </c>
      <c r="J1726" s="220">
        <v>0</v>
      </c>
    </row>
    <row r="1727" spans="2:10" x14ac:dyDescent="0.2">
      <c r="B1727" s="101" t="s">
        <v>1810</v>
      </c>
      <c r="C1727" s="219">
        <v>0</v>
      </c>
      <c r="D1727" s="220">
        <v>0</v>
      </c>
      <c r="E1727" s="221">
        <v>0</v>
      </c>
      <c r="F1727" s="220">
        <v>0</v>
      </c>
      <c r="G1727" s="219">
        <v>0</v>
      </c>
      <c r="H1727" s="220">
        <v>0</v>
      </c>
      <c r="I1727" s="221">
        <v>0</v>
      </c>
      <c r="J1727" s="220">
        <v>0</v>
      </c>
    </row>
    <row r="1728" spans="2:10" x14ac:dyDescent="0.2">
      <c r="B1728" s="101" t="s">
        <v>1811</v>
      </c>
      <c r="C1728" s="219">
        <v>73</v>
      </c>
      <c r="D1728" s="220">
        <v>110.63013698630137</v>
      </c>
      <c r="E1728" s="221">
        <v>0.55017371755569178</v>
      </c>
      <c r="F1728" s="220">
        <v>294</v>
      </c>
      <c r="G1728" s="219">
        <v>0</v>
      </c>
      <c r="H1728" s="220">
        <v>0</v>
      </c>
      <c r="I1728" s="221">
        <v>0</v>
      </c>
      <c r="J1728" s="220">
        <v>0</v>
      </c>
    </row>
    <row r="1729" spans="2:10" x14ac:dyDescent="0.2">
      <c r="B1729" s="101" t="s">
        <v>1812</v>
      </c>
      <c r="C1729" s="219">
        <v>109</v>
      </c>
      <c r="D1729" s="220">
        <v>75.688073394495419</v>
      </c>
      <c r="E1729" s="221">
        <v>0.48147067405894362</v>
      </c>
      <c r="F1729" s="220">
        <v>242</v>
      </c>
      <c r="G1729" s="219">
        <v>0</v>
      </c>
      <c r="H1729" s="220">
        <v>0</v>
      </c>
      <c r="I1729" s="221">
        <v>0</v>
      </c>
      <c r="J1729" s="220">
        <v>0</v>
      </c>
    </row>
    <row r="1730" spans="2:10" x14ac:dyDescent="0.2">
      <c r="B1730" s="101" t="s">
        <v>1813</v>
      </c>
      <c r="C1730" s="219">
        <v>2</v>
      </c>
      <c r="D1730" s="220">
        <v>50.5</v>
      </c>
      <c r="E1730" s="221">
        <v>0.38697318007662829</v>
      </c>
      <c r="F1730" s="220">
        <v>56</v>
      </c>
      <c r="G1730" s="219">
        <v>0</v>
      </c>
      <c r="H1730" s="220">
        <v>0</v>
      </c>
      <c r="I1730" s="221">
        <v>0</v>
      </c>
      <c r="J1730" s="220">
        <v>0</v>
      </c>
    </row>
    <row r="1731" spans="2:10" x14ac:dyDescent="0.2">
      <c r="B1731" s="101" t="s">
        <v>1814</v>
      </c>
      <c r="C1731" s="219">
        <v>114</v>
      </c>
      <c r="D1731" s="220">
        <v>99.719298245614041</v>
      </c>
      <c r="E1731" s="221">
        <v>0.49805038335158813</v>
      </c>
      <c r="F1731" s="220">
        <v>403</v>
      </c>
      <c r="G1731" s="219">
        <v>26</v>
      </c>
      <c r="H1731" s="220">
        <v>476.19230769230768</v>
      </c>
      <c r="I1731" s="221">
        <v>0.36252635277582579</v>
      </c>
      <c r="J1731" s="220">
        <v>1638</v>
      </c>
    </row>
    <row r="1732" spans="2:10" x14ac:dyDescent="0.2">
      <c r="B1732" s="101" t="s">
        <v>1815</v>
      </c>
      <c r="C1732" s="219">
        <v>0</v>
      </c>
      <c r="D1732" s="220">
        <v>0</v>
      </c>
      <c r="E1732" s="221">
        <v>0</v>
      </c>
      <c r="F1732" s="220">
        <v>0</v>
      </c>
      <c r="G1732" s="219">
        <v>0</v>
      </c>
      <c r="H1732" s="220">
        <v>0</v>
      </c>
      <c r="I1732" s="221">
        <v>0</v>
      </c>
      <c r="J1732" s="220">
        <v>0</v>
      </c>
    </row>
    <row r="1733" spans="2:10" x14ac:dyDescent="0.2">
      <c r="B1733" s="101" t="s">
        <v>1816</v>
      </c>
      <c r="C1733" s="219">
        <v>0</v>
      </c>
      <c r="D1733" s="220">
        <v>0</v>
      </c>
      <c r="E1733" s="221">
        <v>0</v>
      </c>
      <c r="F1733" s="220">
        <v>0</v>
      </c>
      <c r="G1733" s="219">
        <v>0</v>
      </c>
      <c r="H1733" s="220">
        <v>0</v>
      </c>
      <c r="I1733" s="221">
        <v>0</v>
      </c>
      <c r="J1733" s="220">
        <v>0</v>
      </c>
    </row>
    <row r="1734" spans="2:10" x14ac:dyDescent="0.2">
      <c r="B1734" s="101" t="s">
        <v>1817</v>
      </c>
      <c r="C1734" s="219">
        <v>728</v>
      </c>
      <c r="D1734" s="220">
        <v>70.844780219780219</v>
      </c>
      <c r="E1734" s="221">
        <v>0.45549687356484259</v>
      </c>
      <c r="F1734" s="220">
        <v>381</v>
      </c>
      <c r="G1734" s="219">
        <v>199</v>
      </c>
      <c r="H1734" s="220">
        <v>289.64824120603015</v>
      </c>
      <c r="I1734" s="221">
        <v>0.35606842147529938</v>
      </c>
      <c r="J1734" s="220">
        <v>806</v>
      </c>
    </row>
    <row r="1735" spans="2:10" x14ac:dyDescent="0.2">
      <c r="B1735" s="101" t="s">
        <v>1818</v>
      </c>
      <c r="C1735" s="219">
        <v>592</v>
      </c>
      <c r="D1735" s="220">
        <v>70.579391891891888</v>
      </c>
      <c r="E1735" s="221">
        <v>0.46506683881882838</v>
      </c>
      <c r="F1735" s="220">
        <v>259</v>
      </c>
      <c r="G1735" s="219">
        <v>122</v>
      </c>
      <c r="H1735" s="220">
        <v>228.13114754098362</v>
      </c>
      <c r="I1735" s="221">
        <v>0.35212105110006209</v>
      </c>
      <c r="J1735" s="220">
        <v>627</v>
      </c>
    </row>
    <row r="1736" spans="2:10" x14ac:dyDescent="0.2">
      <c r="B1736" s="101" t="s">
        <v>1819</v>
      </c>
      <c r="C1736" s="219">
        <v>277</v>
      </c>
      <c r="D1736" s="220">
        <v>76.33935018050542</v>
      </c>
      <c r="E1736" s="221">
        <v>0.4824219195583237</v>
      </c>
      <c r="F1736" s="220">
        <v>292</v>
      </c>
      <c r="G1736" s="219">
        <v>25</v>
      </c>
      <c r="H1736" s="220">
        <v>261.88</v>
      </c>
      <c r="I1736" s="221">
        <v>0.34973290598290596</v>
      </c>
      <c r="J1736" s="220">
        <v>484</v>
      </c>
    </row>
    <row r="1737" spans="2:10" x14ac:dyDescent="0.2">
      <c r="B1737" s="101" t="s">
        <v>1820</v>
      </c>
      <c r="C1737" s="219">
        <v>269</v>
      </c>
      <c r="D1737" s="220">
        <v>73.776951672862452</v>
      </c>
      <c r="E1737" s="221">
        <v>0.46662434459570656</v>
      </c>
      <c r="F1737" s="220">
        <v>333</v>
      </c>
      <c r="G1737" s="219">
        <v>56</v>
      </c>
      <c r="H1737" s="220">
        <v>227.07142857142858</v>
      </c>
      <c r="I1737" s="221">
        <v>0.34777376654632963</v>
      </c>
      <c r="J1737" s="220">
        <v>730</v>
      </c>
    </row>
    <row r="1738" spans="2:10" x14ac:dyDescent="0.2">
      <c r="B1738" s="101" t="s">
        <v>1821</v>
      </c>
      <c r="C1738" s="219">
        <v>493</v>
      </c>
      <c r="D1738" s="220">
        <v>95.356997971602439</v>
      </c>
      <c r="E1738" s="221">
        <v>0.52278009452321372</v>
      </c>
      <c r="F1738" s="220">
        <v>597</v>
      </c>
      <c r="G1738" s="219">
        <v>323</v>
      </c>
      <c r="H1738" s="220">
        <v>337.03405572755418</v>
      </c>
      <c r="I1738" s="221">
        <v>0.35996243709204889</v>
      </c>
      <c r="J1738" s="220">
        <v>1165</v>
      </c>
    </row>
    <row r="1739" spans="2:10" x14ac:dyDescent="0.2">
      <c r="B1739" s="101" t="s">
        <v>1822</v>
      </c>
      <c r="C1739" s="219">
        <v>481</v>
      </c>
      <c r="D1739" s="220">
        <v>89.937629937629936</v>
      </c>
      <c r="E1739" s="221">
        <v>0.5218083566534788</v>
      </c>
      <c r="F1739" s="220">
        <v>357</v>
      </c>
      <c r="G1739" s="219">
        <v>202</v>
      </c>
      <c r="H1739" s="220">
        <v>281.10396039603961</v>
      </c>
      <c r="I1739" s="221">
        <v>0.35432240512174129</v>
      </c>
      <c r="J1739" s="220">
        <v>768</v>
      </c>
    </row>
    <row r="1740" spans="2:10" x14ac:dyDescent="0.2">
      <c r="B1740" s="101" t="s">
        <v>1823</v>
      </c>
      <c r="C1740" s="219">
        <v>269</v>
      </c>
      <c r="D1740" s="220">
        <v>97.249070631970255</v>
      </c>
      <c r="E1740" s="221">
        <v>0.56150593487733147</v>
      </c>
      <c r="F1740" s="220">
        <v>273</v>
      </c>
      <c r="G1740" s="219">
        <v>0</v>
      </c>
      <c r="H1740" s="220">
        <v>0</v>
      </c>
      <c r="I1740" s="221">
        <v>0</v>
      </c>
      <c r="J1740" s="220">
        <v>0</v>
      </c>
    </row>
    <row r="1741" spans="2:10" x14ac:dyDescent="0.2">
      <c r="B1741" s="101" t="s">
        <v>1824</v>
      </c>
      <c r="C1741" s="219">
        <v>15</v>
      </c>
      <c r="D1741" s="220">
        <v>117.26666666666667</v>
      </c>
      <c r="E1741" s="221">
        <v>0.4917528655297736</v>
      </c>
      <c r="F1741" s="220">
        <v>281</v>
      </c>
      <c r="G1741" s="219">
        <v>0</v>
      </c>
      <c r="H1741" s="220">
        <v>0</v>
      </c>
      <c r="I1741" s="221">
        <v>0</v>
      </c>
      <c r="J1741" s="220">
        <v>0</v>
      </c>
    </row>
    <row r="1742" spans="2:10" x14ac:dyDescent="0.2">
      <c r="B1742" s="101" t="s">
        <v>1825</v>
      </c>
      <c r="C1742" s="219">
        <v>626</v>
      </c>
      <c r="D1742" s="220">
        <v>72.988817891373799</v>
      </c>
      <c r="E1742" s="221">
        <v>0.46442438657477991</v>
      </c>
      <c r="F1742" s="220">
        <v>359</v>
      </c>
      <c r="G1742" s="219">
        <v>169</v>
      </c>
      <c r="H1742" s="220">
        <v>242.59171597633136</v>
      </c>
      <c r="I1742" s="221">
        <v>0.35356819455823385</v>
      </c>
      <c r="J1742" s="220">
        <v>689</v>
      </c>
    </row>
    <row r="1743" spans="2:10" x14ac:dyDescent="0.2">
      <c r="B1743" s="101" t="s">
        <v>1826</v>
      </c>
      <c r="C1743" s="219">
        <v>534</v>
      </c>
      <c r="D1743" s="220">
        <v>95.932584269662925</v>
      </c>
      <c r="E1743" s="221">
        <v>0.51547595089555243</v>
      </c>
      <c r="F1743" s="220">
        <v>470</v>
      </c>
      <c r="G1743" s="219">
        <v>193</v>
      </c>
      <c r="H1743" s="220">
        <v>304.43523316062175</v>
      </c>
      <c r="I1743" s="221">
        <v>0.35738355047869308</v>
      </c>
      <c r="J1743" s="220">
        <v>1439</v>
      </c>
    </row>
    <row r="1744" spans="2:10" x14ac:dyDescent="0.2">
      <c r="B1744" s="101" t="s">
        <v>1827</v>
      </c>
      <c r="C1744" s="219">
        <v>246</v>
      </c>
      <c r="D1744" s="220">
        <v>91.861788617886177</v>
      </c>
      <c r="E1744" s="221">
        <v>0.52660033090205771</v>
      </c>
      <c r="F1744" s="220">
        <v>518</v>
      </c>
      <c r="G1744" s="219">
        <v>22</v>
      </c>
      <c r="H1744" s="220">
        <v>243.86363636363637</v>
      </c>
      <c r="I1744" s="221">
        <v>0.35946398659966494</v>
      </c>
      <c r="J1744" s="220">
        <v>504</v>
      </c>
    </row>
    <row r="1745" spans="2:10" x14ac:dyDescent="0.2">
      <c r="B1745" s="101" t="s">
        <v>1828</v>
      </c>
      <c r="C1745" s="219">
        <v>436</v>
      </c>
      <c r="D1745" s="220">
        <v>90.942660550458712</v>
      </c>
      <c r="E1745" s="221">
        <v>0.54145841868086841</v>
      </c>
      <c r="F1745" s="220">
        <v>317</v>
      </c>
      <c r="G1745" s="219">
        <v>63</v>
      </c>
      <c r="H1745" s="220">
        <v>219.8095238095238</v>
      </c>
      <c r="I1745" s="221">
        <v>0.35562403697996925</v>
      </c>
      <c r="J1745" s="220">
        <v>512</v>
      </c>
    </row>
    <row r="1746" spans="2:10" x14ac:dyDescent="0.2">
      <c r="B1746" s="101" t="s">
        <v>1829</v>
      </c>
      <c r="C1746" s="219">
        <v>515</v>
      </c>
      <c r="D1746" s="220">
        <v>94.493203883495141</v>
      </c>
      <c r="E1746" s="221">
        <v>0.54627706745394744</v>
      </c>
      <c r="F1746" s="220">
        <v>338</v>
      </c>
      <c r="G1746" s="219">
        <v>95</v>
      </c>
      <c r="H1746" s="220">
        <v>288.55789473684212</v>
      </c>
      <c r="I1746" s="221">
        <v>0.35720521741396616</v>
      </c>
      <c r="J1746" s="220">
        <v>896</v>
      </c>
    </row>
    <row r="1747" spans="2:10" x14ac:dyDescent="0.2">
      <c r="B1747" s="101" t="s">
        <v>1830</v>
      </c>
      <c r="C1747" s="219">
        <v>10</v>
      </c>
      <c r="D1747" s="220">
        <v>76.099999999999994</v>
      </c>
      <c r="E1747" s="221">
        <v>0.52159013022618228</v>
      </c>
      <c r="F1747" s="220">
        <v>125</v>
      </c>
      <c r="G1747" s="219">
        <v>6</v>
      </c>
      <c r="H1747" s="220">
        <v>364.5</v>
      </c>
      <c r="I1747" s="221">
        <v>0.35228737113402064</v>
      </c>
      <c r="J1747" s="220">
        <v>839</v>
      </c>
    </row>
    <row r="1748" spans="2:10" x14ac:dyDescent="0.2">
      <c r="B1748" s="101" t="s">
        <v>1831</v>
      </c>
      <c r="C1748" s="219">
        <v>195</v>
      </c>
      <c r="D1748" s="220">
        <v>111.21025641025641</v>
      </c>
      <c r="E1748" s="221">
        <v>0.52348766475160535</v>
      </c>
      <c r="F1748" s="220">
        <v>554</v>
      </c>
      <c r="G1748" s="219">
        <v>1659</v>
      </c>
      <c r="H1748" s="220">
        <v>341.12597950572632</v>
      </c>
      <c r="I1748" s="221">
        <v>0.35483759725574071</v>
      </c>
      <c r="J1748" s="220">
        <v>2087</v>
      </c>
    </row>
    <row r="1749" spans="2:10" x14ac:dyDescent="0.2">
      <c r="B1749" s="101" t="s">
        <v>1832</v>
      </c>
      <c r="C1749" s="219">
        <v>595</v>
      </c>
      <c r="D1749" s="220">
        <v>89.100840336134453</v>
      </c>
      <c r="E1749" s="221">
        <v>0.51188591070600964</v>
      </c>
      <c r="F1749" s="220">
        <v>610</v>
      </c>
      <c r="G1749" s="219">
        <v>255</v>
      </c>
      <c r="H1749" s="220">
        <v>312.61568627450981</v>
      </c>
      <c r="I1749" s="221">
        <v>0.35668838258192692</v>
      </c>
      <c r="J1749" s="220">
        <v>1084</v>
      </c>
    </row>
    <row r="1750" spans="2:10" x14ac:dyDescent="0.2">
      <c r="B1750" s="101" t="s">
        <v>1833</v>
      </c>
      <c r="C1750" s="219">
        <v>516</v>
      </c>
      <c r="D1750" s="220">
        <v>84.436046511627907</v>
      </c>
      <c r="E1750" s="221">
        <v>0.51106132407450855</v>
      </c>
      <c r="F1750" s="220">
        <v>697</v>
      </c>
      <c r="G1750" s="219">
        <v>405</v>
      </c>
      <c r="H1750" s="220">
        <v>339.55308641975307</v>
      </c>
      <c r="I1750" s="221">
        <v>0.358739914279528</v>
      </c>
      <c r="J1750" s="220">
        <v>2059</v>
      </c>
    </row>
    <row r="1751" spans="2:10" x14ac:dyDescent="0.2">
      <c r="B1751" s="101" t="s">
        <v>1834</v>
      </c>
      <c r="C1751" s="219">
        <v>331</v>
      </c>
      <c r="D1751" s="220">
        <v>104.08459214501511</v>
      </c>
      <c r="E1751" s="221">
        <v>0.53043063232282806</v>
      </c>
      <c r="F1751" s="220">
        <v>572</v>
      </c>
      <c r="G1751" s="219">
        <v>300</v>
      </c>
      <c r="H1751" s="220">
        <v>351.11666666666667</v>
      </c>
      <c r="I1751" s="221">
        <v>0.35830912517263203</v>
      </c>
      <c r="J1751" s="220">
        <v>1528</v>
      </c>
    </row>
    <row r="1752" spans="2:10" x14ac:dyDescent="0.2">
      <c r="B1752" s="101" t="s">
        <v>1835</v>
      </c>
      <c r="C1752" s="219">
        <v>57</v>
      </c>
      <c r="D1752" s="220">
        <v>81.473684210526315</v>
      </c>
      <c r="E1752" s="221">
        <v>0.4594380688563513</v>
      </c>
      <c r="F1752" s="220">
        <v>233</v>
      </c>
      <c r="G1752" s="219">
        <v>28</v>
      </c>
      <c r="H1752" s="220">
        <v>379.60714285714283</v>
      </c>
      <c r="I1752" s="221">
        <v>0.36107619662329715</v>
      </c>
      <c r="J1752" s="220">
        <v>1186</v>
      </c>
    </row>
    <row r="1753" spans="2:10" x14ac:dyDescent="0.2">
      <c r="B1753" s="101" t="s">
        <v>1836</v>
      </c>
      <c r="C1753" s="219">
        <v>431</v>
      </c>
      <c r="D1753" s="220">
        <v>109.94431554524363</v>
      </c>
      <c r="E1753" s="221">
        <v>0.61234089293790794</v>
      </c>
      <c r="F1753" s="220">
        <v>481</v>
      </c>
      <c r="G1753" s="219">
        <v>64</v>
      </c>
      <c r="H1753" s="220">
        <v>354.0625</v>
      </c>
      <c r="I1753" s="221">
        <v>0.35911821106515163</v>
      </c>
      <c r="J1753" s="220">
        <v>935</v>
      </c>
    </row>
    <row r="1754" spans="2:10" x14ac:dyDescent="0.2">
      <c r="B1754" s="101" t="s">
        <v>1837</v>
      </c>
      <c r="C1754" s="219">
        <v>455</v>
      </c>
      <c r="D1754" s="220">
        <v>105.73406593406594</v>
      </c>
      <c r="E1754" s="221">
        <v>0.55743650352243224</v>
      </c>
      <c r="F1754" s="220">
        <v>537</v>
      </c>
      <c r="G1754" s="219">
        <v>38</v>
      </c>
      <c r="H1754" s="220">
        <v>302.65789473684208</v>
      </c>
      <c r="I1754" s="221">
        <v>0.36031830571133172</v>
      </c>
      <c r="J1754" s="220">
        <v>600</v>
      </c>
    </row>
    <row r="1755" spans="2:10" x14ac:dyDescent="0.2">
      <c r="B1755" s="101" t="s">
        <v>1838</v>
      </c>
      <c r="C1755" s="219">
        <v>298</v>
      </c>
      <c r="D1755" s="220">
        <v>106.10738255033557</v>
      </c>
      <c r="E1755" s="221">
        <v>0.5992040932347924</v>
      </c>
      <c r="F1755" s="220">
        <v>457</v>
      </c>
      <c r="G1755" s="219">
        <v>24</v>
      </c>
      <c r="H1755" s="220">
        <v>309.79166666666669</v>
      </c>
      <c r="I1755" s="221">
        <v>0.36280681208217436</v>
      </c>
      <c r="J1755" s="220">
        <v>459</v>
      </c>
    </row>
    <row r="1756" spans="2:10" x14ac:dyDescent="0.2">
      <c r="B1756" s="101" t="s">
        <v>1839</v>
      </c>
      <c r="C1756" s="219">
        <v>1</v>
      </c>
      <c r="D1756" s="220">
        <v>101</v>
      </c>
      <c r="E1756" s="221">
        <v>0.66447368421052633</v>
      </c>
      <c r="F1756" s="220">
        <v>101</v>
      </c>
      <c r="G1756" s="219">
        <v>0</v>
      </c>
      <c r="H1756" s="220">
        <v>0</v>
      </c>
      <c r="I1756" s="221">
        <v>0</v>
      </c>
      <c r="J1756" s="220">
        <v>0</v>
      </c>
    </row>
    <row r="1757" spans="2:10" x14ac:dyDescent="0.2">
      <c r="B1757" s="101" t="s">
        <v>1840</v>
      </c>
      <c r="C1757" s="219">
        <v>486</v>
      </c>
      <c r="D1757" s="220">
        <v>107.08641975308642</v>
      </c>
      <c r="E1757" s="221">
        <v>0.58183525623826138</v>
      </c>
      <c r="F1757" s="220">
        <v>637</v>
      </c>
      <c r="G1757" s="219">
        <v>180</v>
      </c>
      <c r="H1757" s="220">
        <v>379.60555555555555</v>
      </c>
      <c r="I1757" s="221">
        <v>0.35950711080010311</v>
      </c>
      <c r="J1757" s="220">
        <v>1308</v>
      </c>
    </row>
    <row r="1758" spans="2:10" x14ac:dyDescent="0.2">
      <c r="B1758" s="101" t="s">
        <v>1841</v>
      </c>
      <c r="C1758" s="219">
        <v>607</v>
      </c>
      <c r="D1758" s="220">
        <v>114.46952224052718</v>
      </c>
      <c r="E1758" s="221">
        <v>0.60250773913269695</v>
      </c>
      <c r="F1758" s="220">
        <v>629</v>
      </c>
      <c r="G1758" s="219">
        <v>65</v>
      </c>
      <c r="H1758" s="220">
        <v>367.01538461538462</v>
      </c>
      <c r="I1758" s="221">
        <v>0.35344840358545082</v>
      </c>
      <c r="J1758" s="220">
        <v>1647</v>
      </c>
    </row>
    <row r="1759" spans="2:10" x14ac:dyDescent="0.2">
      <c r="B1759" s="101" t="s">
        <v>1842</v>
      </c>
      <c r="C1759" s="219">
        <v>477</v>
      </c>
      <c r="D1759" s="220">
        <v>121.47798742138365</v>
      </c>
      <c r="E1759" s="221">
        <v>0.60127633080834286</v>
      </c>
      <c r="F1759" s="220">
        <v>1120</v>
      </c>
      <c r="G1759" s="219">
        <v>410</v>
      </c>
      <c r="H1759" s="220">
        <v>293.50975609756097</v>
      </c>
      <c r="I1759" s="221">
        <v>0.35384665145491745</v>
      </c>
      <c r="J1759" s="220">
        <v>1202</v>
      </c>
    </row>
    <row r="1760" spans="2:10" x14ac:dyDescent="0.2">
      <c r="B1760" s="101" t="s">
        <v>1843</v>
      </c>
      <c r="C1760" s="219">
        <v>762</v>
      </c>
      <c r="D1760" s="220">
        <v>117.63779527559055</v>
      </c>
      <c r="E1760" s="221">
        <v>0.60528714676390161</v>
      </c>
      <c r="F1760" s="220">
        <v>677</v>
      </c>
      <c r="G1760" s="219">
        <v>469</v>
      </c>
      <c r="H1760" s="220">
        <v>298.09808102345414</v>
      </c>
      <c r="I1760" s="221">
        <v>0.35625500078993366</v>
      </c>
      <c r="J1760" s="220">
        <v>1186</v>
      </c>
    </row>
    <row r="1761" spans="2:11" x14ac:dyDescent="0.2">
      <c r="B1761" s="101" t="s">
        <v>1844</v>
      </c>
      <c r="C1761" s="219">
        <v>535</v>
      </c>
      <c r="D1761" s="220">
        <v>123.13271028037383</v>
      </c>
      <c r="E1761" s="221">
        <v>0.60132723571669811</v>
      </c>
      <c r="F1761" s="220">
        <v>477</v>
      </c>
      <c r="G1761" s="219">
        <v>85</v>
      </c>
      <c r="H1761" s="220">
        <v>344.11764705882354</v>
      </c>
      <c r="I1761" s="221">
        <v>0.35592601606230234</v>
      </c>
      <c r="J1761" s="220">
        <v>1215</v>
      </c>
    </row>
    <row r="1762" spans="2:11" x14ac:dyDescent="0.2">
      <c r="B1762" s="101" t="s">
        <v>1845</v>
      </c>
      <c r="C1762" s="219">
        <v>868</v>
      </c>
      <c r="D1762" s="220">
        <v>109.54493087557604</v>
      </c>
      <c r="E1762" s="221">
        <v>0.55924457723615495</v>
      </c>
      <c r="F1762" s="220">
        <v>589</v>
      </c>
      <c r="G1762" s="219">
        <v>238</v>
      </c>
      <c r="H1762" s="220">
        <v>313.58823529411762</v>
      </c>
      <c r="I1762" s="221">
        <v>0.35827644805437941</v>
      </c>
      <c r="J1762" s="220">
        <v>1346</v>
      </c>
    </row>
    <row r="1763" spans="2:11" x14ac:dyDescent="0.2">
      <c r="B1763" s="101" t="s">
        <v>1846</v>
      </c>
      <c r="C1763" s="219">
        <v>689</v>
      </c>
      <c r="D1763" s="220">
        <v>122.94629898403484</v>
      </c>
      <c r="E1763" s="221">
        <v>0.56457901506921448</v>
      </c>
      <c r="F1763" s="220">
        <v>823</v>
      </c>
      <c r="G1763" s="219">
        <v>154</v>
      </c>
      <c r="H1763" s="220">
        <v>297.01298701298703</v>
      </c>
      <c r="I1763" s="221">
        <v>0.35477440722269193</v>
      </c>
      <c r="J1763" s="220">
        <v>884</v>
      </c>
    </row>
    <row r="1764" spans="2:11" x14ac:dyDescent="0.2">
      <c r="B1764" s="101" t="s">
        <v>1847</v>
      </c>
      <c r="C1764" s="219">
        <v>515</v>
      </c>
      <c r="D1764" s="220">
        <v>121.1883495145631</v>
      </c>
      <c r="E1764" s="221">
        <v>0.6017876599396399</v>
      </c>
      <c r="F1764" s="220">
        <v>377</v>
      </c>
      <c r="G1764" s="219">
        <v>135</v>
      </c>
      <c r="H1764" s="220">
        <v>347.09629629629632</v>
      </c>
      <c r="I1764" s="221">
        <v>0.35867210642743963</v>
      </c>
      <c r="J1764" s="220">
        <v>1281</v>
      </c>
    </row>
    <row r="1765" spans="2:11" x14ac:dyDescent="0.2">
      <c r="B1765" s="101" t="s">
        <v>1848</v>
      </c>
      <c r="C1765" s="219">
        <v>1</v>
      </c>
      <c r="D1765" s="220">
        <v>31</v>
      </c>
      <c r="E1765" s="221">
        <v>0.2384615384615385</v>
      </c>
      <c r="F1765" s="220">
        <v>31</v>
      </c>
      <c r="G1765" s="219">
        <v>0</v>
      </c>
      <c r="H1765" s="220">
        <v>0</v>
      </c>
      <c r="I1765" s="221">
        <v>0</v>
      </c>
      <c r="J1765" s="220">
        <v>0</v>
      </c>
    </row>
    <row r="1766" spans="2:11" x14ac:dyDescent="0.2">
      <c r="B1766" s="102" t="s">
        <v>1849</v>
      </c>
      <c r="C1766" s="222">
        <v>0</v>
      </c>
      <c r="D1766" s="223">
        <v>0</v>
      </c>
      <c r="E1766" s="224">
        <v>0</v>
      </c>
      <c r="F1766" s="223">
        <v>0</v>
      </c>
      <c r="G1766" s="222">
        <v>0</v>
      </c>
      <c r="H1766" s="223">
        <v>0</v>
      </c>
      <c r="I1766" s="224">
        <v>0</v>
      </c>
      <c r="J1766" s="223">
        <v>0</v>
      </c>
    </row>
    <row r="1768" spans="2:11" x14ac:dyDescent="0.2">
      <c r="K1768" s="12" t="s">
        <v>298</v>
      </c>
    </row>
    <row r="1769" spans="2:11" x14ac:dyDescent="0.2">
      <c r="K1769" s="12" t="s">
        <v>321</v>
      </c>
    </row>
    <row r="1770" spans="2:11" x14ac:dyDescent="0.2">
      <c r="B1770" s="3" t="s">
        <v>0</v>
      </c>
      <c r="C1770" s="207"/>
      <c r="D1770" s="208"/>
      <c r="E1770" s="209"/>
      <c r="F1770" s="209"/>
      <c r="G1770" s="207"/>
      <c r="H1770" s="208"/>
      <c r="I1770" s="209"/>
      <c r="J1770" s="209"/>
    </row>
    <row r="1771" spans="2:11" x14ac:dyDescent="0.2">
      <c r="B1771" s="3" t="s">
        <v>2701</v>
      </c>
      <c r="C1771" s="207"/>
      <c r="D1771" s="208"/>
      <c r="E1771" s="209"/>
      <c r="F1771" s="209"/>
      <c r="G1771" s="207"/>
      <c r="H1771" s="208"/>
      <c r="I1771" s="209"/>
      <c r="J1771" s="209"/>
    </row>
    <row r="1772" spans="2:11" x14ac:dyDescent="0.2">
      <c r="B1772" s="100" t="s">
        <v>293</v>
      </c>
      <c r="C1772" s="207"/>
      <c r="D1772" s="208"/>
      <c r="E1772" s="209"/>
      <c r="F1772" s="209"/>
      <c r="G1772" s="207"/>
      <c r="H1772" s="208"/>
      <c r="I1772" s="209"/>
      <c r="J1772" s="209"/>
    </row>
    <row r="1773" spans="2:11" x14ac:dyDescent="0.2">
      <c r="B1773" s="3"/>
      <c r="C1773" s="98"/>
      <c r="D1773" s="98"/>
      <c r="E1773" s="98"/>
      <c r="F1773" s="98"/>
      <c r="G1773" s="98"/>
      <c r="H1773" s="98"/>
      <c r="I1773" s="98"/>
      <c r="J1773" s="98"/>
    </row>
    <row r="1774" spans="2:11" x14ac:dyDescent="0.2">
      <c r="B1774" s="106"/>
      <c r="C1774" s="167" t="s">
        <v>2659</v>
      </c>
      <c r="D1774" s="210"/>
      <c r="E1774" s="211"/>
      <c r="F1774" s="212"/>
      <c r="G1774" s="167" t="s">
        <v>357</v>
      </c>
      <c r="H1774" s="210"/>
      <c r="I1774" s="211"/>
      <c r="J1774" s="212"/>
    </row>
    <row r="1775" spans="2:11" ht="25.5" x14ac:dyDescent="0.2">
      <c r="B1775" s="168" t="s">
        <v>299</v>
      </c>
      <c r="C1775" s="213" t="s">
        <v>2679</v>
      </c>
      <c r="D1775" s="214" t="s">
        <v>2676</v>
      </c>
      <c r="E1775" s="215" t="s">
        <v>2677</v>
      </c>
      <c r="F1775" s="214" t="s">
        <v>2678</v>
      </c>
      <c r="G1775" s="213" t="s">
        <v>2679</v>
      </c>
      <c r="H1775" s="214" t="s">
        <v>2676</v>
      </c>
      <c r="I1775" s="215" t="s">
        <v>2677</v>
      </c>
      <c r="J1775" s="214" t="s">
        <v>2678</v>
      </c>
    </row>
    <row r="1776" spans="2:11" x14ac:dyDescent="0.2">
      <c r="B1776" s="121" t="s">
        <v>1850</v>
      </c>
      <c r="C1776" s="216">
        <v>308</v>
      </c>
      <c r="D1776" s="217">
        <v>113.83441558441558</v>
      </c>
      <c r="E1776" s="218">
        <v>0.55093574694762637</v>
      </c>
      <c r="F1776" s="217">
        <v>447</v>
      </c>
      <c r="G1776" s="216">
        <v>124</v>
      </c>
      <c r="H1776" s="217">
        <v>417.61290322580646</v>
      </c>
      <c r="I1776" s="218">
        <v>0.35710148125672347</v>
      </c>
      <c r="J1776" s="217">
        <v>1613</v>
      </c>
    </row>
    <row r="1777" spans="2:10" x14ac:dyDescent="0.2">
      <c r="B1777" s="101" t="s">
        <v>1851</v>
      </c>
      <c r="C1777" s="219">
        <v>287</v>
      </c>
      <c r="D1777" s="220">
        <v>104.95470383275261</v>
      </c>
      <c r="E1777" s="221">
        <v>0.56425146111194358</v>
      </c>
      <c r="F1777" s="220">
        <v>643</v>
      </c>
      <c r="G1777" s="219">
        <v>46</v>
      </c>
      <c r="H1777" s="220">
        <v>436.69565217391306</v>
      </c>
      <c r="I1777" s="221">
        <v>0.35785160773136182</v>
      </c>
      <c r="J1777" s="220">
        <v>2111</v>
      </c>
    </row>
    <row r="1778" spans="2:10" x14ac:dyDescent="0.2">
      <c r="B1778" s="101" t="s">
        <v>1852</v>
      </c>
      <c r="C1778" s="219">
        <v>219</v>
      </c>
      <c r="D1778" s="220">
        <v>102.18721461187215</v>
      </c>
      <c r="E1778" s="221">
        <v>0.61399802458296748</v>
      </c>
      <c r="F1778" s="220">
        <v>356</v>
      </c>
      <c r="G1778" s="219">
        <v>3</v>
      </c>
      <c r="H1778" s="220">
        <v>299</v>
      </c>
      <c r="I1778" s="221">
        <v>0.36612244897959179</v>
      </c>
      <c r="J1778" s="220">
        <v>430</v>
      </c>
    </row>
    <row r="1779" spans="2:10" x14ac:dyDescent="0.2">
      <c r="B1779" s="101" t="s">
        <v>1853</v>
      </c>
      <c r="C1779" s="219">
        <v>0</v>
      </c>
      <c r="D1779" s="220">
        <v>0</v>
      </c>
      <c r="E1779" s="221">
        <v>0</v>
      </c>
      <c r="F1779" s="220">
        <v>0</v>
      </c>
      <c r="G1779" s="219">
        <v>0</v>
      </c>
      <c r="H1779" s="220">
        <v>0</v>
      </c>
      <c r="I1779" s="221">
        <v>0</v>
      </c>
      <c r="J1779" s="220">
        <v>0</v>
      </c>
    </row>
    <row r="1780" spans="2:10" x14ac:dyDescent="0.2">
      <c r="B1780" s="101" t="s">
        <v>1854</v>
      </c>
      <c r="C1780" s="219">
        <v>0</v>
      </c>
      <c r="D1780" s="220">
        <v>0</v>
      </c>
      <c r="E1780" s="221">
        <v>0</v>
      </c>
      <c r="F1780" s="220">
        <v>0</v>
      </c>
      <c r="G1780" s="219">
        <v>0</v>
      </c>
      <c r="H1780" s="220">
        <v>0</v>
      </c>
      <c r="I1780" s="221">
        <v>0</v>
      </c>
      <c r="J1780" s="220">
        <v>0</v>
      </c>
    </row>
    <row r="1781" spans="2:10" x14ac:dyDescent="0.2">
      <c r="B1781" s="101" t="s">
        <v>1855</v>
      </c>
      <c r="C1781" s="219">
        <v>1</v>
      </c>
      <c r="D1781" s="220">
        <v>119</v>
      </c>
      <c r="E1781" s="221">
        <v>0.6611111111111112</v>
      </c>
      <c r="F1781" s="220">
        <v>119</v>
      </c>
      <c r="G1781" s="219">
        <v>0</v>
      </c>
      <c r="H1781" s="220">
        <v>0</v>
      </c>
      <c r="I1781" s="221">
        <v>0</v>
      </c>
      <c r="J1781" s="220">
        <v>0</v>
      </c>
    </row>
    <row r="1782" spans="2:10" x14ac:dyDescent="0.2">
      <c r="B1782" s="101" t="s">
        <v>1856</v>
      </c>
      <c r="C1782" s="219">
        <v>305</v>
      </c>
      <c r="D1782" s="220">
        <v>114.32786885245902</v>
      </c>
      <c r="E1782" s="221">
        <v>0.56330064778766786</v>
      </c>
      <c r="F1782" s="220">
        <v>411</v>
      </c>
      <c r="G1782" s="219">
        <v>30</v>
      </c>
      <c r="H1782" s="220">
        <v>334</v>
      </c>
      <c r="I1782" s="221">
        <v>0.35610206837728331</v>
      </c>
      <c r="J1782" s="220">
        <v>1055</v>
      </c>
    </row>
    <row r="1783" spans="2:10" x14ac:dyDescent="0.2">
      <c r="B1783" s="101" t="s">
        <v>1857</v>
      </c>
      <c r="C1783" s="219">
        <v>392</v>
      </c>
      <c r="D1783" s="220">
        <v>114.43367346938776</v>
      </c>
      <c r="E1783" s="221">
        <v>0.57509519108729368</v>
      </c>
      <c r="F1783" s="220">
        <v>1812</v>
      </c>
      <c r="G1783" s="219">
        <v>52</v>
      </c>
      <c r="H1783" s="220">
        <v>331.53846153846155</v>
      </c>
      <c r="I1783" s="221">
        <v>0.35902455278119083</v>
      </c>
      <c r="J1783" s="220">
        <v>806</v>
      </c>
    </row>
    <row r="1784" spans="2:10" x14ac:dyDescent="0.2">
      <c r="B1784" s="101" t="s">
        <v>1858</v>
      </c>
      <c r="C1784" s="219">
        <v>409</v>
      </c>
      <c r="D1784" s="220">
        <v>108.70660146699267</v>
      </c>
      <c r="E1784" s="221">
        <v>0.59810054212572483</v>
      </c>
      <c r="F1784" s="220">
        <v>448</v>
      </c>
      <c r="G1784" s="219">
        <v>39</v>
      </c>
      <c r="H1784" s="220">
        <v>304.69230769230768</v>
      </c>
      <c r="I1784" s="221">
        <v>0.36064827460620963</v>
      </c>
      <c r="J1784" s="220">
        <v>901</v>
      </c>
    </row>
    <row r="1785" spans="2:10" x14ac:dyDescent="0.2">
      <c r="B1785" s="101" t="s">
        <v>1859</v>
      </c>
      <c r="C1785" s="219">
        <v>258</v>
      </c>
      <c r="D1785" s="220">
        <v>122.76744186046511</v>
      </c>
      <c r="E1785" s="221">
        <v>0.579982421445836</v>
      </c>
      <c r="F1785" s="220">
        <v>551</v>
      </c>
      <c r="G1785" s="219">
        <v>65</v>
      </c>
      <c r="H1785" s="220">
        <v>371.72307692307692</v>
      </c>
      <c r="I1785" s="221">
        <v>0.35773826268488773</v>
      </c>
      <c r="J1785" s="220">
        <v>1428</v>
      </c>
    </row>
    <row r="1786" spans="2:10" x14ac:dyDescent="0.2">
      <c r="B1786" s="101" t="s">
        <v>1860</v>
      </c>
      <c r="C1786" s="219">
        <v>287</v>
      </c>
      <c r="D1786" s="220">
        <v>119.62717770034843</v>
      </c>
      <c r="E1786" s="221">
        <v>0.58679861217932294</v>
      </c>
      <c r="F1786" s="220">
        <v>526</v>
      </c>
      <c r="G1786" s="219">
        <v>101</v>
      </c>
      <c r="H1786" s="220">
        <v>269.79207920792078</v>
      </c>
      <c r="I1786" s="221">
        <v>0.3557682264466262</v>
      </c>
      <c r="J1786" s="220">
        <v>626</v>
      </c>
    </row>
    <row r="1787" spans="2:10" x14ac:dyDescent="0.2">
      <c r="B1787" s="101" t="s">
        <v>1861</v>
      </c>
      <c r="C1787" s="219">
        <v>122</v>
      </c>
      <c r="D1787" s="220">
        <v>120.12295081967213</v>
      </c>
      <c r="E1787" s="221">
        <v>0.55318586743167741</v>
      </c>
      <c r="F1787" s="220">
        <v>725</v>
      </c>
      <c r="G1787" s="219">
        <v>3</v>
      </c>
      <c r="H1787" s="220">
        <v>195.66666666666666</v>
      </c>
      <c r="I1787" s="221">
        <v>0.34407971864009368</v>
      </c>
      <c r="J1787" s="220">
        <v>337</v>
      </c>
    </row>
    <row r="1788" spans="2:10" x14ac:dyDescent="0.2">
      <c r="B1788" s="101" t="s">
        <v>1862</v>
      </c>
      <c r="C1788" s="219">
        <v>114</v>
      </c>
      <c r="D1788" s="220">
        <v>146.78070175438597</v>
      </c>
      <c r="E1788" s="221">
        <v>0.59139746942814742</v>
      </c>
      <c r="F1788" s="220">
        <v>1527</v>
      </c>
      <c r="G1788" s="219">
        <v>15</v>
      </c>
      <c r="H1788" s="220">
        <v>448.4</v>
      </c>
      <c r="I1788" s="221">
        <v>0.34922118380062295</v>
      </c>
      <c r="J1788" s="220">
        <v>1228</v>
      </c>
    </row>
    <row r="1789" spans="2:10" x14ac:dyDescent="0.2">
      <c r="B1789" s="101" t="s">
        <v>1863</v>
      </c>
      <c r="C1789" s="219">
        <v>254</v>
      </c>
      <c r="D1789" s="220">
        <v>114.6732283464567</v>
      </c>
      <c r="E1789" s="221">
        <v>0.5956441717791412</v>
      </c>
      <c r="F1789" s="220">
        <v>314</v>
      </c>
      <c r="G1789" s="219">
        <v>87</v>
      </c>
      <c r="H1789" s="220">
        <v>365.42528735632186</v>
      </c>
      <c r="I1789" s="221">
        <v>0.35623284217603235</v>
      </c>
      <c r="J1789" s="220">
        <v>1689</v>
      </c>
    </row>
    <row r="1790" spans="2:10" x14ac:dyDescent="0.2">
      <c r="B1790" s="101" t="s">
        <v>1864</v>
      </c>
      <c r="C1790" s="219">
        <v>158</v>
      </c>
      <c r="D1790" s="220">
        <v>111.56962025316456</v>
      </c>
      <c r="E1790" s="221">
        <v>0.58601775206941253</v>
      </c>
      <c r="F1790" s="220">
        <v>304</v>
      </c>
      <c r="G1790" s="219">
        <v>31</v>
      </c>
      <c r="H1790" s="220">
        <v>291.90322580645159</v>
      </c>
      <c r="I1790" s="221">
        <v>0.35576960880676234</v>
      </c>
      <c r="J1790" s="220">
        <v>782</v>
      </c>
    </row>
    <row r="1791" spans="2:10" x14ac:dyDescent="0.2">
      <c r="B1791" s="101" t="s">
        <v>1865</v>
      </c>
      <c r="C1791" s="219">
        <v>0</v>
      </c>
      <c r="D1791" s="220">
        <v>0</v>
      </c>
      <c r="E1791" s="221">
        <v>0</v>
      </c>
      <c r="F1791" s="220">
        <v>0</v>
      </c>
      <c r="G1791" s="219">
        <v>0</v>
      </c>
      <c r="H1791" s="220">
        <v>0</v>
      </c>
      <c r="I1791" s="221">
        <v>0</v>
      </c>
      <c r="J1791" s="220">
        <v>0</v>
      </c>
    </row>
    <row r="1792" spans="2:10" x14ac:dyDescent="0.2">
      <c r="B1792" s="101" t="s">
        <v>1866</v>
      </c>
      <c r="C1792" s="219">
        <v>7</v>
      </c>
      <c r="D1792" s="220">
        <v>102</v>
      </c>
      <c r="E1792" s="221">
        <v>0.59057071960297769</v>
      </c>
      <c r="F1792" s="220">
        <v>148</v>
      </c>
      <c r="G1792" s="219">
        <v>1</v>
      </c>
      <c r="H1792" s="220">
        <v>302</v>
      </c>
      <c r="I1792" s="221">
        <v>0.36167664670658684</v>
      </c>
      <c r="J1792" s="220">
        <v>302</v>
      </c>
    </row>
    <row r="1793" spans="2:10" x14ac:dyDescent="0.2">
      <c r="B1793" s="101" t="s">
        <v>1867</v>
      </c>
      <c r="C1793" s="219">
        <v>321</v>
      </c>
      <c r="D1793" s="220">
        <v>77.887850467289724</v>
      </c>
      <c r="E1793" s="221">
        <v>0.4951185218923897</v>
      </c>
      <c r="F1793" s="220">
        <v>716</v>
      </c>
      <c r="G1793" s="219">
        <v>116</v>
      </c>
      <c r="H1793" s="220">
        <v>306.02586206896552</v>
      </c>
      <c r="I1793" s="221">
        <v>0.35311144710142051</v>
      </c>
      <c r="J1793" s="220">
        <v>1237</v>
      </c>
    </row>
    <row r="1794" spans="2:10" x14ac:dyDescent="0.2">
      <c r="B1794" s="101" t="s">
        <v>1868</v>
      </c>
      <c r="C1794" s="219">
        <v>0</v>
      </c>
      <c r="D1794" s="220">
        <v>0</v>
      </c>
      <c r="E1794" s="221">
        <v>0</v>
      </c>
      <c r="F1794" s="220">
        <v>0</v>
      </c>
      <c r="G1794" s="219">
        <v>0</v>
      </c>
      <c r="H1794" s="220">
        <v>0</v>
      </c>
      <c r="I1794" s="221">
        <v>0</v>
      </c>
      <c r="J1794" s="220">
        <v>0</v>
      </c>
    </row>
    <row r="1795" spans="2:10" x14ac:dyDescent="0.2">
      <c r="B1795" s="101" t="s">
        <v>1869</v>
      </c>
      <c r="C1795" s="219">
        <v>283</v>
      </c>
      <c r="D1795" s="220">
        <v>77.155477031802121</v>
      </c>
      <c r="E1795" s="221">
        <v>0.48830396278736909</v>
      </c>
      <c r="F1795" s="220">
        <v>499</v>
      </c>
      <c r="G1795" s="219">
        <v>69</v>
      </c>
      <c r="H1795" s="220">
        <v>256.60869565217394</v>
      </c>
      <c r="I1795" s="221">
        <v>0.35144201186955404</v>
      </c>
      <c r="J1795" s="220">
        <v>662</v>
      </c>
    </row>
    <row r="1796" spans="2:10" x14ac:dyDescent="0.2">
      <c r="B1796" s="101" t="s">
        <v>1870</v>
      </c>
      <c r="C1796" s="219">
        <v>409</v>
      </c>
      <c r="D1796" s="220">
        <v>76.997555012224936</v>
      </c>
      <c r="E1796" s="221">
        <v>0.49471385707777626</v>
      </c>
      <c r="F1796" s="220">
        <v>654</v>
      </c>
      <c r="G1796" s="219">
        <v>248</v>
      </c>
      <c r="H1796" s="220">
        <v>269.73387096774195</v>
      </c>
      <c r="I1796" s="221">
        <v>0.35392527221358061</v>
      </c>
      <c r="J1796" s="220">
        <v>1030</v>
      </c>
    </row>
    <row r="1797" spans="2:10" x14ac:dyDescent="0.2">
      <c r="B1797" s="101" t="s">
        <v>1871</v>
      </c>
      <c r="C1797" s="219">
        <v>136</v>
      </c>
      <c r="D1797" s="220">
        <v>84.433823529411768</v>
      </c>
      <c r="E1797" s="221">
        <v>0.51233659037165924</v>
      </c>
      <c r="F1797" s="220">
        <v>540</v>
      </c>
      <c r="G1797" s="219">
        <v>0</v>
      </c>
      <c r="H1797" s="220">
        <v>0</v>
      </c>
      <c r="I1797" s="221">
        <v>0</v>
      </c>
      <c r="J1797" s="220">
        <v>0</v>
      </c>
    </row>
    <row r="1798" spans="2:10" x14ac:dyDescent="0.2">
      <c r="B1798" s="101" t="s">
        <v>1872</v>
      </c>
      <c r="C1798" s="219">
        <v>558</v>
      </c>
      <c r="D1798" s="220">
        <v>74.188172043010752</v>
      </c>
      <c r="E1798" s="221">
        <v>0.49029407932917235</v>
      </c>
      <c r="F1798" s="220">
        <v>354</v>
      </c>
      <c r="G1798" s="219">
        <v>147</v>
      </c>
      <c r="H1798" s="220">
        <v>259.08843537414964</v>
      </c>
      <c r="I1798" s="221">
        <v>0.35406440577123299</v>
      </c>
      <c r="J1798" s="220">
        <v>761</v>
      </c>
    </row>
    <row r="1799" spans="2:10" x14ac:dyDescent="0.2">
      <c r="B1799" s="101" t="s">
        <v>1873</v>
      </c>
      <c r="C1799" s="219">
        <v>0</v>
      </c>
      <c r="D1799" s="220">
        <v>0</v>
      </c>
      <c r="E1799" s="221">
        <v>0</v>
      </c>
      <c r="F1799" s="220">
        <v>0</v>
      </c>
      <c r="G1799" s="219">
        <v>0</v>
      </c>
      <c r="H1799" s="220">
        <v>0</v>
      </c>
      <c r="I1799" s="221">
        <v>0</v>
      </c>
      <c r="J1799" s="220">
        <v>0</v>
      </c>
    </row>
    <row r="1800" spans="2:10" x14ac:dyDescent="0.2">
      <c r="B1800" s="101" t="s">
        <v>1874</v>
      </c>
      <c r="C1800" s="219">
        <v>0</v>
      </c>
      <c r="D1800" s="220">
        <v>0</v>
      </c>
      <c r="E1800" s="221">
        <v>0</v>
      </c>
      <c r="F1800" s="220">
        <v>0</v>
      </c>
      <c r="G1800" s="219">
        <v>0</v>
      </c>
      <c r="H1800" s="220">
        <v>0</v>
      </c>
      <c r="I1800" s="221">
        <v>0</v>
      </c>
      <c r="J1800" s="220">
        <v>0</v>
      </c>
    </row>
    <row r="1801" spans="2:10" x14ac:dyDescent="0.2">
      <c r="B1801" s="101" t="s">
        <v>1875</v>
      </c>
      <c r="C1801" s="219">
        <v>0</v>
      </c>
      <c r="D1801" s="220">
        <v>0</v>
      </c>
      <c r="E1801" s="221">
        <v>0</v>
      </c>
      <c r="F1801" s="220">
        <v>0</v>
      </c>
      <c r="G1801" s="219">
        <v>0</v>
      </c>
      <c r="H1801" s="220">
        <v>0</v>
      </c>
      <c r="I1801" s="221">
        <v>0</v>
      </c>
      <c r="J1801" s="220">
        <v>0</v>
      </c>
    </row>
    <row r="1802" spans="2:10" x14ac:dyDescent="0.2">
      <c r="B1802" s="101" t="s">
        <v>1876</v>
      </c>
      <c r="C1802" s="219">
        <v>0</v>
      </c>
      <c r="D1802" s="220">
        <v>0</v>
      </c>
      <c r="E1802" s="221">
        <v>0</v>
      </c>
      <c r="F1802" s="220">
        <v>0</v>
      </c>
      <c r="G1802" s="219">
        <v>0</v>
      </c>
      <c r="H1802" s="220">
        <v>0</v>
      </c>
      <c r="I1802" s="221">
        <v>0</v>
      </c>
      <c r="J1802" s="220">
        <v>0</v>
      </c>
    </row>
    <row r="1803" spans="2:10" x14ac:dyDescent="0.2">
      <c r="B1803" s="101" t="s">
        <v>1877</v>
      </c>
      <c r="C1803" s="219">
        <v>616</v>
      </c>
      <c r="D1803" s="220">
        <v>95.402597402597408</v>
      </c>
      <c r="E1803" s="221">
        <v>0.51031608197290734</v>
      </c>
      <c r="F1803" s="220">
        <v>1577</v>
      </c>
      <c r="G1803" s="219">
        <v>132</v>
      </c>
      <c r="H1803" s="220">
        <v>378.64393939393938</v>
      </c>
      <c r="I1803" s="221">
        <v>0.35582782777081667</v>
      </c>
      <c r="J1803" s="220">
        <v>1550</v>
      </c>
    </row>
    <row r="1804" spans="2:10" x14ac:dyDescent="0.2">
      <c r="B1804" s="101" t="s">
        <v>1878</v>
      </c>
      <c r="C1804" s="219">
        <v>432</v>
      </c>
      <c r="D1804" s="220">
        <v>88.263888888888886</v>
      </c>
      <c r="E1804" s="221">
        <v>0.49772219974154464</v>
      </c>
      <c r="F1804" s="220">
        <v>374</v>
      </c>
      <c r="G1804" s="219">
        <v>383</v>
      </c>
      <c r="H1804" s="220">
        <v>325.15926892950392</v>
      </c>
      <c r="I1804" s="221">
        <v>0.35290717115442383</v>
      </c>
      <c r="J1804" s="220">
        <v>1790</v>
      </c>
    </row>
    <row r="1805" spans="2:10" x14ac:dyDescent="0.2">
      <c r="B1805" s="101" t="s">
        <v>1879</v>
      </c>
      <c r="C1805" s="219">
        <v>249</v>
      </c>
      <c r="D1805" s="220">
        <v>111.79518072289157</v>
      </c>
      <c r="E1805" s="221">
        <v>0.51651389765094446</v>
      </c>
      <c r="F1805" s="220">
        <v>1131</v>
      </c>
      <c r="G1805" s="219">
        <v>108</v>
      </c>
      <c r="H1805" s="220">
        <v>360.66666666666669</v>
      </c>
      <c r="I1805" s="221">
        <v>0.35688958522305603</v>
      </c>
      <c r="J1805" s="220">
        <v>1342</v>
      </c>
    </row>
    <row r="1806" spans="2:10" x14ac:dyDescent="0.2">
      <c r="B1806" s="101" t="s">
        <v>1880</v>
      </c>
      <c r="C1806" s="219">
        <v>0</v>
      </c>
      <c r="D1806" s="220">
        <v>0</v>
      </c>
      <c r="E1806" s="221">
        <v>0</v>
      </c>
      <c r="F1806" s="220">
        <v>0</v>
      </c>
      <c r="G1806" s="219">
        <v>0</v>
      </c>
      <c r="H1806" s="220">
        <v>0</v>
      </c>
      <c r="I1806" s="221">
        <v>0</v>
      </c>
      <c r="J1806" s="220">
        <v>0</v>
      </c>
    </row>
    <row r="1807" spans="2:10" x14ac:dyDescent="0.2">
      <c r="B1807" s="101" t="s">
        <v>1881</v>
      </c>
      <c r="C1807" s="219">
        <v>0</v>
      </c>
      <c r="D1807" s="220">
        <v>0</v>
      </c>
      <c r="E1807" s="221">
        <v>0</v>
      </c>
      <c r="F1807" s="220">
        <v>0</v>
      </c>
      <c r="G1807" s="219">
        <v>0</v>
      </c>
      <c r="H1807" s="220">
        <v>0</v>
      </c>
      <c r="I1807" s="221">
        <v>0</v>
      </c>
      <c r="J1807" s="220">
        <v>0</v>
      </c>
    </row>
    <row r="1808" spans="2:10" x14ac:dyDescent="0.2">
      <c r="B1808" s="101" t="s">
        <v>1882</v>
      </c>
      <c r="C1808" s="219">
        <v>0</v>
      </c>
      <c r="D1808" s="220">
        <v>0</v>
      </c>
      <c r="E1808" s="221">
        <v>0</v>
      </c>
      <c r="F1808" s="220">
        <v>0</v>
      </c>
      <c r="G1808" s="219">
        <v>0</v>
      </c>
      <c r="H1808" s="220">
        <v>0</v>
      </c>
      <c r="I1808" s="221">
        <v>0</v>
      </c>
      <c r="J1808" s="220">
        <v>0</v>
      </c>
    </row>
    <row r="1809" spans="2:10" x14ac:dyDescent="0.2">
      <c r="B1809" s="101" t="s">
        <v>1883</v>
      </c>
      <c r="C1809" s="219">
        <v>260</v>
      </c>
      <c r="D1809" s="220">
        <v>136.66923076923078</v>
      </c>
      <c r="E1809" s="221">
        <v>0.51960167868162088</v>
      </c>
      <c r="F1809" s="220">
        <v>1444</v>
      </c>
      <c r="G1809" s="219">
        <v>133</v>
      </c>
      <c r="H1809" s="220">
        <v>575.42857142857144</v>
      </c>
      <c r="I1809" s="221">
        <v>0.36038971741249481</v>
      </c>
      <c r="J1809" s="220">
        <v>2955</v>
      </c>
    </row>
    <row r="1810" spans="2:10" x14ac:dyDescent="0.2">
      <c r="B1810" s="101" t="s">
        <v>1884</v>
      </c>
      <c r="C1810" s="219">
        <v>9</v>
      </c>
      <c r="D1810" s="220">
        <v>86.111111111111114</v>
      </c>
      <c r="E1810" s="221">
        <v>0.53633217993079585</v>
      </c>
      <c r="F1810" s="220">
        <v>175</v>
      </c>
      <c r="G1810" s="219">
        <v>0</v>
      </c>
      <c r="H1810" s="220">
        <v>0</v>
      </c>
      <c r="I1810" s="221">
        <v>0</v>
      </c>
      <c r="J1810" s="220">
        <v>0</v>
      </c>
    </row>
    <row r="1811" spans="2:10" x14ac:dyDescent="0.2">
      <c r="B1811" s="101" t="s">
        <v>1885</v>
      </c>
      <c r="C1811" s="219">
        <v>18</v>
      </c>
      <c r="D1811" s="220">
        <v>83.111111111111114</v>
      </c>
      <c r="E1811" s="221">
        <v>0.47237132933375436</v>
      </c>
      <c r="F1811" s="220">
        <v>213</v>
      </c>
      <c r="G1811" s="219">
        <v>0</v>
      </c>
      <c r="H1811" s="220">
        <v>0</v>
      </c>
      <c r="I1811" s="221">
        <v>0</v>
      </c>
      <c r="J1811" s="220">
        <v>0</v>
      </c>
    </row>
    <row r="1812" spans="2:10" x14ac:dyDescent="0.2">
      <c r="B1812" s="101" t="s">
        <v>1886</v>
      </c>
      <c r="C1812" s="219">
        <v>19</v>
      </c>
      <c r="D1812" s="220">
        <v>79</v>
      </c>
      <c r="E1812" s="221">
        <v>0.51865929509329645</v>
      </c>
      <c r="F1812" s="220">
        <v>147</v>
      </c>
      <c r="G1812" s="219">
        <v>0</v>
      </c>
      <c r="H1812" s="220">
        <v>0</v>
      </c>
      <c r="I1812" s="221">
        <v>0</v>
      </c>
      <c r="J1812" s="220">
        <v>0</v>
      </c>
    </row>
    <row r="1813" spans="2:10" x14ac:dyDescent="0.2">
      <c r="B1813" s="101" t="s">
        <v>1887</v>
      </c>
      <c r="C1813" s="219">
        <v>156</v>
      </c>
      <c r="D1813" s="220">
        <v>98.269230769230774</v>
      </c>
      <c r="E1813" s="221">
        <v>0.51370551571610479</v>
      </c>
      <c r="F1813" s="220">
        <v>704</v>
      </c>
      <c r="G1813" s="219">
        <v>81</v>
      </c>
      <c r="H1813" s="220">
        <v>371.50617283950618</v>
      </c>
      <c r="I1813" s="221">
        <v>0.35485012145939954</v>
      </c>
      <c r="J1813" s="220">
        <v>1348</v>
      </c>
    </row>
    <row r="1814" spans="2:10" x14ac:dyDescent="0.2">
      <c r="B1814" s="101" t="s">
        <v>1888</v>
      </c>
      <c r="C1814" s="219">
        <v>996</v>
      </c>
      <c r="D1814" s="220">
        <v>72.619477911646584</v>
      </c>
      <c r="E1814" s="221">
        <v>0.47478666141525538</v>
      </c>
      <c r="F1814" s="220">
        <v>471</v>
      </c>
      <c r="G1814" s="219">
        <v>261</v>
      </c>
      <c r="H1814" s="220">
        <v>264.69731800766283</v>
      </c>
      <c r="I1814" s="221">
        <v>0.35415822956769594</v>
      </c>
      <c r="J1814" s="220">
        <v>953</v>
      </c>
    </row>
    <row r="1815" spans="2:10" x14ac:dyDescent="0.2">
      <c r="B1815" s="101" t="s">
        <v>1889</v>
      </c>
      <c r="C1815" s="219">
        <v>0</v>
      </c>
      <c r="D1815" s="220">
        <v>0</v>
      </c>
      <c r="E1815" s="221">
        <v>0</v>
      </c>
      <c r="F1815" s="220">
        <v>0</v>
      </c>
      <c r="G1815" s="219">
        <v>0</v>
      </c>
      <c r="H1815" s="220">
        <v>0</v>
      </c>
      <c r="I1815" s="221">
        <v>0</v>
      </c>
      <c r="J1815" s="220">
        <v>0</v>
      </c>
    </row>
    <row r="1816" spans="2:10" x14ac:dyDescent="0.2">
      <c r="B1816" s="101" t="s">
        <v>1890</v>
      </c>
      <c r="C1816" s="219">
        <v>153</v>
      </c>
      <c r="D1816" s="220">
        <v>95.614379084967325</v>
      </c>
      <c r="E1816" s="221">
        <v>0.51409193140286757</v>
      </c>
      <c r="F1816" s="220">
        <v>303</v>
      </c>
      <c r="G1816" s="219">
        <v>42</v>
      </c>
      <c r="H1816" s="220">
        <v>418.42857142857144</v>
      </c>
      <c r="I1816" s="221">
        <v>0.36105518346550514</v>
      </c>
      <c r="J1816" s="220">
        <v>1665</v>
      </c>
    </row>
    <row r="1817" spans="2:10" x14ac:dyDescent="0.2">
      <c r="B1817" s="101" t="s">
        <v>1891</v>
      </c>
      <c r="C1817" s="219">
        <v>202</v>
      </c>
      <c r="D1817" s="220">
        <v>81.490099009900987</v>
      </c>
      <c r="E1817" s="221">
        <v>0.49064083457526086</v>
      </c>
      <c r="F1817" s="220">
        <v>486</v>
      </c>
      <c r="G1817" s="219">
        <v>76</v>
      </c>
      <c r="H1817" s="220">
        <v>211.39473684210526</v>
      </c>
      <c r="I1817" s="221">
        <v>0.35271130625686054</v>
      </c>
      <c r="J1817" s="220">
        <v>541</v>
      </c>
    </row>
    <row r="1818" spans="2:10" x14ac:dyDescent="0.2">
      <c r="B1818" s="101" t="s">
        <v>1892</v>
      </c>
      <c r="C1818" s="219">
        <v>1</v>
      </c>
      <c r="D1818" s="220">
        <v>174</v>
      </c>
      <c r="E1818" s="221">
        <v>0.58585858585858586</v>
      </c>
      <c r="F1818" s="220">
        <v>174</v>
      </c>
      <c r="G1818" s="219">
        <v>0</v>
      </c>
      <c r="H1818" s="220">
        <v>0</v>
      </c>
      <c r="I1818" s="221">
        <v>0</v>
      </c>
      <c r="J1818" s="220">
        <v>0</v>
      </c>
    </row>
    <row r="1819" spans="2:10" x14ac:dyDescent="0.2">
      <c r="B1819" s="101" t="s">
        <v>1893</v>
      </c>
      <c r="C1819" s="219">
        <v>3</v>
      </c>
      <c r="D1819" s="220">
        <v>197.66666666666666</v>
      </c>
      <c r="E1819" s="221">
        <v>0.49706621961441733</v>
      </c>
      <c r="F1819" s="220">
        <v>504</v>
      </c>
      <c r="G1819" s="219">
        <v>0</v>
      </c>
      <c r="H1819" s="220">
        <v>0</v>
      </c>
      <c r="I1819" s="221">
        <v>0</v>
      </c>
      <c r="J1819" s="220">
        <v>0</v>
      </c>
    </row>
    <row r="1820" spans="2:10" x14ac:dyDescent="0.2">
      <c r="B1820" s="101" t="s">
        <v>1894</v>
      </c>
      <c r="C1820" s="219">
        <v>3</v>
      </c>
      <c r="D1820" s="220">
        <v>128.33333333333334</v>
      </c>
      <c r="E1820" s="221">
        <v>0.5968992248062015</v>
      </c>
      <c r="F1820" s="220">
        <v>154</v>
      </c>
      <c r="G1820" s="219">
        <v>0</v>
      </c>
      <c r="H1820" s="220">
        <v>0</v>
      </c>
      <c r="I1820" s="221">
        <v>0</v>
      </c>
      <c r="J1820" s="220">
        <v>0</v>
      </c>
    </row>
    <row r="1821" spans="2:10" x14ac:dyDescent="0.2">
      <c r="B1821" s="101" t="s">
        <v>1895</v>
      </c>
      <c r="C1821" s="219">
        <v>213</v>
      </c>
      <c r="D1821" s="220">
        <v>90.122065727699535</v>
      </c>
      <c r="E1821" s="221">
        <v>0.49766670123405587</v>
      </c>
      <c r="F1821" s="220">
        <v>407</v>
      </c>
      <c r="G1821" s="219">
        <v>49</v>
      </c>
      <c r="H1821" s="220">
        <v>314.26530612244898</v>
      </c>
      <c r="I1821" s="221">
        <v>0.3527269395515038</v>
      </c>
      <c r="J1821" s="220">
        <v>1628</v>
      </c>
    </row>
    <row r="1822" spans="2:10" x14ac:dyDescent="0.2">
      <c r="B1822" s="101" t="s">
        <v>1896</v>
      </c>
      <c r="C1822" s="219">
        <v>4</v>
      </c>
      <c r="D1822" s="220">
        <v>120</v>
      </c>
      <c r="E1822" s="221">
        <v>0.51502145922746778</v>
      </c>
      <c r="F1822" s="220">
        <v>180</v>
      </c>
      <c r="G1822" s="219">
        <v>0</v>
      </c>
      <c r="H1822" s="220">
        <v>0</v>
      </c>
      <c r="I1822" s="221">
        <v>0</v>
      </c>
      <c r="J1822" s="220">
        <v>0</v>
      </c>
    </row>
    <row r="1823" spans="2:10" x14ac:dyDescent="0.2">
      <c r="B1823" s="102" t="s">
        <v>1897</v>
      </c>
      <c r="C1823" s="222">
        <v>644</v>
      </c>
      <c r="D1823" s="223">
        <v>105.83229813664596</v>
      </c>
      <c r="E1823" s="224">
        <v>0.51038655663556431</v>
      </c>
      <c r="F1823" s="223">
        <v>810</v>
      </c>
      <c r="G1823" s="222">
        <v>156</v>
      </c>
      <c r="H1823" s="223">
        <v>395.10897435897436</v>
      </c>
      <c r="I1823" s="224">
        <v>0.35550031433663443</v>
      </c>
      <c r="J1823" s="223">
        <v>1971</v>
      </c>
    </row>
    <row r="1825" spans="2:11" x14ac:dyDescent="0.2">
      <c r="K1825" s="12" t="s">
        <v>298</v>
      </c>
    </row>
    <row r="1826" spans="2:11" x14ac:dyDescent="0.2">
      <c r="K1826" s="12" t="s">
        <v>322</v>
      </c>
    </row>
    <row r="1827" spans="2:11" x14ac:dyDescent="0.2">
      <c r="B1827" s="3" t="s">
        <v>0</v>
      </c>
      <c r="C1827" s="207"/>
      <c r="D1827" s="208"/>
      <c r="E1827" s="209"/>
      <c r="F1827" s="209"/>
      <c r="G1827" s="207"/>
      <c r="H1827" s="208"/>
      <c r="I1827" s="209"/>
      <c r="J1827" s="209"/>
    </row>
    <row r="1828" spans="2:11" x14ac:dyDescent="0.2">
      <c r="B1828" s="3" t="s">
        <v>2701</v>
      </c>
      <c r="C1828" s="207"/>
      <c r="D1828" s="208"/>
      <c r="E1828" s="209"/>
      <c r="F1828" s="209"/>
      <c r="G1828" s="207"/>
      <c r="H1828" s="208"/>
      <c r="I1828" s="209"/>
      <c r="J1828" s="209"/>
    </row>
    <row r="1829" spans="2:11" x14ac:dyDescent="0.2">
      <c r="B1829" s="100" t="s">
        <v>293</v>
      </c>
      <c r="C1829" s="207"/>
      <c r="D1829" s="208"/>
      <c r="E1829" s="209"/>
      <c r="F1829" s="209"/>
      <c r="G1829" s="207"/>
      <c r="H1829" s="208"/>
      <c r="I1829" s="209"/>
      <c r="J1829" s="209"/>
    </row>
    <row r="1830" spans="2:11" x14ac:dyDescent="0.2">
      <c r="B1830" s="3"/>
      <c r="C1830" s="98"/>
      <c r="D1830" s="98"/>
      <c r="E1830" s="98"/>
      <c r="F1830" s="98"/>
      <c r="G1830" s="98"/>
      <c r="H1830" s="98"/>
      <c r="I1830" s="98"/>
      <c r="J1830" s="98"/>
    </row>
    <row r="1831" spans="2:11" x14ac:dyDescent="0.2">
      <c r="B1831" s="106"/>
      <c r="C1831" s="167" t="s">
        <v>2659</v>
      </c>
      <c r="D1831" s="210"/>
      <c r="E1831" s="211"/>
      <c r="F1831" s="212"/>
      <c r="G1831" s="167" t="s">
        <v>357</v>
      </c>
      <c r="H1831" s="210"/>
      <c r="I1831" s="211"/>
      <c r="J1831" s="212"/>
    </row>
    <row r="1832" spans="2:11" ht="25.5" x14ac:dyDescent="0.2">
      <c r="B1832" s="168" t="s">
        <v>299</v>
      </c>
      <c r="C1832" s="213" t="s">
        <v>2679</v>
      </c>
      <c r="D1832" s="214" t="s">
        <v>2676</v>
      </c>
      <c r="E1832" s="215" t="s">
        <v>2677</v>
      </c>
      <c r="F1832" s="214" t="s">
        <v>2678</v>
      </c>
      <c r="G1832" s="213" t="s">
        <v>2679</v>
      </c>
      <c r="H1832" s="214" t="s">
        <v>2676</v>
      </c>
      <c r="I1832" s="215" t="s">
        <v>2677</v>
      </c>
      <c r="J1832" s="214" t="s">
        <v>2678</v>
      </c>
    </row>
    <row r="1833" spans="2:11" x14ac:dyDescent="0.2">
      <c r="B1833" s="121" t="s">
        <v>1898</v>
      </c>
      <c r="C1833" s="216">
        <v>0</v>
      </c>
      <c r="D1833" s="217">
        <v>0</v>
      </c>
      <c r="E1833" s="218">
        <v>0</v>
      </c>
      <c r="F1833" s="217">
        <v>0</v>
      </c>
      <c r="G1833" s="216">
        <v>0</v>
      </c>
      <c r="H1833" s="217">
        <v>0</v>
      </c>
      <c r="I1833" s="218">
        <v>0</v>
      </c>
      <c r="J1833" s="217">
        <v>0</v>
      </c>
    </row>
    <row r="1834" spans="2:11" x14ac:dyDescent="0.2">
      <c r="B1834" s="101" t="s">
        <v>1899</v>
      </c>
      <c r="C1834" s="219">
        <v>257</v>
      </c>
      <c r="D1834" s="220">
        <v>94.929961089494157</v>
      </c>
      <c r="E1834" s="221">
        <v>0.51407560369168537</v>
      </c>
      <c r="F1834" s="220">
        <v>517</v>
      </c>
      <c r="G1834" s="219">
        <v>110</v>
      </c>
      <c r="H1834" s="220">
        <v>330.1</v>
      </c>
      <c r="I1834" s="221">
        <v>0.35372221248076063</v>
      </c>
      <c r="J1834" s="220">
        <v>1278</v>
      </c>
    </row>
    <row r="1835" spans="2:11" x14ac:dyDescent="0.2">
      <c r="B1835" s="101" t="s">
        <v>1900</v>
      </c>
      <c r="C1835" s="219">
        <v>8</v>
      </c>
      <c r="D1835" s="220">
        <v>135.25</v>
      </c>
      <c r="E1835" s="221">
        <v>0.56207792207792218</v>
      </c>
      <c r="F1835" s="220">
        <v>284</v>
      </c>
      <c r="G1835" s="219">
        <v>0</v>
      </c>
      <c r="H1835" s="220">
        <v>0</v>
      </c>
      <c r="I1835" s="221">
        <v>0</v>
      </c>
      <c r="J1835" s="220">
        <v>0</v>
      </c>
    </row>
    <row r="1836" spans="2:11" x14ac:dyDescent="0.2">
      <c r="B1836" s="101" t="s">
        <v>1901</v>
      </c>
      <c r="C1836" s="219">
        <v>313</v>
      </c>
      <c r="D1836" s="220">
        <v>93.389776357827472</v>
      </c>
      <c r="E1836" s="221">
        <v>0.50244078517652713</v>
      </c>
      <c r="F1836" s="220">
        <v>514</v>
      </c>
      <c r="G1836" s="219">
        <v>239</v>
      </c>
      <c r="H1836" s="220">
        <v>270.31380753138075</v>
      </c>
      <c r="I1836" s="221">
        <v>0.35328568538133864</v>
      </c>
      <c r="J1836" s="220">
        <v>790</v>
      </c>
    </row>
    <row r="1837" spans="2:11" x14ac:dyDescent="0.2">
      <c r="B1837" s="101" t="s">
        <v>1902</v>
      </c>
      <c r="C1837" s="219">
        <v>259</v>
      </c>
      <c r="D1837" s="220">
        <v>103.45945945945945</v>
      </c>
      <c r="E1837" s="221">
        <v>0.52383000351878639</v>
      </c>
      <c r="F1837" s="220">
        <v>442</v>
      </c>
      <c r="G1837" s="219">
        <v>269</v>
      </c>
      <c r="H1837" s="220">
        <v>321.50185873605949</v>
      </c>
      <c r="I1837" s="221">
        <v>0.3529382957884426</v>
      </c>
      <c r="J1837" s="220">
        <v>1515</v>
      </c>
    </row>
    <row r="1838" spans="2:11" x14ac:dyDescent="0.2">
      <c r="B1838" s="101" t="s">
        <v>1903</v>
      </c>
      <c r="C1838" s="219">
        <v>2</v>
      </c>
      <c r="D1838" s="220">
        <v>97</v>
      </c>
      <c r="E1838" s="221">
        <v>0.46411483253588526</v>
      </c>
      <c r="F1838" s="220">
        <v>112</v>
      </c>
      <c r="G1838" s="219">
        <v>0</v>
      </c>
      <c r="H1838" s="220">
        <v>0</v>
      </c>
      <c r="I1838" s="221">
        <v>0</v>
      </c>
      <c r="J1838" s="220">
        <v>0</v>
      </c>
    </row>
    <row r="1839" spans="2:11" x14ac:dyDescent="0.2">
      <c r="B1839" s="101" t="s">
        <v>1904</v>
      </c>
      <c r="C1839" s="219">
        <v>68</v>
      </c>
      <c r="D1839" s="220">
        <v>74.558823529411768</v>
      </c>
      <c r="E1839" s="221">
        <v>0.47965941343424778</v>
      </c>
      <c r="F1839" s="220">
        <v>221</v>
      </c>
      <c r="G1839" s="219">
        <v>0</v>
      </c>
      <c r="H1839" s="220">
        <v>0</v>
      </c>
      <c r="I1839" s="221">
        <v>0</v>
      </c>
      <c r="J1839" s="220">
        <v>0</v>
      </c>
    </row>
    <row r="1840" spans="2:11" x14ac:dyDescent="0.2">
      <c r="B1840" s="101" t="s">
        <v>1905</v>
      </c>
      <c r="C1840" s="219">
        <v>715</v>
      </c>
      <c r="D1840" s="220">
        <v>83.993006993006986</v>
      </c>
      <c r="E1840" s="221">
        <v>0.4937799593826826</v>
      </c>
      <c r="F1840" s="220">
        <v>1110</v>
      </c>
      <c r="G1840" s="219">
        <v>88</v>
      </c>
      <c r="H1840" s="220">
        <v>312.81818181818181</v>
      </c>
      <c r="I1840" s="221">
        <v>0.35162477007970572</v>
      </c>
      <c r="J1840" s="220">
        <v>987</v>
      </c>
    </row>
    <row r="1841" spans="2:10" x14ac:dyDescent="0.2">
      <c r="B1841" s="101" t="s">
        <v>1906</v>
      </c>
      <c r="C1841" s="219">
        <v>711</v>
      </c>
      <c r="D1841" s="220">
        <v>75.926863572433192</v>
      </c>
      <c r="E1841" s="221">
        <v>0.46960984733156463</v>
      </c>
      <c r="F1841" s="220">
        <v>307</v>
      </c>
      <c r="G1841" s="219">
        <v>123</v>
      </c>
      <c r="H1841" s="220">
        <v>270.90243902439022</v>
      </c>
      <c r="I1841" s="221">
        <v>0.35360974626184594</v>
      </c>
      <c r="J1841" s="220">
        <v>683</v>
      </c>
    </row>
    <row r="1842" spans="2:10" x14ac:dyDescent="0.2">
      <c r="B1842" s="101" t="s">
        <v>1907</v>
      </c>
      <c r="C1842" s="219">
        <v>0</v>
      </c>
      <c r="D1842" s="220">
        <v>0</v>
      </c>
      <c r="E1842" s="221">
        <v>0</v>
      </c>
      <c r="F1842" s="220">
        <v>0</v>
      </c>
      <c r="G1842" s="219">
        <v>0</v>
      </c>
      <c r="H1842" s="220">
        <v>0</v>
      </c>
      <c r="I1842" s="221">
        <v>0</v>
      </c>
      <c r="J1842" s="220">
        <v>0</v>
      </c>
    </row>
    <row r="1843" spans="2:10" x14ac:dyDescent="0.2">
      <c r="B1843" s="101" t="s">
        <v>1908</v>
      </c>
      <c r="C1843" s="219">
        <v>24</v>
      </c>
      <c r="D1843" s="220">
        <v>88.541666666666671</v>
      </c>
      <c r="E1843" s="221">
        <v>0.49929511278195493</v>
      </c>
      <c r="F1843" s="220">
        <v>221</v>
      </c>
      <c r="G1843" s="219">
        <v>0</v>
      </c>
      <c r="H1843" s="220">
        <v>0</v>
      </c>
      <c r="I1843" s="221">
        <v>0</v>
      </c>
      <c r="J1843" s="220">
        <v>0</v>
      </c>
    </row>
    <row r="1844" spans="2:10" x14ac:dyDescent="0.2">
      <c r="B1844" s="101" t="s">
        <v>1909</v>
      </c>
      <c r="C1844" s="219">
        <v>9</v>
      </c>
      <c r="D1844" s="220">
        <v>178.77777777777777</v>
      </c>
      <c r="E1844" s="221">
        <v>0.58851499634235549</v>
      </c>
      <c r="F1844" s="220">
        <v>477</v>
      </c>
      <c r="G1844" s="219">
        <v>0</v>
      </c>
      <c r="H1844" s="220">
        <v>0</v>
      </c>
      <c r="I1844" s="221">
        <v>0</v>
      </c>
      <c r="J1844" s="220">
        <v>0</v>
      </c>
    </row>
    <row r="1845" spans="2:10" x14ac:dyDescent="0.2">
      <c r="B1845" s="101" t="s">
        <v>1910</v>
      </c>
      <c r="C1845" s="219">
        <v>220</v>
      </c>
      <c r="D1845" s="220">
        <v>98.540909090909096</v>
      </c>
      <c r="E1845" s="221">
        <v>0.50531443755535865</v>
      </c>
      <c r="F1845" s="220">
        <v>484</v>
      </c>
      <c r="G1845" s="219">
        <v>15</v>
      </c>
      <c r="H1845" s="220">
        <v>424</v>
      </c>
      <c r="I1845" s="221">
        <v>0.36526533425223984</v>
      </c>
      <c r="J1845" s="220">
        <v>1419</v>
      </c>
    </row>
    <row r="1846" spans="2:10" x14ac:dyDescent="0.2">
      <c r="B1846" s="101" t="s">
        <v>1911</v>
      </c>
      <c r="C1846" s="219">
        <v>2</v>
      </c>
      <c r="D1846" s="220">
        <v>15</v>
      </c>
      <c r="E1846" s="221">
        <v>0.11538461538461542</v>
      </c>
      <c r="F1846" s="220">
        <v>18</v>
      </c>
      <c r="G1846" s="219">
        <v>0</v>
      </c>
      <c r="H1846" s="220">
        <v>0</v>
      </c>
      <c r="I1846" s="221">
        <v>0</v>
      </c>
      <c r="J1846" s="220">
        <v>0</v>
      </c>
    </row>
    <row r="1847" spans="2:10" x14ac:dyDescent="0.2">
      <c r="B1847" s="101" t="s">
        <v>1912</v>
      </c>
      <c r="C1847" s="219">
        <v>16</v>
      </c>
      <c r="D1847" s="220">
        <v>89.5</v>
      </c>
      <c r="E1847" s="221">
        <v>0.47105263157894739</v>
      </c>
      <c r="F1847" s="220">
        <v>215</v>
      </c>
      <c r="G1847" s="219">
        <v>2</v>
      </c>
      <c r="H1847" s="220">
        <v>549</v>
      </c>
      <c r="I1847" s="221">
        <v>0.35695708712613783</v>
      </c>
      <c r="J1847" s="220">
        <v>615</v>
      </c>
    </row>
    <row r="1848" spans="2:10" x14ac:dyDescent="0.2">
      <c r="B1848" s="101" t="s">
        <v>1913</v>
      </c>
      <c r="C1848" s="219">
        <v>344</v>
      </c>
      <c r="D1848" s="220">
        <v>104.21802325581395</v>
      </c>
      <c r="E1848" s="221">
        <v>0.51450180106485277</v>
      </c>
      <c r="F1848" s="220">
        <v>730</v>
      </c>
      <c r="G1848" s="219">
        <v>166</v>
      </c>
      <c r="H1848" s="220">
        <v>375.57228915662648</v>
      </c>
      <c r="I1848" s="221">
        <v>0.35178048491482672</v>
      </c>
      <c r="J1848" s="220">
        <v>2446</v>
      </c>
    </row>
    <row r="1849" spans="2:10" x14ac:dyDescent="0.2">
      <c r="B1849" s="101" t="s">
        <v>1914</v>
      </c>
      <c r="C1849" s="219">
        <v>0</v>
      </c>
      <c r="D1849" s="220">
        <v>0</v>
      </c>
      <c r="E1849" s="221">
        <v>0</v>
      </c>
      <c r="F1849" s="220">
        <v>0</v>
      </c>
      <c r="G1849" s="219">
        <v>0</v>
      </c>
      <c r="H1849" s="220">
        <v>0</v>
      </c>
      <c r="I1849" s="221">
        <v>0</v>
      </c>
      <c r="J1849" s="220">
        <v>0</v>
      </c>
    </row>
    <row r="1850" spans="2:10" x14ac:dyDescent="0.2">
      <c r="B1850" s="101" t="s">
        <v>1915</v>
      </c>
      <c r="C1850" s="219">
        <v>7</v>
      </c>
      <c r="D1850" s="220">
        <v>96.857142857142861</v>
      </c>
      <c r="E1850" s="221">
        <v>0.53427895981087481</v>
      </c>
      <c r="F1850" s="220">
        <v>210</v>
      </c>
      <c r="G1850" s="219">
        <v>1</v>
      </c>
      <c r="H1850" s="220">
        <v>279</v>
      </c>
      <c r="I1850" s="221">
        <v>0.37753721244925575</v>
      </c>
      <c r="J1850" s="220">
        <v>279</v>
      </c>
    </row>
    <row r="1851" spans="2:10" x14ac:dyDescent="0.2">
      <c r="B1851" s="101" t="s">
        <v>1916</v>
      </c>
      <c r="C1851" s="219">
        <v>7</v>
      </c>
      <c r="D1851" s="220">
        <v>92.142857142857139</v>
      </c>
      <c r="E1851" s="221">
        <v>0.54940374787052804</v>
      </c>
      <c r="F1851" s="220">
        <v>126</v>
      </c>
      <c r="G1851" s="219">
        <v>0</v>
      </c>
      <c r="H1851" s="220">
        <v>0</v>
      </c>
      <c r="I1851" s="221">
        <v>0</v>
      </c>
      <c r="J1851" s="220">
        <v>0</v>
      </c>
    </row>
    <row r="1852" spans="2:10" x14ac:dyDescent="0.2">
      <c r="B1852" s="101" t="s">
        <v>1917</v>
      </c>
      <c r="C1852" s="219">
        <v>6</v>
      </c>
      <c r="D1852" s="220">
        <v>71.333333333333329</v>
      </c>
      <c r="E1852" s="221">
        <v>0.44863731656184491</v>
      </c>
      <c r="F1852" s="220">
        <v>124</v>
      </c>
      <c r="G1852" s="219">
        <v>0</v>
      </c>
      <c r="H1852" s="220">
        <v>0</v>
      </c>
      <c r="I1852" s="221">
        <v>0</v>
      </c>
      <c r="J1852" s="220">
        <v>0</v>
      </c>
    </row>
    <row r="1853" spans="2:10" x14ac:dyDescent="0.2">
      <c r="B1853" s="101" t="s">
        <v>1918</v>
      </c>
      <c r="C1853" s="219">
        <v>6</v>
      </c>
      <c r="D1853" s="220">
        <v>79.833333333333329</v>
      </c>
      <c r="E1853" s="221">
        <v>0.49688796680497926</v>
      </c>
      <c r="F1853" s="220">
        <v>131</v>
      </c>
      <c r="G1853" s="219">
        <v>0</v>
      </c>
      <c r="H1853" s="220">
        <v>0</v>
      </c>
      <c r="I1853" s="221">
        <v>0</v>
      </c>
      <c r="J1853" s="220">
        <v>0</v>
      </c>
    </row>
    <row r="1854" spans="2:10" x14ac:dyDescent="0.2">
      <c r="B1854" s="101" t="s">
        <v>1919</v>
      </c>
      <c r="C1854" s="219">
        <v>0</v>
      </c>
      <c r="D1854" s="220">
        <v>0</v>
      </c>
      <c r="E1854" s="221">
        <v>0</v>
      </c>
      <c r="F1854" s="220">
        <v>0</v>
      </c>
      <c r="G1854" s="219">
        <v>0</v>
      </c>
      <c r="H1854" s="220">
        <v>0</v>
      </c>
      <c r="I1854" s="221">
        <v>0</v>
      </c>
      <c r="J1854" s="220">
        <v>0</v>
      </c>
    </row>
    <row r="1855" spans="2:10" x14ac:dyDescent="0.2">
      <c r="B1855" s="101" t="s">
        <v>1920</v>
      </c>
      <c r="C1855" s="219">
        <v>0</v>
      </c>
      <c r="D1855" s="220">
        <v>0</v>
      </c>
      <c r="E1855" s="221">
        <v>0</v>
      </c>
      <c r="F1855" s="220">
        <v>0</v>
      </c>
      <c r="G1855" s="219">
        <v>0</v>
      </c>
      <c r="H1855" s="220">
        <v>0</v>
      </c>
      <c r="I1855" s="221">
        <v>0</v>
      </c>
      <c r="J1855" s="220">
        <v>0</v>
      </c>
    </row>
    <row r="1856" spans="2:10" x14ac:dyDescent="0.2">
      <c r="B1856" s="101" t="s">
        <v>1921</v>
      </c>
      <c r="C1856" s="219">
        <v>0</v>
      </c>
      <c r="D1856" s="220">
        <v>0</v>
      </c>
      <c r="E1856" s="221">
        <v>0</v>
      </c>
      <c r="F1856" s="220">
        <v>0</v>
      </c>
      <c r="G1856" s="219">
        <v>0</v>
      </c>
      <c r="H1856" s="220">
        <v>0</v>
      </c>
      <c r="I1856" s="221">
        <v>0</v>
      </c>
      <c r="J1856" s="220">
        <v>0</v>
      </c>
    </row>
    <row r="1857" spans="2:10" x14ac:dyDescent="0.2">
      <c r="B1857" s="101" t="s">
        <v>1922</v>
      </c>
      <c r="C1857" s="219">
        <v>0</v>
      </c>
      <c r="D1857" s="220">
        <v>0</v>
      </c>
      <c r="E1857" s="221">
        <v>0</v>
      </c>
      <c r="F1857" s="220">
        <v>0</v>
      </c>
      <c r="G1857" s="219">
        <v>0</v>
      </c>
      <c r="H1857" s="220">
        <v>0</v>
      </c>
      <c r="I1857" s="221">
        <v>0</v>
      </c>
      <c r="J1857" s="220">
        <v>0</v>
      </c>
    </row>
    <row r="1858" spans="2:10" x14ac:dyDescent="0.2">
      <c r="B1858" s="101" t="s">
        <v>1923</v>
      </c>
      <c r="C1858" s="219">
        <v>0</v>
      </c>
      <c r="D1858" s="220">
        <v>0</v>
      </c>
      <c r="E1858" s="221">
        <v>0</v>
      </c>
      <c r="F1858" s="220">
        <v>0</v>
      </c>
      <c r="G1858" s="219">
        <v>0</v>
      </c>
      <c r="H1858" s="220">
        <v>0</v>
      </c>
      <c r="I1858" s="221">
        <v>0</v>
      </c>
      <c r="J1858" s="220">
        <v>0</v>
      </c>
    </row>
    <row r="1859" spans="2:10" x14ac:dyDescent="0.2">
      <c r="B1859" s="101" t="s">
        <v>1924</v>
      </c>
      <c r="C1859" s="219">
        <v>27</v>
      </c>
      <c r="D1859" s="220">
        <v>46.962962962962962</v>
      </c>
      <c r="E1859" s="221">
        <v>0.32421375607261571</v>
      </c>
      <c r="F1859" s="220">
        <v>134</v>
      </c>
      <c r="G1859" s="219">
        <v>0</v>
      </c>
      <c r="H1859" s="220">
        <v>0</v>
      </c>
      <c r="I1859" s="221">
        <v>0</v>
      </c>
      <c r="J1859" s="220">
        <v>0</v>
      </c>
    </row>
    <row r="1860" spans="2:10" x14ac:dyDescent="0.2">
      <c r="B1860" s="101" t="s">
        <v>1925</v>
      </c>
      <c r="C1860" s="219">
        <v>369</v>
      </c>
      <c r="D1860" s="220">
        <v>98.197831978319783</v>
      </c>
      <c r="E1860" s="221">
        <v>0.54288710764851289</v>
      </c>
      <c r="F1860" s="220">
        <v>680</v>
      </c>
      <c r="G1860" s="219">
        <v>236</v>
      </c>
      <c r="H1860" s="220">
        <v>307.97033898305085</v>
      </c>
      <c r="I1860" s="221">
        <v>0.35578584610564756</v>
      </c>
      <c r="J1860" s="220">
        <v>1552</v>
      </c>
    </row>
    <row r="1861" spans="2:10" x14ac:dyDescent="0.2">
      <c r="B1861" s="101" t="s">
        <v>1926</v>
      </c>
      <c r="C1861" s="219">
        <v>40</v>
      </c>
      <c r="D1861" s="220">
        <v>99.65</v>
      </c>
      <c r="E1861" s="221">
        <v>0.54580309461864984</v>
      </c>
      <c r="F1861" s="220">
        <v>470</v>
      </c>
      <c r="G1861" s="219">
        <v>0</v>
      </c>
      <c r="H1861" s="220">
        <v>0</v>
      </c>
      <c r="I1861" s="221">
        <v>0</v>
      </c>
      <c r="J1861" s="220">
        <v>0</v>
      </c>
    </row>
    <row r="1862" spans="2:10" x14ac:dyDescent="0.2">
      <c r="B1862" s="101" t="s">
        <v>1927</v>
      </c>
      <c r="C1862" s="219">
        <v>95</v>
      </c>
      <c r="D1862" s="220">
        <v>99.673684210526318</v>
      </c>
      <c r="E1862" s="221">
        <v>0.5211624195057516</v>
      </c>
      <c r="F1862" s="220">
        <v>665</v>
      </c>
      <c r="G1862" s="219">
        <v>0</v>
      </c>
      <c r="H1862" s="220">
        <v>0</v>
      </c>
      <c r="I1862" s="221">
        <v>0</v>
      </c>
      <c r="J1862" s="220">
        <v>0</v>
      </c>
    </row>
    <row r="1863" spans="2:10" x14ac:dyDescent="0.2">
      <c r="B1863" s="101" t="s">
        <v>1928</v>
      </c>
      <c r="C1863" s="219">
        <v>127</v>
      </c>
      <c r="D1863" s="220">
        <v>96.724409448818903</v>
      </c>
      <c r="E1863" s="221">
        <v>0.51932019954341757</v>
      </c>
      <c r="F1863" s="220">
        <v>261</v>
      </c>
      <c r="G1863" s="219">
        <v>26</v>
      </c>
      <c r="H1863" s="220">
        <v>339.65384615384613</v>
      </c>
      <c r="I1863" s="221">
        <v>0.35808125861649498</v>
      </c>
      <c r="J1863" s="220">
        <v>670</v>
      </c>
    </row>
    <row r="1864" spans="2:10" x14ac:dyDescent="0.2">
      <c r="B1864" s="101" t="s">
        <v>1929</v>
      </c>
      <c r="C1864" s="219">
        <v>13</v>
      </c>
      <c r="D1864" s="220">
        <v>111.38461538461539</v>
      </c>
      <c r="E1864" s="221">
        <v>0.53040293040293029</v>
      </c>
      <c r="F1864" s="220">
        <v>606</v>
      </c>
      <c r="G1864" s="219">
        <v>0</v>
      </c>
      <c r="H1864" s="220">
        <v>0</v>
      </c>
      <c r="I1864" s="221">
        <v>0</v>
      </c>
      <c r="J1864" s="220">
        <v>0</v>
      </c>
    </row>
    <row r="1865" spans="2:10" x14ac:dyDescent="0.2">
      <c r="B1865" s="101" t="s">
        <v>1930</v>
      </c>
      <c r="C1865" s="219">
        <v>1162</v>
      </c>
      <c r="D1865" s="220">
        <v>83.32616179001721</v>
      </c>
      <c r="E1865" s="221">
        <v>0.52132688662991034</v>
      </c>
      <c r="F1865" s="220">
        <v>551</v>
      </c>
      <c r="G1865" s="219">
        <v>382</v>
      </c>
      <c r="H1865" s="220">
        <v>288.73036649214657</v>
      </c>
      <c r="I1865" s="221">
        <v>0.35837408412262595</v>
      </c>
      <c r="J1865" s="220">
        <v>1255</v>
      </c>
    </row>
    <row r="1866" spans="2:10" x14ac:dyDescent="0.2">
      <c r="B1866" s="101" t="s">
        <v>1931</v>
      </c>
      <c r="C1866" s="219">
        <v>226</v>
      </c>
      <c r="D1866" s="220">
        <v>97.535398230088489</v>
      </c>
      <c r="E1866" s="221">
        <v>0.54959110401914835</v>
      </c>
      <c r="F1866" s="220">
        <v>473</v>
      </c>
      <c r="G1866" s="219">
        <v>128</v>
      </c>
      <c r="H1866" s="220">
        <v>267.5703125</v>
      </c>
      <c r="I1866" s="221">
        <v>0.35444177671068422</v>
      </c>
      <c r="J1866" s="220">
        <v>763</v>
      </c>
    </row>
    <row r="1867" spans="2:10" x14ac:dyDescent="0.2">
      <c r="B1867" s="101" t="s">
        <v>1932</v>
      </c>
      <c r="C1867" s="219">
        <v>1</v>
      </c>
      <c r="D1867" s="220">
        <v>84</v>
      </c>
      <c r="E1867" s="221">
        <v>0.64615384615384608</v>
      </c>
      <c r="F1867" s="220">
        <v>84</v>
      </c>
      <c r="G1867" s="219">
        <v>0</v>
      </c>
      <c r="H1867" s="220">
        <v>0</v>
      </c>
      <c r="I1867" s="221">
        <v>0</v>
      </c>
      <c r="J1867" s="220">
        <v>0</v>
      </c>
    </row>
    <row r="1868" spans="2:10" x14ac:dyDescent="0.2">
      <c r="B1868" s="101" t="s">
        <v>1933</v>
      </c>
      <c r="C1868" s="219">
        <v>92</v>
      </c>
      <c r="D1868" s="220">
        <v>79.782608695652172</v>
      </c>
      <c r="E1868" s="221">
        <v>0.51314317673378085</v>
      </c>
      <c r="F1868" s="220">
        <v>212</v>
      </c>
      <c r="G1868" s="219">
        <v>12</v>
      </c>
      <c r="H1868" s="220">
        <v>288.41666666666669</v>
      </c>
      <c r="I1868" s="221">
        <v>0.35381312615007166</v>
      </c>
      <c r="J1868" s="220">
        <v>822</v>
      </c>
    </row>
    <row r="1869" spans="2:10" x14ac:dyDescent="0.2">
      <c r="B1869" s="101" t="s">
        <v>1934</v>
      </c>
      <c r="C1869" s="219">
        <v>2</v>
      </c>
      <c r="D1869" s="220">
        <v>27.5</v>
      </c>
      <c r="E1869" s="221">
        <v>0.21153846153846145</v>
      </c>
      <c r="F1869" s="220">
        <v>55</v>
      </c>
      <c r="G1869" s="219">
        <v>0</v>
      </c>
      <c r="H1869" s="220">
        <v>0</v>
      </c>
      <c r="I1869" s="221">
        <v>0</v>
      </c>
      <c r="J1869" s="220">
        <v>0</v>
      </c>
    </row>
    <row r="1870" spans="2:10" x14ac:dyDescent="0.2">
      <c r="B1870" s="101" t="s">
        <v>1935</v>
      </c>
      <c r="C1870" s="219">
        <v>722</v>
      </c>
      <c r="D1870" s="220">
        <v>54.277008310249307</v>
      </c>
      <c r="E1870" s="221">
        <v>0.35527914271726724</v>
      </c>
      <c r="F1870" s="220">
        <v>438</v>
      </c>
      <c r="G1870" s="219">
        <v>273</v>
      </c>
      <c r="H1870" s="220">
        <v>244.50549450549451</v>
      </c>
      <c r="I1870" s="221">
        <v>0.35390488309209478</v>
      </c>
      <c r="J1870" s="220">
        <v>1890</v>
      </c>
    </row>
    <row r="1871" spans="2:10" x14ac:dyDescent="0.2">
      <c r="B1871" s="101" t="s">
        <v>1936</v>
      </c>
      <c r="C1871" s="219">
        <v>9</v>
      </c>
      <c r="D1871" s="220">
        <v>112.22222222222223</v>
      </c>
      <c r="E1871" s="221">
        <v>0.58213256484149856</v>
      </c>
      <c r="F1871" s="220">
        <v>245</v>
      </c>
      <c r="G1871" s="219">
        <v>0</v>
      </c>
      <c r="H1871" s="220">
        <v>0</v>
      </c>
      <c r="I1871" s="221">
        <v>0</v>
      </c>
      <c r="J1871" s="220">
        <v>0</v>
      </c>
    </row>
    <row r="1872" spans="2:10" x14ac:dyDescent="0.2">
      <c r="B1872" s="101" t="s">
        <v>1937</v>
      </c>
      <c r="C1872" s="219">
        <v>141</v>
      </c>
      <c r="D1872" s="220">
        <v>90.319148936170208</v>
      </c>
      <c r="E1872" s="221">
        <v>0.51473263004728986</v>
      </c>
      <c r="F1872" s="220">
        <v>622</v>
      </c>
      <c r="G1872" s="219">
        <v>0</v>
      </c>
      <c r="H1872" s="220">
        <v>0</v>
      </c>
      <c r="I1872" s="221">
        <v>0</v>
      </c>
      <c r="J1872" s="220">
        <v>0</v>
      </c>
    </row>
    <row r="1873" spans="2:11" x14ac:dyDescent="0.2">
      <c r="B1873" s="101" t="s">
        <v>1938</v>
      </c>
      <c r="C1873" s="219">
        <v>78</v>
      </c>
      <c r="D1873" s="220">
        <v>80.974358974358978</v>
      </c>
      <c r="E1873" s="221">
        <v>0.50898541381255535</v>
      </c>
      <c r="F1873" s="220">
        <v>201</v>
      </c>
      <c r="G1873" s="219">
        <v>9</v>
      </c>
      <c r="H1873" s="220">
        <v>184.66666666666666</v>
      </c>
      <c r="I1873" s="221">
        <v>0.34872010071338644</v>
      </c>
      <c r="J1873" s="220">
        <v>397</v>
      </c>
    </row>
    <row r="1874" spans="2:11" x14ac:dyDescent="0.2">
      <c r="B1874" s="101" t="s">
        <v>1939</v>
      </c>
      <c r="C1874" s="219">
        <v>592</v>
      </c>
      <c r="D1874" s="220">
        <v>50.972972972972975</v>
      </c>
      <c r="E1874" s="221">
        <v>0.33827700241017888</v>
      </c>
      <c r="F1874" s="220">
        <v>269</v>
      </c>
      <c r="G1874" s="219">
        <v>49</v>
      </c>
      <c r="H1874" s="220">
        <v>279.9591836734694</v>
      </c>
      <c r="I1874" s="221">
        <v>0.35353847739807231</v>
      </c>
      <c r="J1874" s="220">
        <v>619</v>
      </c>
    </row>
    <row r="1875" spans="2:11" x14ac:dyDescent="0.2">
      <c r="B1875" s="101" t="s">
        <v>1940</v>
      </c>
      <c r="C1875" s="219">
        <v>0</v>
      </c>
      <c r="D1875" s="220">
        <v>0</v>
      </c>
      <c r="E1875" s="221">
        <v>0</v>
      </c>
      <c r="F1875" s="220">
        <v>0</v>
      </c>
      <c r="G1875" s="219">
        <v>0</v>
      </c>
      <c r="H1875" s="220">
        <v>0</v>
      </c>
      <c r="I1875" s="221">
        <v>0</v>
      </c>
      <c r="J1875" s="220">
        <v>0</v>
      </c>
    </row>
    <row r="1876" spans="2:11" x14ac:dyDescent="0.2">
      <c r="B1876" s="101" t="s">
        <v>1941</v>
      </c>
      <c r="C1876" s="219">
        <v>337</v>
      </c>
      <c r="D1876" s="220">
        <v>103.41543026706232</v>
      </c>
      <c r="E1876" s="221">
        <v>0.51912592724997775</v>
      </c>
      <c r="F1876" s="220">
        <v>633</v>
      </c>
      <c r="G1876" s="219">
        <v>55</v>
      </c>
      <c r="H1876" s="220">
        <v>258.87272727272727</v>
      </c>
      <c r="I1876" s="221">
        <v>0.34483760807963382</v>
      </c>
      <c r="J1876" s="220">
        <v>569</v>
      </c>
    </row>
    <row r="1877" spans="2:11" x14ac:dyDescent="0.2">
      <c r="B1877" s="101" t="s">
        <v>1942</v>
      </c>
      <c r="C1877" s="219">
        <v>0</v>
      </c>
      <c r="D1877" s="220">
        <v>0</v>
      </c>
      <c r="E1877" s="221">
        <v>0</v>
      </c>
      <c r="F1877" s="220">
        <v>0</v>
      </c>
      <c r="G1877" s="219">
        <v>0</v>
      </c>
      <c r="H1877" s="220">
        <v>0</v>
      </c>
      <c r="I1877" s="221">
        <v>0</v>
      </c>
      <c r="J1877" s="220">
        <v>0</v>
      </c>
    </row>
    <row r="1878" spans="2:11" x14ac:dyDescent="0.2">
      <c r="B1878" s="101" t="s">
        <v>1943</v>
      </c>
      <c r="C1878" s="219">
        <v>0</v>
      </c>
      <c r="D1878" s="220">
        <v>0</v>
      </c>
      <c r="E1878" s="221">
        <v>0</v>
      </c>
      <c r="F1878" s="220">
        <v>0</v>
      </c>
      <c r="G1878" s="219">
        <v>0</v>
      </c>
      <c r="H1878" s="220">
        <v>0</v>
      </c>
      <c r="I1878" s="221">
        <v>0</v>
      </c>
      <c r="J1878" s="220">
        <v>0</v>
      </c>
    </row>
    <row r="1879" spans="2:11" x14ac:dyDescent="0.2">
      <c r="B1879" s="101" t="s">
        <v>1944</v>
      </c>
      <c r="C1879" s="219">
        <v>206</v>
      </c>
      <c r="D1879" s="220">
        <v>134.80582524271844</v>
      </c>
      <c r="E1879" s="221">
        <v>0.55005348017272104</v>
      </c>
      <c r="F1879" s="220">
        <v>1288</v>
      </c>
      <c r="G1879" s="219">
        <v>49</v>
      </c>
      <c r="H1879" s="220">
        <v>470.26530612244898</v>
      </c>
      <c r="I1879" s="221">
        <v>0.36115856621162012</v>
      </c>
      <c r="J1879" s="220">
        <v>2273</v>
      </c>
    </row>
    <row r="1880" spans="2:11" x14ac:dyDescent="0.2">
      <c r="B1880" s="102" t="s">
        <v>1945</v>
      </c>
      <c r="C1880" s="222">
        <v>486</v>
      </c>
      <c r="D1880" s="223">
        <v>100.22427983539094</v>
      </c>
      <c r="E1880" s="224">
        <v>0.54296065098651214</v>
      </c>
      <c r="F1880" s="223">
        <v>394</v>
      </c>
      <c r="G1880" s="222">
        <v>193</v>
      </c>
      <c r="H1880" s="223">
        <v>336.96373056994821</v>
      </c>
      <c r="I1880" s="224">
        <v>0.35569386940280134</v>
      </c>
      <c r="J1880" s="223">
        <v>1241</v>
      </c>
    </row>
    <row r="1882" spans="2:11" x14ac:dyDescent="0.2">
      <c r="K1882" s="12" t="s">
        <v>298</v>
      </c>
    </row>
    <row r="1883" spans="2:11" x14ac:dyDescent="0.2">
      <c r="K1883" s="12" t="s">
        <v>323</v>
      </c>
    </row>
    <row r="1884" spans="2:11" x14ac:dyDescent="0.2">
      <c r="B1884" s="3" t="s">
        <v>0</v>
      </c>
      <c r="C1884" s="207"/>
      <c r="D1884" s="208"/>
      <c r="E1884" s="209"/>
      <c r="F1884" s="209"/>
      <c r="G1884" s="207"/>
      <c r="H1884" s="208"/>
      <c r="I1884" s="209"/>
      <c r="J1884" s="209"/>
    </row>
    <row r="1885" spans="2:11" x14ac:dyDescent="0.2">
      <c r="B1885" s="3" t="s">
        <v>2701</v>
      </c>
      <c r="C1885" s="207"/>
      <c r="D1885" s="208"/>
      <c r="E1885" s="209"/>
      <c r="F1885" s="209"/>
      <c r="G1885" s="207"/>
      <c r="H1885" s="208"/>
      <c r="I1885" s="209"/>
      <c r="J1885" s="209"/>
    </row>
    <row r="1886" spans="2:11" x14ac:dyDescent="0.2">
      <c r="B1886" s="100" t="s">
        <v>293</v>
      </c>
      <c r="C1886" s="207"/>
      <c r="D1886" s="208"/>
      <c r="E1886" s="209"/>
      <c r="F1886" s="209"/>
      <c r="G1886" s="207"/>
      <c r="H1886" s="208"/>
      <c r="I1886" s="209"/>
      <c r="J1886" s="209"/>
    </row>
    <row r="1887" spans="2:11" x14ac:dyDescent="0.2">
      <c r="B1887" s="3"/>
      <c r="C1887" s="98"/>
      <c r="D1887" s="98"/>
      <c r="E1887" s="98"/>
      <c r="F1887" s="98"/>
      <c r="G1887" s="98"/>
      <c r="H1887" s="98"/>
      <c r="I1887" s="98"/>
      <c r="J1887" s="98"/>
    </row>
    <row r="1888" spans="2:11" x14ac:dyDescent="0.2">
      <c r="B1888" s="106"/>
      <c r="C1888" s="167" t="s">
        <v>2659</v>
      </c>
      <c r="D1888" s="210"/>
      <c r="E1888" s="211"/>
      <c r="F1888" s="212"/>
      <c r="G1888" s="167" t="s">
        <v>357</v>
      </c>
      <c r="H1888" s="210"/>
      <c r="I1888" s="211"/>
      <c r="J1888" s="212"/>
    </row>
    <row r="1889" spans="2:10" ht="25.5" x14ac:dyDescent="0.2">
      <c r="B1889" s="168" t="s">
        <v>299</v>
      </c>
      <c r="C1889" s="213" t="s">
        <v>2679</v>
      </c>
      <c r="D1889" s="214" t="s">
        <v>2676</v>
      </c>
      <c r="E1889" s="215" t="s">
        <v>2677</v>
      </c>
      <c r="F1889" s="214" t="s">
        <v>2678</v>
      </c>
      <c r="G1889" s="213" t="s">
        <v>2679</v>
      </c>
      <c r="H1889" s="214" t="s">
        <v>2676</v>
      </c>
      <c r="I1889" s="215" t="s">
        <v>2677</v>
      </c>
      <c r="J1889" s="214" t="s">
        <v>2678</v>
      </c>
    </row>
    <row r="1890" spans="2:10" x14ac:dyDescent="0.2">
      <c r="B1890" s="121" t="s">
        <v>1946</v>
      </c>
      <c r="C1890" s="216">
        <v>97</v>
      </c>
      <c r="D1890" s="217">
        <v>98.793814432989691</v>
      </c>
      <c r="E1890" s="218">
        <v>0.53800808443745796</v>
      </c>
      <c r="F1890" s="217">
        <v>401</v>
      </c>
      <c r="G1890" s="216">
        <v>0</v>
      </c>
      <c r="H1890" s="217">
        <v>0</v>
      </c>
      <c r="I1890" s="218">
        <v>0</v>
      </c>
      <c r="J1890" s="217">
        <v>0</v>
      </c>
    </row>
    <row r="1891" spans="2:10" x14ac:dyDescent="0.2">
      <c r="B1891" s="101" t="s">
        <v>1947</v>
      </c>
      <c r="C1891" s="219">
        <v>879</v>
      </c>
      <c r="D1891" s="220">
        <v>37.576791808873722</v>
      </c>
      <c r="E1891" s="221">
        <v>0.27066449239140233</v>
      </c>
      <c r="F1891" s="220">
        <v>218</v>
      </c>
      <c r="G1891" s="219">
        <v>362</v>
      </c>
      <c r="H1891" s="220">
        <v>254.07734806629836</v>
      </c>
      <c r="I1891" s="221">
        <v>0.35921810619227079</v>
      </c>
      <c r="J1891" s="220">
        <v>815</v>
      </c>
    </row>
    <row r="1892" spans="2:10" x14ac:dyDescent="0.2">
      <c r="B1892" s="101" t="s">
        <v>1948</v>
      </c>
      <c r="C1892" s="219">
        <v>0</v>
      </c>
      <c r="D1892" s="220">
        <v>0</v>
      </c>
      <c r="E1892" s="221">
        <v>0</v>
      </c>
      <c r="F1892" s="220">
        <v>0</v>
      </c>
      <c r="G1892" s="219">
        <v>0</v>
      </c>
      <c r="H1892" s="220">
        <v>0</v>
      </c>
      <c r="I1892" s="221">
        <v>0</v>
      </c>
      <c r="J1892" s="220">
        <v>0</v>
      </c>
    </row>
    <row r="1893" spans="2:10" x14ac:dyDescent="0.2">
      <c r="B1893" s="101" t="s">
        <v>1949</v>
      </c>
      <c r="C1893" s="219">
        <v>599</v>
      </c>
      <c r="D1893" s="220">
        <v>57.213689482470784</v>
      </c>
      <c r="E1893" s="221">
        <v>0.36741104452330164</v>
      </c>
      <c r="F1893" s="220">
        <v>326</v>
      </c>
      <c r="G1893" s="219">
        <v>284</v>
      </c>
      <c r="H1893" s="220">
        <v>308.30633802816902</v>
      </c>
      <c r="I1893" s="221">
        <v>0.35753836353687718</v>
      </c>
      <c r="J1893" s="220">
        <v>1218</v>
      </c>
    </row>
    <row r="1894" spans="2:10" x14ac:dyDescent="0.2">
      <c r="B1894" s="101" t="s">
        <v>1950</v>
      </c>
      <c r="C1894" s="219">
        <v>0</v>
      </c>
      <c r="D1894" s="220">
        <v>0</v>
      </c>
      <c r="E1894" s="221">
        <v>0</v>
      </c>
      <c r="F1894" s="220">
        <v>0</v>
      </c>
      <c r="G1894" s="219">
        <v>0</v>
      </c>
      <c r="H1894" s="220">
        <v>0</v>
      </c>
      <c r="I1894" s="221">
        <v>0</v>
      </c>
      <c r="J1894" s="220">
        <v>0</v>
      </c>
    </row>
    <row r="1895" spans="2:10" x14ac:dyDescent="0.2">
      <c r="B1895" s="101" t="s">
        <v>1951</v>
      </c>
      <c r="C1895" s="219">
        <v>20</v>
      </c>
      <c r="D1895" s="220">
        <v>122.4</v>
      </c>
      <c r="E1895" s="221">
        <v>0.582995951417004</v>
      </c>
      <c r="F1895" s="220">
        <v>762</v>
      </c>
      <c r="G1895" s="219">
        <v>9</v>
      </c>
      <c r="H1895" s="220">
        <v>256.66666666666669</v>
      </c>
      <c r="I1895" s="221">
        <v>0.33600000000000008</v>
      </c>
      <c r="J1895" s="220">
        <v>493</v>
      </c>
    </row>
    <row r="1896" spans="2:10" x14ac:dyDescent="0.2">
      <c r="B1896" s="101" t="s">
        <v>1952</v>
      </c>
      <c r="C1896" s="219">
        <v>5</v>
      </c>
      <c r="D1896" s="220">
        <v>78</v>
      </c>
      <c r="E1896" s="221">
        <v>0.46931407942238268</v>
      </c>
      <c r="F1896" s="220">
        <v>171</v>
      </c>
      <c r="G1896" s="219">
        <v>0</v>
      </c>
      <c r="H1896" s="220">
        <v>0</v>
      </c>
      <c r="I1896" s="221">
        <v>0</v>
      </c>
      <c r="J1896" s="220">
        <v>0</v>
      </c>
    </row>
    <row r="1897" spans="2:10" x14ac:dyDescent="0.2">
      <c r="B1897" s="101" t="s">
        <v>1953</v>
      </c>
      <c r="C1897" s="219">
        <v>1</v>
      </c>
      <c r="D1897" s="220">
        <v>74</v>
      </c>
      <c r="E1897" s="221">
        <v>0.52857142857142847</v>
      </c>
      <c r="F1897" s="220">
        <v>74</v>
      </c>
      <c r="G1897" s="219">
        <v>0</v>
      </c>
      <c r="H1897" s="220">
        <v>0</v>
      </c>
      <c r="I1897" s="221">
        <v>0</v>
      </c>
      <c r="J1897" s="220">
        <v>0</v>
      </c>
    </row>
    <row r="1898" spans="2:10" x14ac:dyDescent="0.2">
      <c r="B1898" s="101" t="s">
        <v>1954</v>
      </c>
      <c r="C1898" s="219">
        <v>7</v>
      </c>
      <c r="D1898" s="220">
        <v>126.85714285714286</v>
      </c>
      <c r="E1898" s="221">
        <v>0.53493975903614466</v>
      </c>
      <c r="F1898" s="220">
        <v>343</v>
      </c>
      <c r="G1898" s="219">
        <v>0</v>
      </c>
      <c r="H1898" s="220">
        <v>0</v>
      </c>
      <c r="I1898" s="221">
        <v>0</v>
      </c>
      <c r="J1898" s="220">
        <v>0</v>
      </c>
    </row>
    <row r="1899" spans="2:10" x14ac:dyDescent="0.2">
      <c r="B1899" s="101" t="s">
        <v>1955</v>
      </c>
      <c r="C1899" s="219">
        <v>0</v>
      </c>
      <c r="D1899" s="220">
        <v>0</v>
      </c>
      <c r="E1899" s="221">
        <v>0</v>
      </c>
      <c r="F1899" s="220">
        <v>0</v>
      </c>
      <c r="G1899" s="219">
        <v>0</v>
      </c>
      <c r="H1899" s="220">
        <v>0</v>
      </c>
      <c r="I1899" s="221">
        <v>0</v>
      </c>
      <c r="J1899" s="220">
        <v>0</v>
      </c>
    </row>
    <row r="1900" spans="2:10" x14ac:dyDescent="0.2">
      <c r="B1900" s="101" t="s">
        <v>1956</v>
      </c>
      <c r="C1900" s="219">
        <v>39</v>
      </c>
      <c r="D1900" s="220">
        <v>100.1025641025641</v>
      </c>
      <c r="E1900" s="221">
        <v>0.50128402670775563</v>
      </c>
      <c r="F1900" s="220">
        <v>311</v>
      </c>
      <c r="G1900" s="219">
        <v>2</v>
      </c>
      <c r="H1900" s="220">
        <v>314.5</v>
      </c>
      <c r="I1900" s="221">
        <v>0.33351007423117718</v>
      </c>
      <c r="J1900" s="220">
        <v>353</v>
      </c>
    </row>
    <row r="1901" spans="2:10" x14ac:dyDescent="0.2">
      <c r="B1901" s="101" t="s">
        <v>1957</v>
      </c>
      <c r="C1901" s="219">
        <v>57</v>
      </c>
      <c r="D1901" s="220">
        <v>52.701754385964911</v>
      </c>
      <c r="E1901" s="221">
        <v>0.36127480457005401</v>
      </c>
      <c r="F1901" s="220">
        <v>131</v>
      </c>
      <c r="G1901" s="219">
        <v>0</v>
      </c>
      <c r="H1901" s="220">
        <v>0</v>
      </c>
      <c r="I1901" s="221">
        <v>0</v>
      </c>
      <c r="J1901" s="220">
        <v>0</v>
      </c>
    </row>
    <row r="1902" spans="2:10" x14ac:dyDescent="0.2">
      <c r="B1902" s="101" t="s">
        <v>1958</v>
      </c>
      <c r="C1902" s="219">
        <v>800</v>
      </c>
      <c r="D1902" s="220">
        <v>47.59375</v>
      </c>
      <c r="E1902" s="221">
        <v>0.32228438899281375</v>
      </c>
      <c r="F1902" s="220">
        <v>951</v>
      </c>
      <c r="G1902" s="219">
        <v>185</v>
      </c>
      <c r="H1902" s="220">
        <v>277.25945945945944</v>
      </c>
      <c r="I1902" s="221">
        <v>0.35820134640632428</v>
      </c>
      <c r="J1902" s="220">
        <v>1253</v>
      </c>
    </row>
    <row r="1903" spans="2:10" x14ac:dyDescent="0.2">
      <c r="B1903" s="101" t="s">
        <v>1959</v>
      </c>
      <c r="C1903" s="219">
        <v>979</v>
      </c>
      <c r="D1903" s="220">
        <v>46.026557711950971</v>
      </c>
      <c r="E1903" s="221">
        <v>0.31712071841284817</v>
      </c>
      <c r="F1903" s="220">
        <v>263</v>
      </c>
      <c r="G1903" s="219">
        <v>291</v>
      </c>
      <c r="H1903" s="220">
        <v>251.64604810996565</v>
      </c>
      <c r="I1903" s="221">
        <v>0.35553753756669759</v>
      </c>
      <c r="J1903" s="220">
        <v>1072</v>
      </c>
    </row>
    <row r="1904" spans="2:10" x14ac:dyDescent="0.2">
      <c r="B1904" s="101" t="s">
        <v>1960</v>
      </c>
      <c r="C1904" s="219">
        <v>505</v>
      </c>
      <c r="D1904" s="220">
        <v>48.421782178217825</v>
      </c>
      <c r="E1904" s="221">
        <v>0.32920032310177705</v>
      </c>
      <c r="F1904" s="220">
        <v>471</v>
      </c>
      <c r="G1904" s="219">
        <v>165</v>
      </c>
      <c r="H1904" s="220">
        <v>275.32121212121211</v>
      </c>
      <c r="I1904" s="221">
        <v>0.35821978299268231</v>
      </c>
      <c r="J1904" s="220">
        <v>792</v>
      </c>
    </row>
    <row r="1905" spans="2:10" x14ac:dyDescent="0.2">
      <c r="B1905" s="101" t="s">
        <v>1961</v>
      </c>
      <c r="C1905" s="219">
        <v>0</v>
      </c>
      <c r="D1905" s="220">
        <v>0</v>
      </c>
      <c r="E1905" s="221">
        <v>0</v>
      </c>
      <c r="F1905" s="220">
        <v>0</v>
      </c>
      <c r="G1905" s="219">
        <v>0</v>
      </c>
      <c r="H1905" s="220">
        <v>0</v>
      </c>
      <c r="I1905" s="221">
        <v>0</v>
      </c>
      <c r="J1905" s="220">
        <v>0</v>
      </c>
    </row>
    <row r="1906" spans="2:10" x14ac:dyDescent="0.2">
      <c r="B1906" s="101" t="s">
        <v>1962</v>
      </c>
      <c r="C1906" s="219">
        <v>0</v>
      </c>
      <c r="D1906" s="220">
        <v>0</v>
      </c>
      <c r="E1906" s="221">
        <v>0</v>
      </c>
      <c r="F1906" s="220">
        <v>0</v>
      </c>
      <c r="G1906" s="219">
        <v>0</v>
      </c>
      <c r="H1906" s="220">
        <v>0</v>
      </c>
      <c r="I1906" s="221">
        <v>0</v>
      </c>
      <c r="J1906" s="220">
        <v>0</v>
      </c>
    </row>
    <row r="1907" spans="2:10" x14ac:dyDescent="0.2">
      <c r="B1907" s="101" t="s">
        <v>1963</v>
      </c>
      <c r="C1907" s="219">
        <v>838</v>
      </c>
      <c r="D1907" s="220">
        <v>91.208830548926016</v>
      </c>
      <c r="E1907" s="221">
        <v>0.54222799213966977</v>
      </c>
      <c r="F1907" s="220">
        <v>503</v>
      </c>
      <c r="G1907" s="219">
        <v>220</v>
      </c>
      <c r="H1907" s="220">
        <v>298.89999999999998</v>
      </c>
      <c r="I1907" s="221">
        <v>0.35679482588360401</v>
      </c>
      <c r="J1907" s="220">
        <v>1318</v>
      </c>
    </row>
    <row r="1908" spans="2:10" x14ac:dyDescent="0.2">
      <c r="B1908" s="101" t="s">
        <v>1964</v>
      </c>
      <c r="C1908" s="219">
        <v>757</v>
      </c>
      <c r="D1908" s="220">
        <v>93.07397622192866</v>
      </c>
      <c r="E1908" s="221">
        <v>0.55156136244432097</v>
      </c>
      <c r="F1908" s="220">
        <v>329</v>
      </c>
      <c r="G1908" s="219">
        <v>258</v>
      </c>
      <c r="H1908" s="220">
        <v>271.62015503875966</v>
      </c>
      <c r="I1908" s="221">
        <v>0.35713812486940744</v>
      </c>
      <c r="J1908" s="220">
        <v>1402</v>
      </c>
    </row>
    <row r="1909" spans="2:10" x14ac:dyDescent="0.2">
      <c r="B1909" s="101" t="s">
        <v>1965</v>
      </c>
      <c r="C1909" s="219">
        <v>0</v>
      </c>
      <c r="D1909" s="220">
        <v>0</v>
      </c>
      <c r="E1909" s="221">
        <v>0</v>
      </c>
      <c r="F1909" s="220">
        <v>0</v>
      </c>
      <c r="G1909" s="219">
        <v>0</v>
      </c>
      <c r="H1909" s="220">
        <v>0</v>
      </c>
      <c r="I1909" s="221">
        <v>0</v>
      </c>
      <c r="J1909" s="220">
        <v>0</v>
      </c>
    </row>
    <row r="1910" spans="2:10" x14ac:dyDescent="0.2">
      <c r="B1910" s="101" t="s">
        <v>1966</v>
      </c>
      <c r="C1910" s="219">
        <v>23</v>
      </c>
      <c r="D1910" s="220">
        <v>73.478260869565219</v>
      </c>
      <c r="E1910" s="221">
        <v>0.52895148669796566</v>
      </c>
      <c r="F1910" s="220">
        <v>121</v>
      </c>
      <c r="G1910" s="219">
        <v>4</v>
      </c>
      <c r="H1910" s="220">
        <v>153.75</v>
      </c>
      <c r="I1910" s="221">
        <v>0.33828382838283821</v>
      </c>
      <c r="J1910" s="220">
        <v>202</v>
      </c>
    </row>
    <row r="1911" spans="2:10" x14ac:dyDescent="0.2">
      <c r="B1911" s="101" t="s">
        <v>1967</v>
      </c>
      <c r="C1911" s="219">
        <v>156</v>
      </c>
      <c r="D1911" s="220">
        <v>104.37179487179488</v>
      </c>
      <c r="E1911" s="221">
        <v>0.55116617582343186</v>
      </c>
      <c r="F1911" s="220">
        <v>308</v>
      </c>
      <c r="G1911" s="219">
        <v>42</v>
      </c>
      <c r="H1911" s="220">
        <v>312.07142857142856</v>
      </c>
      <c r="I1911" s="221">
        <v>0.35882063074901449</v>
      </c>
      <c r="J1911" s="220">
        <v>648</v>
      </c>
    </row>
    <row r="1912" spans="2:10" x14ac:dyDescent="0.2">
      <c r="B1912" s="101" t="s">
        <v>1968</v>
      </c>
      <c r="C1912" s="219">
        <v>235</v>
      </c>
      <c r="D1912" s="220">
        <v>107.17446808510638</v>
      </c>
      <c r="E1912" s="221">
        <v>0.52699196518245728</v>
      </c>
      <c r="F1912" s="220">
        <v>1162</v>
      </c>
      <c r="G1912" s="219">
        <v>113</v>
      </c>
      <c r="H1912" s="220">
        <v>416.25663716814159</v>
      </c>
      <c r="I1912" s="221">
        <v>0.3638015979210012</v>
      </c>
      <c r="J1912" s="220">
        <v>1395</v>
      </c>
    </row>
    <row r="1913" spans="2:10" x14ac:dyDescent="0.2">
      <c r="B1913" s="101" t="s">
        <v>1969</v>
      </c>
      <c r="C1913" s="219">
        <v>0</v>
      </c>
      <c r="D1913" s="220">
        <v>0</v>
      </c>
      <c r="E1913" s="221">
        <v>0</v>
      </c>
      <c r="F1913" s="220">
        <v>0</v>
      </c>
      <c r="G1913" s="219">
        <v>0</v>
      </c>
      <c r="H1913" s="220">
        <v>0</v>
      </c>
      <c r="I1913" s="221">
        <v>0</v>
      </c>
      <c r="J1913" s="220">
        <v>0</v>
      </c>
    </row>
    <row r="1914" spans="2:10" x14ac:dyDescent="0.2">
      <c r="B1914" s="101" t="s">
        <v>1970</v>
      </c>
      <c r="C1914" s="219">
        <v>262</v>
      </c>
      <c r="D1914" s="220">
        <v>83.225190839694662</v>
      </c>
      <c r="E1914" s="221">
        <v>0.42704661182922043</v>
      </c>
      <c r="F1914" s="220">
        <v>472</v>
      </c>
      <c r="G1914" s="219">
        <v>101</v>
      </c>
      <c r="H1914" s="220">
        <v>364.55445544554453</v>
      </c>
      <c r="I1914" s="221">
        <v>0.35824438844511031</v>
      </c>
      <c r="J1914" s="220">
        <v>2499</v>
      </c>
    </row>
    <row r="1915" spans="2:10" x14ac:dyDescent="0.2">
      <c r="B1915" s="101" t="s">
        <v>1971</v>
      </c>
      <c r="C1915" s="219">
        <v>0</v>
      </c>
      <c r="D1915" s="220">
        <v>0</v>
      </c>
      <c r="E1915" s="221">
        <v>0</v>
      </c>
      <c r="F1915" s="220">
        <v>0</v>
      </c>
      <c r="G1915" s="219">
        <v>0</v>
      </c>
      <c r="H1915" s="220">
        <v>0</v>
      </c>
      <c r="I1915" s="221">
        <v>0</v>
      </c>
      <c r="J1915" s="220">
        <v>0</v>
      </c>
    </row>
    <row r="1916" spans="2:10" x14ac:dyDescent="0.2">
      <c r="B1916" s="101" t="s">
        <v>1972</v>
      </c>
      <c r="C1916" s="219">
        <v>158</v>
      </c>
      <c r="D1916" s="220">
        <v>102.30379746835443</v>
      </c>
      <c r="E1916" s="221">
        <v>0.56493778834055641</v>
      </c>
      <c r="F1916" s="220">
        <v>357</v>
      </c>
      <c r="G1916" s="219">
        <v>34</v>
      </c>
      <c r="H1916" s="220">
        <v>307.85294117647061</v>
      </c>
      <c r="I1916" s="221">
        <v>0.34977443609022552</v>
      </c>
      <c r="J1916" s="220">
        <v>673</v>
      </c>
    </row>
    <row r="1917" spans="2:10" x14ac:dyDescent="0.2">
      <c r="B1917" s="101" t="s">
        <v>1973</v>
      </c>
      <c r="C1917" s="219">
        <v>8</v>
      </c>
      <c r="D1917" s="220">
        <v>122</v>
      </c>
      <c r="E1917" s="221">
        <v>0.53863134657836653</v>
      </c>
      <c r="F1917" s="220">
        <v>175</v>
      </c>
      <c r="G1917" s="219">
        <v>0</v>
      </c>
      <c r="H1917" s="220">
        <v>0</v>
      </c>
      <c r="I1917" s="221">
        <v>0</v>
      </c>
      <c r="J1917" s="220">
        <v>0</v>
      </c>
    </row>
    <row r="1918" spans="2:10" x14ac:dyDescent="0.2">
      <c r="B1918" s="101" t="s">
        <v>1974</v>
      </c>
      <c r="C1918" s="219">
        <v>764</v>
      </c>
      <c r="D1918" s="220">
        <v>85.172774869109944</v>
      </c>
      <c r="E1918" s="221">
        <v>0.51940836998427531</v>
      </c>
      <c r="F1918" s="220">
        <v>387</v>
      </c>
      <c r="G1918" s="219">
        <v>144</v>
      </c>
      <c r="H1918" s="220">
        <v>288.90972222222223</v>
      </c>
      <c r="I1918" s="221">
        <v>0.35100315542581373</v>
      </c>
      <c r="J1918" s="220">
        <v>1581</v>
      </c>
    </row>
    <row r="1919" spans="2:10" x14ac:dyDescent="0.2">
      <c r="B1919" s="101" t="s">
        <v>1975</v>
      </c>
      <c r="C1919" s="219">
        <v>0</v>
      </c>
      <c r="D1919" s="220">
        <v>0</v>
      </c>
      <c r="E1919" s="221">
        <v>0</v>
      </c>
      <c r="F1919" s="220">
        <v>0</v>
      </c>
      <c r="G1919" s="219">
        <v>0</v>
      </c>
      <c r="H1919" s="220">
        <v>0</v>
      </c>
      <c r="I1919" s="221">
        <v>0</v>
      </c>
      <c r="J1919" s="220">
        <v>0</v>
      </c>
    </row>
    <row r="1920" spans="2:10" x14ac:dyDescent="0.2">
      <c r="B1920" s="101" t="s">
        <v>1976</v>
      </c>
      <c r="C1920" s="219">
        <v>0</v>
      </c>
      <c r="D1920" s="220">
        <v>0</v>
      </c>
      <c r="E1920" s="221">
        <v>0</v>
      </c>
      <c r="F1920" s="220">
        <v>0</v>
      </c>
      <c r="G1920" s="219">
        <v>0</v>
      </c>
      <c r="H1920" s="220">
        <v>0</v>
      </c>
      <c r="I1920" s="221">
        <v>0</v>
      </c>
      <c r="J1920" s="220">
        <v>0</v>
      </c>
    </row>
    <row r="1921" spans="2:10" x14ac:dyDescent="0.2">
      <c r="B1921" s="101" t="s">
        <v>1977</v>
      </c>
      <c r="C1921" s="219">
        <v>0</v>
      </c>
      <c r="D1921" s="220">
        <v>0</v>
      </c>
      <c r="E1921" s="221">
        <v>0</v>
      </c>
      <c r="F1921" s="220">
        <v>0</v>
      </c>
      <c r="G1921" s="219">
        <v>0</v>
      </c>
      <c r="H1921" s="220">
        <v>0</v>
      </c>
      <c r="I1921" s="221">
        <v>0</v>
      </c>
      <c r="J1921" s="220">
        <v>0</v>
      </c>
    </row>
    <row r="1922" spans="2:10" x14ac:dyDescent="0.2">
      <c r="B1922" s="101" t="s">
        <v>1978</v>
      </c>
      <c r="C1922" s="219">
        <v>0</v>
      </c>
      <c r="D1922" s="220">
        <v>0</v>
      </c>
      <c r="E1922" s="221">
        <v>0</v>
      </c>
      <c r="F1922" s="220">
        <v>0</v>
      </c>
      <c r="G1922" s="219">
        <v>0</v>
      </c>
      <c r="H1922" s="220">
        <v>0</v>
      </c>
      <c r="I1922" s="221">
        <v>0</v>
      </c>
      <c r="J1922" s="220">
        <v>0</v>
      </c>
    </row>
    <row r="1923" spans="2:10" x14ac:dyDescent="0.2">
      <c r="B1923" s="101" t="s">
        <v>1979</v>
      </c>
      <c r="C1923" s="219">
        <v>0</v>
      </c>
      <c r="D1923" s="220">
        <v>0</v>
      </c>
      <c r="E1923" s="221">
        <v>0</v>
      </c>
      <c r="F1923" s="220">
        <v>0</v>
      </c>
      <c r="G1923" s="219">
        <v>0</v>
      </c>
      <c r="H1923" s="220">
        <v>0</v>
      </c>
      <c r="I1923" s="221">
        <v>0</v>
      </c>
      <c r="J1923" s="220">
        <v>0</v>
      </c>
    </row>
    <row r="1924" spans="2:10" x14ac:dyDescent="0.2">
      <c r="B1924" s="101" t="s">
        <v>1980</v>
      </c>
      <c r="C1924" s="219">
        <v>305</v>
      </c>
      <c r="D1924" s="220">
        <v>81.498360655737699</v>
      </c>
      <c r="E1924" s="221">
        <v>0.51829687858379025</v>
      </c>
      <c r="F1924" s="220">
        <v>331</v>
      </c>
      <c r="G1924" s="219">
        <v>216</v>
      </c>
      <c r="H1924" s="220">
        <v>283.40740740740739</v>
      </c>
      <c r="I1924" s="221">
        <v>0.35780626231098789</v>
      </c>
      <c r="J1924" s="220">
        <v>960</v>
      </c>
    </row>
    <row r="1925" spans="2:10" x14ac:dyDescent="0.2">
      <c r="B1925" s="101" t="s">
        <v>1981</v>
      </c>
      <c r="C1925" s="219">
        <v>477</v>
      </c>
      <c r="D1925" s="220">
        <v>72.786163522012572</v>
      </c>
      <c r="E1925" s="221">
        <v>0.49829924650161472</v>
      </c>
      <c r="F1925" s="220">
        <v>286</v>
      </c>
      <c r="G1925" s="219">
        <v>148</v>
      </c>
      <c r="H1925" s="220">
        <v>263.85810810810813</v>
      </c>
      <c r="I1925" s="221">
        <v>0.36110854247193513</v>
      </c>
      <c r="J1925" s="220">
        <v>843</v>
      </c>
    </row>
    <row r="1926" spans="2:10" x14ac:dyDescent="0.2">
      <c r="B1926" s="101" t="s">
        <v>1982</v>
      </c>
      <c r="C1926" s="219">
        <v>981</v>
      </c>
      <c r="D1926" s="220">
        <v>72.85626911314985</v>
      </c>
      <c r="E1926" s="221">
        <v>0.49140562690795075</v>
      </c>
      <c r="F1926" s="220">
        <v>280</v>
      </c>
      <c r="G1926" s="219">
        <v>189</v>
      </c>
      <c r="H1926" s="220">
        <v>289.95238095238096</v>
      </c>
      <c r="I1926" s="221">
        <v>0.35989124652757254</v>
      </c>
      <c r="J1926" s="220">
        <v>936</v>
      </c>
    </row>
    <row r="1927" spans="2:10" x14ac:dyDescent="0.2">
      <c r="B1927" s="101" t="s">
        <v>1983</v>
      </c>
      <c r="C1927" s="219">
        <v>80</v>
      </c>
      <c r="D1927" s="220">
        <v>79.587500000000006</v>
      </c>
      <c r="E1927" s="221">
        <v>0.50571882446386018</v>
      </c>
      <c r="F1927" s="220">
        <v>269</v>
      </c>
      <c r="G1927" s="219">
        <v>30</v>
      </c>
      <c r="H1927" s="220">
        <v>264.23333333333335</v>
      </c>
      <c r="I1927" s="221">
        <v>0.35028722934158196</v>
      </c>
      <c r="J1927" s="220">
        <v>596</v>
      </c>
    </row>
    <row r="1928" spans="2:10" x14ac:dyDescent="0.2">
      <c r="B1928" s="101" t="s">
        <v>1984</v>
      </c>
      <c r="C1928" s="219">
        <v>0</v>
      </c>
      <c r="D1928" s="220">
        <v>0</v>
      </c>
      <c r="E1928" s="221">
        <v>0</v>
      </c>
      <c r="F1928" s="220">
        <v>0</v>
      </c>
      <c r="G1928" s="219">
        <v>0</v>
      </c>
      <c r="H1928" s="220">
        <v>0</v>
      </c>
      <c r="I1928" s="221">
        <v>0</v>
      </c>
      <c r="J1928" s="220">
        <v>0</v>
      </c>
    </row>
    <row r="1929" spans="2:10" x14ac:dyDescent="0.2">
      <c r="B1929" s="101" t="s">
        <v>1985</v>
      </c>
      <c r="C1929" s="219">
        <v>380</v>
      </c>
      <c r="D1929" s="220">
        <v>71.694736842105257</v>
      </c>
      <c r="E1929" s="221">
        <v>0.50313025171286641</v>
      </c>
      <c r="F1929" s="220">
        <v>192</v>
      </c>
      <c r="G1929" s="219">
        <v>106</v>
      </c>
      <c r="H1929" s="220">
        <v>257.43396226415092</v>
      </c>
      <c r="I1929" s="221">
        <v>0.36031372963266173</v>
      </c>
      <c r="J1929" s="220">
        <v>920</v>
      </c>
    </row>
    <row r="1930" spans="2:10" x14ac:dyDescent="0.2">
      <c r="B1930" s="101" t="s">
        <v>1986</v>
      </c>
      <c r="C1930" s="219">
        <v>517</v>
      </c>
      <c r="D1930" s="220">
        <v>78.145067698259183</v>
      </c>
      <c r="E1930" s="221">
        <v>0.50913008959963713</v>
      </c>
      <c r="F1930" s="220">
        <v>275</v>
      </c>
      <c r="G1930" s="219">
        <v>160</v>
      </c>
      <c r="H1930" s="220">
        <v>241.65625</v>
      </c>
      <c r="I1930" s="221">
        <v>0.35209856756486024</v>
      </c>
      <c r="J1930" s="220">
        <v>1106</v>
      </c>
    </row>
    <row r="1931" spans="2:10" x14ac:dyDescent="0.2">
      <c r="B1931" s="101" t="s">
        <v>1987</v>
      </c>
      <c r="C1931" s="219">
        <v>477</v>
      </c>
      <c r="D1931" s="220">
        <v>85.95597484276729</v>
      </c>
      <c r="E1931" s="221">
        <v>0.5184421824619081</v>
      </c>
      <c r="F1931" s="220">
        <v>398</v>
      </c>
      <c r="G1931" s="219">
        <v>166</v>
      </c>
      <c r="H1931" s="220">
        <v>235.50602409638554</v>
      </c>
      <c r="I1931" s="221">
        <v>0.35692178470022196</v>
      </c>
      <c r="J1931" s="220">
        <v>808</v>
      </c>
    </row>
    <row r="1932" spans="2:10" x14ac:dyDescent="0.2">
      <c r="B1932" s="101" t="s">
        <v>1988</v>
      </c>
      <c r="C1932" s="219">
        <v>136</v>
      </c>
      <c r="D1932" s="220">
        <v>47.191176470588232</v>
      </c>
      <c r="E1932" s="221">
        <v>0.32139816715909664</v>
      </c>
      <c r="F1932" s="220">
        <v>182</v>
      </c>
      <c r="G1932" s="219">
        <v>32</v>
      </c>
      <c r="H1932" s="220">
        <v>285.96875</v>
      </c>
      <c r="I1932" s="221">
        <v>0.35776839471420763</v>
      </c>
      <c r="J1932" s="220">
        <v>557</v>
      </c>
    </row>
    <row r="1933" spans="2:10" x14ac:dyDescent="0.2">
      <c r="B1933" s="101" t="s">
        <v>1989</v>
      </c>
      <c r="C1933" s="219">
        <v>220</v>
      </c>
      <c r="D1933" s="220">
        <v>71.186363636363637</v>
      </c>
      <c r="E1933" s="221">
        <v>0.4217655930194979</v>
      </c>
      <c r="F1933" s="220">
        <v>288</v>
      </c>
      <c r="G1933" s="219">
        <v>130</v>
      </c>
      <c r="H1933" s="220">
        <v>359.89230769230767</v>
      </c>
      <c r="I1933" s="221">
        <v>0.35974564216127281</v>
      </c>
      <c r="J1933" s="220">
        <v>1581</v>
      </c>
    </row>
    <row r="1934" spans="2:10" x14ac:dyDescent="0.2">
      <c r="B1934" s="101" t="s">
        <v>1990</v>
      </c>
      <c r="C1934" s="219">
        <v>214</v>
      </c>
      <c r="D1934" s="220">
        <v>70.065420560747668</v>
      </c>
      <c r="E1934" s="221">
        <v>0.47411857707509886</v>
      </c>
      <c r="F1934" s="220">
        <v>311</v>
      </c>
      <c r="G1934" s="219">
        <v>83</v>
      </c>
      <c r="H1934" s="220">
        <v>229.06024096385542</v>
      </c>
      <c r="I1934" s="221">
        <v>0.35779212225003287</v>
      </c>
      <c r="J1934" s="220">
        <v>595</v>
      </c>
    </row>
    <row r="1935" spans="2:10" x14ac:dyDescent="0.2">
      <c r="B1935" s="101" t="s">
        <v>1991</v>
      </c>
      <c r="C1935" s="219">
        <v>352</v>
      </c>
      <c r="D1935" s="220">
        <v>68.57386363636364</v>
      </c>
      <c r="E1935" s="221">
        <v>0.48964440026776468</v>
      </c>
      <c r="F1935" s="220">
        <v>496</v>
      </c>
      <c r="G1935" s="219">
        <v>66</v>
      </c>
      <c r="H1935" s="220">
        <v>228.5151515151515</v>
      </c>
      <c r="I1935" s="221">
        <v>0.36142730475209084</v>
      </c>
      <c r="J1935" s="220">
        <v>588</v>
      </c>
    </row>
    <row r="1936" spans="2:10" x14ac:dyDescent="0.2">
      <c r="B1936" s="101" t="s">
        <v>1992</v>
      </c>
      <c r="C1936" s="219">
        <v>1030</v>
      </c>
      <c r="D1936" s="220">
        <v>43.221359223300972</v>
      </c>
      <c r="E1936" s="221">
        <v>0.30188653655757935</v>
      </c>
      <c r="F1936" s="220">
        <v>408</v>
      </c>
      <c r="G1936" s="219">
        <v>493</v>
      </c>
      <c r="H1936" s="220">
        <v>239.52535496957404</v>
      </c>
      <c r="I1936" s="221">
        <v>0.35410219503418494</v>
      </c>
      <c r="J1936" s="220">
        <v>943</v>
      </c>
    </row>
    <row r="1937" spans="2:11" x14ac:dyDescent="0.2">
      <c r="B1937" s="102" t="s">
        <v>1993</v>
      </c>
      <c r="C1937" s="222">
        <v>583</v>
      </c>
      <c r="D1937" s="223">
        <v>90.831903945111492</v>
      </c>
      <c r="E1937" s="224">
        <v>0.52415124220528564</v>
      </c>
      <c r="F1937" s="223">
        <v>395</v>
      </c>
      <c r="G1937" s="222">
        <v>145</v>
      </c>
      <c r="H1937" s="223">
        <v>277.24137931034483</v>
      </c>
      <c r="I1937" s="224">
        <v>0.35754945211327738</v>
      </c>
      <c r="J1937" s="223">
        <v>873</v>
      </c>
    </row>
    <row r="1939" spans="2:11" x14ac:dyDescent="0.2">
      <c r="K1939" s="12" t="s">
        <v>298</v>
      </c>
    </row>
    <row r="1940" spans="2:11" x14ac:dyDescent="0.2">
      <c r="K1940" s="12" t="s">
        <v>324</v>
      </c>
    </row>
    <row r="1941" spans="2:11" x14ac:dyDescent="0.2">
      <c r="B1941" s="3" t="s">
        <v>0</v>
      </c>
      <c r="C1941" s="207"/>
      <c r="D1941" s="208"/>
      <c r="E1941" s="209"/>
      <c r="F1941" s="209"/>
      <c r="G1941" s="207"/>
      <c r="H1941" s="208"/>
      <c r="I1941" s="209"/>
      <c r="J1941" s="209"/>
    </row>
    <row r="1942" spans="2:11" x14ac:dyDescent="0.2">
      <c r="B1942" s="3" t="s">
        <v>2701</v>
      </c>
      <c r="C1942" s="207"/>
      <c r="D1942" s="208"/>
      <c r="E1942" s="209"/>
      <c r="F1942" s="209"/>
      <c r="G1942" s="207"/>
      <c r="H1942" s="208"/>
      <c r="I1942" s="209"/>
      <c r="J1942" s="209"/>
    </row>
    <row r="1943" spans="2:11" x14ac:dyDescent="0.2">
      <c r="B1943" s="100" t="s">
        <v>293</v>
      </c>
      <c r="C1943" s="207"/>
      <c r="D1943" s="208"/>
      <c r="E1943" s="209"/>
      <c r="F1943" s="209"/>
      <c r="G1943" s="207"/>
      <c r="H1943" s="208"/>
      <c r="I1943" s="209"/>
      <c r="J1943" s="209"/>
    </row>
    <row r="1944" spans="2:11" x14ac:dyDescent="0.2">
      <c r="B1944" s="3"/>
      <c r="C1944" s="98"/>
      <c r="D1944" s="98"/>
      <c r="E1944" s="98"/>
      <c r="F1944" s="98"/>
      <c r="G1944" s="98"/>
      <c r="H1944" s="98"/>
      <c r="I1944" s="98"/>
      <c r="J1944" s="98"/>
    </row>
    <row r="1945" spans="2:11" x14ac:dyDescent="0.2">
      <c r="B1945" s="106"/>
      <c r="C1945" s="167" t="s">
        <v>2659</v>
      </c>
      <c r="D1945" s="210"/>
      <c r="E1945" s="211"/>
      <c r="F1945" s="212"/>
      <c r="G1945" s="167" t="s">
        <v>357</v>
      </c>
      <c r="H1945" s="210"/>
      <c r="I1945" s="211"/>
      <c r="J1945" s="212"/>
    </row>
    <row r="1946" spans="2:11" ht="25.5" x14ac:dyDescent="0.2">
      <c r="B1946" s="168" t="s">
        <v>299</v>
      </c>
      <c r="C1946" s="213" t="s">
        <v>2679</v>
      </c>
      <c r="D1946" s="214" t="s">
        <v>2676</v>
      </c>
      <c r="E1946" s="215" t="s">
        <v>2677</v>
      </c>
      <c r="F1946" s="214" t="s">
        <v>2678</v>
      </c>
      <c r="G1946" s="213" t="s">
        <v>2679</v>
      </c>
      <c r="H1946" s="214" t="s">
        <v>2676</v>
      </c>
      <c r="I1946" s="215" t="s">
        <v>2677</v>
      </c>
      <c r="J1946" s="214" t="s">
        <v>2678</v>
      </c>
    </row>
    <row r="1947" spans="2:11" x14ac:dyDescent="0.2">
      <c r="B1947" s="121" t="s">
        <v>1994</v>
      </c>
      <c r="C1947" s="216">
        <v>814</v>
      </c>
      <c r="D1947" s="217">
        <v>86.601965601965603</v>
      </c>
      <c r="E1947" s="218">
        <v>0.50967746600053498</v>
      </c>
      <c r="F1947" s="217">
        <v>520</v>
      </c>
      <c r="G1947" s="216">
        <v>294</v>
      </c>
      <c r="H1947" s="217">
        <v>283.54761904761904</v>
      </c>
      <c r="I1947" s="218">
        <v>0.35414693000157182</v>
      </c>
      <c r="J1947" s="217">
        <v>996</v>
      </c>
    </row>
    <row r="1948" spans="2:11" x14ac:dyDescent="0.2">
      <c r="B1948" s="101" t="s">
        <v>1995</v>
      </c>
      <c r="C1948" s="219">
        <v>976</v>
      </c>
      <c r="D1948" s="220">
        <v>76.174180327868854</v>
      </c>
      <c r="E1948" s="221">
        <v>0.49934514094581806</v>
      </c>
      <c r="F1948" s="220">
        <v>453</v>
      </c>
      <c r="G1948" s="219">
        <v>279</v>
      </c>
      <c r="H1948" s="220">
        <v>263.40143369175627</v>
      </c>
      <c r="I1948" s="221">
        <v>0.35509137119608813</v>
      </c>
      <c r="J1948" s="220">
        <v>996</v>
      </c>
    </row>
    <row r="1949" spans="2:11" x14ac:dyDescent="0.2">
      <c r="B1949" s="101" t="s">
        <v>1996</v>
      </c>
      <c r="C1949" s="219">
        <v>484</v>
      </c>
      <c r="D1949" s="220">
        <v>75.086776859504127</v>
      </c>
      <c r="E1949" s="221">
        <v>0.51149894440534838</v>
      </c>
      <c r="F1949" s="220">
        <v>280</v>
      </c>
      <c r="G1949" s="219">
        <v>84</v>
      </c>
      <c r="H1949" s="220">
        <v>274.52380952380952</v>
      </c>
      <c r="I1949" s="221">
        <v>0.36255581409974225</v>
      </c>
      <c r="J1949" s="220">
        <v>815</v>
      </c>
    </row>
    <row r="1950" spans="2:11" x14ac:dyDescent="0.2">
      <c r="B1950" s="101" t="s">
        <v>1997</v>
      </c>
      <c r="C1950" s="219">
        <v>681</v>
      </c>
      <c r="D1950" s="220">
        <v>76.955947136563879</v>
      </c>
      <c r="E1950" s="221">
        <v>0.49427509714415052</v>
      </c>
      <c r="F1950" s="220">
        <v>268</v>
      </c>
      <c r="G1950" s="219">
        <v>119</v>
      </c>
      <c r="H1950" s="220">
        <v>281.64705882352939</v>
      </c>
      <c r="I1950" s="221">
        <v>0.35779405171125389</v>
      </c>
      <c r="J1950" s="220">
        <v>931</v>
      </c>
    </row>
    <row r="1951" spans="2:11" x14ac:dyDescent="0.2">
      <c r="B1951" s="101" t="s">
        <v>1998</v>
      </c>
      <c r="C1951" s="219">
        <v>474</v>
      </c>
      <c r="D1951" s="220">
        <v>51.535864978902957</v>
      </c>
      <c r="E1951" s="221">
        <v>0.35147190008920615</v>
      </c>
      <c r="F1951" s="220">
        <v>332</v>
      </c>
      <c r="G1951" s="219">
        <v>96</v>
      </c>
      <c r="H1951" s="220">
        <v>230.20833333333334</v>
      </c>
      <c r="I1951" s="221">
        <v>0.35345296356715616</v>
      </c>
      <c r="J1951" s="220">
        <v>678</v>
      </c>
    </row>
    <row r="1952" spans="2:11" x14ac:dyDescent="0.2">
      <c r="B1952" s="101" t="s">
        <v>1999</v>
      </c>
      <c r="C1952" s="219">
        <v>196</v>
      </c>
      <c r="D1952" s="220">
        <v>52.464285714285715</v>
      </c>
      <c r="E1952" s="221">
        <v>0.34468541547950249</v>
      </c>
      <c r="F1952" s="220">
        <v>539</v>
      </c>
      <c r="G1952" s="219">
        <v>4</v>
      </c>
      <c r="H1952" s="220">
        <v>375</v>
      </c>
      <c r="I1952" s="221">
        <v>0.36354823073194376</v>
      </c>
      <c r="J1952" s="220">
        <v>435</v>
      </c>
    </row>
    <row r="1953" spans="2:10" x14ac:dyDescent="0.2">
      <c r="B1953" s="101" t="s">
        <v>2000</v>
      </c>
      <c r="C1953" s="219">
        <v>322</v>
      </c>
      <c r="D1953" s="220">
        <v>39.322981366459629</v>
      </c>
      <c r="E1953" s="221">
        <v>0.27960075961665853</v>
      </c>
      <c r="F1953" s="220">
        <v>302</v>
      </c>
      <c r="G1953" s="219">
        <v>168</v>
      </c>
      <c r="H1953" s="220">
        <v>246.26785714285714</v>
      </c>
      <c r="I1953" s="221">
        <v>0.35548700852350845</v>
      </c>
      <c r="J1953" s="220">
        <v>1746</v>
      </c>
    </row>
    <row r="1954" spans="2:10" x14ac:dyDescent="0.2">
      <c r="B1954" s="101" t="s">
        <v>2001</v>
      </c>
      <c r="C1954" s="219">
        <v>334</v>
      </c>
      <c r="D1954" s="220">
        <v>41.08383233532934</v>
      </c>
      <c r="E1954" s="221">
        <v>0.28397591109455522</v>
      </c>
      <c r="F1954" s="220">
        <v>254</v>
      </c>
      <c r="G1954" s="219">
        <v>52</v>
      </c>
      <c r="H1954" s="220">
        <v>279.98076923076923</v>
      </c>
      <c r="I1954" s="221">
        <v>0.36013951417404644</v>
      </c>
      <c r="J1954" s="220">
        <v>1010</v>
      </c>
    </row>
    <row r="1955" spans="2:10" x14ac:dyDescent="0.2">
      <c r="B1955" s="101" t="s">
        <v>2002</v>
      </c>
      <c r="C1955" s="219">
        <v>278</v>
      </c>
      <c r="D1955" s="220">
        <v>38.482014388489212</v>
      </c>
      <c r="E1955" s="221">
        <v>0.27456113335386512</v>
      </c>
      <c r="F1955" s="220">
        <v>189</v>
      </c>
      <c r="G1955" s="219">
        <v>169</v>
      </c>
      <c r="H1955" s="220">
        <v>228.27218934911244</v>
      </c>
      <c r="I1955" s="221">
        <v>0.35929961814287048</v>
      </c>
      <c r="J1955" s="220">
        <v>609</v>
      </c>
    </row>
    <row r="1956" spans="2:10" x14ac:dyDescent="0.2">
      <c r="B1956" s="101" t="s">
        <v>2003</v>
      </c>
      <c r="C1956" s="219">
        <v>743</v>
      </c>
      <c r="D1956" s="220">
        <v>39.582772543741591</v>
      </c>
      <c r="E1956" s="221">
        <v>0.29189038974959547</v>
      </c>
      <c r="F1956" s="220">
        <v>173</v>
      </c>
      <c r="G1956" s="219">
        <v>73</v>
      </c>
      <c r="H1956" s="220">
        <v>241.54794520547946</v>
      </c>
      <c r="I1956" s="221">
        <v>0.3562870016770725</v>
      </c>
      <c r="J1956" s="220">
        <v>749</v>
      </c>
    </row>
    <row r="1957" spans="2:10" x14ac:dyDescent="0.2">
      <c r="B1957" s="101" t="s">
        <v>2004</v>
      </c>
      <c r="C1957" s="219">
        <v>149</v>
      </c>
      <c r="D1957" s="220">
        <v>56.255033557046978</v>
      </c>
      <c r="E1957" s="221">
        <v>0.35855755657269972</v>
      </c>
      <c r="F1957" s="220">
        <v>175</v>
      </c>
      <c r="G1957" s="219">
        <v>592</v>
      </c>
      <c r="H1957" s="220">
        <v>300.58783783783781</v>
      </c>
      <c r="I1957" s="221">
        <v>0.3525558855403903</v>
      </c>
      <c r="J1957" s="220">
        <v>1141</v>
      </c>
    </row>
    <row r="1958" spans="2:10" x14ac:dyDescent="0.2">
      <c r="B1958" s="101" t="s">
        <v>2005</v>
      </c>
      <c r="C1958" s="219">
        <v>728</v>
      </c>
      <c r="D1958" s="220">
        <v>78.427197802197796</v>
      </c>
      <c r="E1958" s="221">
        <v>0.50458229123399301</v>
      </c>
      <c r="F1958" s="220">
        <v>366</v>
      </c>
      <c r="G1958" s="219">
        <v>401</v>
      </c>
      <c r="H1958" s="220">
        <v>279.38403990024938</v>
      </c>
      <c r="I1958" s="221">
        <v>0.35945340674289961</v>
      </c>
      <c r="J1958" s="220">
        <v>1064</v>
      </c>
    </row>
    <row r="1959" spans="2:10" x14ac:dyDescent="0.2">
      <c r="B1959" s="101" t="s">
        <v>2006</v>
      </c>
      <c r="C1959" s="219">
        <v>112</v>
      </c>
      <c r="D1959" s="220">
        <v>100.00892857142857</v>
      </c>
      <c r="E1959" s="221">
        <v>0.53933936825885986</v>
      </c>
      <c r="F1959" s="220">
        <v>554</v>
      </c>
      <c r="G1959" s="219">
        <v>132</v>
      </c>
      <c r="H1959" s="220">
        <v>312.09848484848487</v>
      </c>
      <c r="I1959" s="221">
        <v>0.35955419015866918</v>
      </c>
      <c r="J1959" s="220">
        <v>1317</v>
      </c>
    </row>
    <row r="1960" spans="2:10" x14ac:dyDescent="0.2">
      <c r="B1960" s="101" t="s">
        <v>2007</v>
      </c>
      <c r="C1960" s="219">
        <v>70</v>
      </c>
      <c r="D1960" s="220">
        <v>42.328571428571429</v>
      </c>
      <c r="E1960" s="221">
        <v>0.29823855057876192</v>
      </c>
      <c r="F1960" s="220">
        <v>188</v>
      </c>
      <c r="G1960" s="219">
        <v>37</v>
      </c>
      <c r="H1960" s="220">
        <v>302.24324324324323</v>
      </c>
      <c r="I1960" s="221">
        <v>0.36123134569416626</v>
      </c>
      <c r="J1960" s="220">
        <v>668</v>
      </c>
    </row>
    <row r="1961" spans="2:10" x14ac:dyDescent="0.2">
      <c r="B1961" s="101" t="s">
        <v>2008</v>
      </c>
      <c r="C1961" s="219">
        <v>5</v>
      </c>
      <c r="D1961" s="220">
        <v>91.8</v>
      </c>
      <c r="E1961" s="221">
        <v>0.54191263282172364</v>
      </c>
      <c r="F1961" s="220">
        <v>158</v>
      </c>
      <c r="G1961" s="219">
        <v>0</v>
      </c>
      <c r="H1961" s="220">
        <v>0</v>
      </c>
      <c r="I1961" s="221">
        <v>0</v>
      </c>
      <c r="J1961" s="220">
        <v>0</v>
      </c>
    </row>
    <row r="1962" spans="2:10" x14ac:dyDescent="0.2">
      <c r="B1962" s="101" t="s">
        <v>2009</v>
      </c>
      <c r="C1962" s="219">
        <v>0</v>
      </c>
      <c r="D1962" s="220">
        <v>0</v>
      </c>
      <c r="E1962" s="221">
        <v>0</v>
      </c>
      <c r="F1962" s="220">
        <v>0</v>
      </c>
      <c r="G1962" s="219">
        <v>0</v>
      </c>
      <c r="H1962" s="220">
        <v>0</v>
      </c>
      <c r="I1962" s="221">
        <v>0</v>
      </c>
      <c r="J1962" s="220">
        <v>0</v>
      </c>
    </row>
    <row r="1963" spans="2:10" x14ac:dyDescent="0.2">
      <c r="B1963" s="101" t="s">
        <v>2010</v>
      </c>
      <c r="C1963" s="219">
        <v>218</v>
      </c>
      <c r="D1963" s="220">
        <v>76.912844036697251</v>
      </c>
      <c r="E1963" s="221">
        <v>0.48981916975840623</v>
      </c>
      <c r="F1963" s="220">
        <v>508</v>
      </c>
      <c r="G1963" s="219">
        <v>39</v>
      </c>
      <c r="H1963" s="220">
        <v>316.74358974358972</v>
      </c>
      <c r="I1963" s="221">
        <v>0.36100882576421767</v>
      </c>
      <c r="J1963" s="220">
        <v>1064</v>
      </c>
    </row>
    <row r="1964" spans="2:10" x14ac:dyDescent="0.2">
      <c r="B1964" s="101" t="s">
        <v>2011</v>
      </c>
      <c r="C1964" s="219">
        <v>0</v>
      </c>
      <c r="D1964" s="220">
        <v>0</v>
      </c>
      <c r="E1964" s="221">
        <v>0</v>
      </c>
      <c r="F1964" s="220">
        <v>0</v>
      </c>
      <c r="G1964" s="219">
        <v>0</v>
      </c>
      <c r="H1964" s="220">
        <v>0</v>
      </c>
      <c r="I1964" s="221">
        <v>0</v>
      </c>
      <c r="J1964" s="220">
        <v>0</v>
      </c>
    </row>
    <row r="1965" spans="2:10" x14ac:dyDescent="0.2">
      <c r="B1965" s="101" t="s">
        <v>2012</v>
      </c>
      <c r="C1965" s="219">
        <v>0</v>
      </c>
      <c r="D1965" s="220">
        <v>0</v>
      </c>
      <c r="E1965" s="221">
        <v>0</v>
      </c>
      <c r="F1965" s="220">
        <v>0</v>
      </c>
      <c r="G1965" s="219">
        <v>0</v>
      </c>
      <c r="H1965" s="220">
        <v>0</v>
      </c>
      <c r="I1965" s="221">
        <v>0</v>
      </c>
      <c r="J1965" s="220">
        <v>0</v>
      </c>
    </row>
    <row r="1966" spans="2:10" x14ac:dyDescent="0.2">
      <c r="B1966" s="101" t="s">
        <v>2013</v>
      </c>
      <c r="C1966" s="219">
        <v>0</v>
      </c>
      <c r="D1966" s="220">
        <v>0</v>
      </c>
      <c r="E1966" s="221">
        <v>0</v>
      </c>
      <c r="F1966" s="220">
        <v>0</v>
      </c>
      <c r="G1966" s="219">
        <v>0</v>
      </c>
      <c r="H1966" s="220">
        <v>0</v>
      </c>
      <c r="I1966" s="221">
        <v>0</v>
      </c>
      <c r="J1966" s="220">
        <v>0</v>
      </c>
    </row>
    <row r="1967" spans="2:10" x14ac:dyDescent="0.2">
      <c r="B1967" s="101" t="s">
        <v>2014</v>
      </c>
      <c r="C1967" s="219">
        <v>0</v>
      </c>
      <c r="D1967" s="220">
        <v>0</v>
      </c>
      <c r="E1967" s="221">
        <v>0</v>
      </c>
      <c r="F1967" s="220">
        <v>0</v>
      </c>
      <c r="G1967" s="219">
        <v>0</v>
      </c>
      <c r="H1967" s="220">
        <v>0</v>
      </c>
      <c r="I1967" s="221">
        <v>0</v>
      </c>
      <c r="J1967" s="220">
        <v>0</v>
      </c>
    </row>
    <row r="1968" spans="2:10" x14ac:dyDescent="0.2">
      <c r="B1968" s="101" t="s">
        <v>2015</v>
      </c>
      <c r="C1968" s="219">
        <v>0</v>
      </c>
      <c r="D1968" s="220">
        <v>0</v>
      </c>
      <c r="E1968" s="221">
        <v>0</v>
      </c>
      <c r="F1968" s="220">
        <v>0</v>
      </c>
      <c r="G1968" s="219">
        <v>0</v>
      </c>
      <c r="H1968" s="220">
        <v>0</v>
      </c>
      <c r="I1968" s="221">
        <v>0</v>
      </c>
      <c r="J1968" s="220">
        <v>0</v>
      </c>
    </row>
    <row r="1969" spans="2:10" x14ac:dyDescent="0.2">
      <c r="B1969" s="101" t="s">
        <v>2016</v>
      </c>
      <c r="C1969" s="219">
        <v>0</v>
      </c>
      <c r="D1969" s="220">
        <v>0</v>
      </c>
      <c r="E1969" s="221">
        <v>0</v>
      </c>
      <c r="F1969" s="220">
        <v>0</v>
      </c>
      <c r="G1969" s="219">
        <v>0</v>
      </c>
      <c r="H1969" s="220">
        <v>0</v>
      </c>
      <c r="I1969" s="221">
        <v>0</v>
      </c>
      <c r="J1969" s="220">
        <v>0</v>
      </c>
    </row>
    <row r="1970" spans="2:10" x14ac:dyDescent="0.2">
      <c r="B1970" s="101" t="s">
        <v>2017</v>
      </c>
      <c r="C1970" s="219">
        <v>0</v>
      </c>
      <c r="D1970" s="220">
        <v>0</v>
      </c>
      <c r="E1970" s="221">
        <v>0</v>
      </c>
      <c r="F1970" s="220">
        <v>0</v>
      </c>
      <c r="G1970" s="219">
        <v>0</v>
      </c>
      <c r="H1970" s="220">
        <v>0</v>
      </c>
      <c r="I1970" s="221">
        <v>0</v>
      </c>
      <c r="J1970" s="220">
        <v>0</v>
      </c>
    </row>
    <row r="1971" spans="2:10" x14ac:dyDescent="0.2">
      <c r="B1971" s="101" t="s">
        <v>2018</v>
      </c>
      <c r="C1971" s="219">
        <v>0</v>
      </c>
      <c r="D1971" s="220">
        <v>0</v>
      </c>
      <c r="E1971" s="221">
        <v>0</v>
      </c>
      <c r="F1971" s="220">
        <v>0</v>
      </c>
      <c r="G1971" s="219">
        <v>0</v>
      </c>
      <c r="H1971" s="220">
        <v>0</v>
      </c>
      <c r="I1971" s="221">
        <v>0</v>
      </c>
      <c r="J1971" s="220">
        <v>0</v>
      </c>
    </row>
    <row r="1972" spans="2:10" x14ac:dyDescent="0.2">
      <c r="B1972" s="101" t="s">
        <v>2019</v>
      </c>
      <c r="C1972" s="219">
        <v>0</v>
      </c>
      <c r="D1972" s="220">
        <v>0</v>
      </c>
      <c r="E1972" s="221">
        <v>0</v>
      </c>
      <c r="F1972" s="220">
        <v>0</v>
      </c>
      <c r="G1972" s="219">
        <v>0</v>
      </c>
      <c r="H1972" s="220">
        <v>0</v>
      </c>
      <c r="I1972" s="221">
        <v>0</v>
      </c>
      <c r="J1972" s="220">
        <v>0</v>
      </c>
    </row>
    <row r="1973" spans="2:10" x14ac:dyDescent="0.2">
      <c r="B1973" s="101" t="s">
        <v>2020</v>
      </c>
      <c r="C1973" s="219">
        <v>0</v>
      </c>
      <c r="D1973" s="220">
        <v>0</v>
      </c>
      <c r="E1973" s="221">
        <v>0</v>
      </c>
      <c r="F1973" s="220">
        <v>0</v>
      </c>
      <c r="G1973" s="219">
        <v>0</v>
      </c>
      <c r="H1973" s="220">
        <v>0</v>
      </c>
      <c r="I1973" s="221">
        <v>0</v>
      </c>
      <c r="J1973" s="220">
        <v>0</v>
      </c>
    </row>
    <row r="1974" spans="2:10" x14ac:dyDescent="0.2">
      <c r="B1974" s="101" t="s">
        <v>2021</v>
      </c>
      <c r="C1974" s="219">
        <v>0</v>
      </c>
      <c r="D1974" s="220">
        <v>0</v>
      </c>
      <c r="E1974" s="221">
        <v>0</v>
      </c>
      <c r="F1974" s="220">
        <v>0</v>
      </c>
      <c r="G1974" s="219">
        <v>0</v>
      </c>
      <c r="H1974" s="220">
        <v>0</v>
      </c>
      <c r="I1974" s="221">
        <v>0</v>
      </c>
      <c r="J1974" s="220">
        <v>0</v>
      </c>
    </row>
    <row r="1975" spans="2:10" x14ac:dyDescent="0.2">
      <c r="B1975" s="101" t="s">
        <v>2022</v>
      </c>
      <c r="C1975" s="219">
        <v>0</v>
      </c>
      <c r="D1975" s="220">
        <v>0</v>
      </c>
      <c r="E1975" s="221">
        <v>0</v>
      </c>
      <c r="F1975" s="220">
        <v>0</v>
      </c>
      <c r="G1975" s="219">
        <v>0</v>
      </c>
      <c r="H1975" s="220">
        <v>0</v>
      </c>
      <c r="I1975" s="221">
        <v>0</v>
      </c>
      <c r="J1975" s="220">
        <v>0</v>
      </c>
    </row>
    <row r="1976" spans="2:10" x14ac:dyDescent="0.2">
      <c r="B1976" s="101" t="s">
        <v>2023</v>
      </c>
      <c r="C1976" s="219">
        <v>0</v>
      </c>
      <c r="D1976" s="220">
        <v>0</v>
      </c>
      <c r="E1976" s="221">
        <v>0</v>
      </c>
      <c r="F1976" s="220">
        <v>0</v>
      </c>
      <c r="G1976" s="219">
        <v>0</v>
      </c>
      <c r="H1976" s="220">
        <v>0</v>
      </c>
      <c r="I1976" s="221">
        <v>0</v>
      </c>
      <c r="J1976" s="220">
        <v>0</v>
      </c>
    </row>
    <row r="1977" spans="2:10" x14ac:dyDescent="0.2">
      <c r="B1977" s="101" t="s">
        <v>2024</v>
      </c>
      <c r="C1977" s="219">
        <v>0</v>
      </c>
      <c r="D1977" s="220">
        <v>0</v>
      </c>
      <c r="E1977" s="221">
        <v>0</v>
      </c>
      <c r="F1977" s="220">
        <v>0</v>
      </c>
      <c r="G1977" s="219">
        <v>0</v>
      </c>
      <c r="H1977" s="220">
        <v>0</v>
      </c>
      <c r="I1977" s="221">
        <v>0</v>
      </c>
      <c r="J1977" s="220">
        <v>0</v>
      </c>
    </row>
    <row r="1978" spans="2:10" x14ac:dyDescent="0.2">
      <c r="B1978" s="101" t="s">
        <v>2025</v>
      </c>
      <c r="C1978" s="219">
        <v>0</v>
      </c>
      <c r="D1978" s="220">
        <v>0</v>
      </c>
      <c r="E1978" s="221">
        <v>0</v>
      </c>
      <c r="F1978" s="220">
        <v>0</v>
      </c>
      <c r="G1978" s="219">
        <v>0</v>
      </c>
      <c r="H1978" s="220">
        <v>0</v>
      </c>
      <c r="I1978" s="221">
        <v>0</v>
      </c>
      <c r="J1978" s="220">
        <v>0</v>
      </c>
    </row>
    <row r="1979" spans="2:10" x14ac:dyDescent="0.2">
      <c r="B1979" s="101" t="s">
        <v>2026</v>
      </c>
      <c r="C1979" s="219">
        <v>38</v>
      </c>
      <c r="D1979" s="220">
        <v>77.763157894736835</v>
      </c>
      <c r="E1979" s="221">
        <v>0.51498780062739624</v>
      </c>
      <c r="F1979" s="220">
        <v>213</v>
      </c>
      <c r="G1979" s="219">
        <v>0</v>
      </c>
      <c r="H1979" s="220">
        <v>0</v>
      </c>
      <c r="I1979" s="221">
        <v>0</v>
      </c>
      <c r="J1979" s="220">
        <v>0</v>
      </c>
    </row>
    <row r="1980" spans="2:10" x14ac:dyDescent="0.2">
      <c r="B1980" s="101" t="s">
        <v>2027</v>
      </c>
      <c r="C1980" s="219">
        <v>158</v>
      </c>
      <c r="D1980" s="220">
        <v>81.196202531645568</v>
      </c>
      <c r="E1980" s="221">
        <v>0.53747538648456161</v>
      </c>
      <c r="F1980" s="220">
        <v>278</v>
      </c>
      <c r="G1980" s="219">
        <v>5</v>
      </c>
      <c r="H1980" s="220">
        <v>118.4</v>
      </c>
      <c r="I1980" s="221">
        <v>0.34885091337654694</v>
      </c>
      <c r="J1980" s="220">
        <v>190</v>
      </c>
    </row>
    <row r="1981" spans="2:10" x14ac:dyDescent="0.2">
      <c r="B1981" s="101" t="s">
        <v>2028</v>
      </c>
      <c r="C1981" s="219">
        <v>273</v>
      </c>
      <c r="D1981" s="220">
        <v>84.161172161172161</v>
      </c>
      <c r="E1981" s="221">
        <v>0.53968477673642923</v>
      </c>
      <c r="F1981" s="220">
        <v>312</v>
      </c>
      <c r="G1981" s="219">
        <v>9</v>
      </c>
      <c r="H1981" s="220">
        <v>230.66666666666666</v>
      </c>
      <c r="I1981" s="221">
        <v>0.36568610181433847</v>
      </c>
      <c r="J1981" s="220">
        <v>376</v>
      </c>
    </row>
    <row r="1982" spans="2:10" x14ac:dyDescent="0.2">
      <c r="B1982" s="101" t="s">
        <v>2029</v>
      </c>
      <c r="C1982" s="219">
        <v>130</v>
      </c>
      <c r="D1982" s="220">
        <v>78.561538461538461</v>
      </c>
      <c r="E1982" s="221">
        <v>0.52083227089601714</v>
      </c>
      <c r="F1982" s="220">
        <v>209</v>
      </c>
      <c r="G1982" s="219">
        <v>0</v>
      </c>
      <c r="H1982" s="220">
        <v>0</v>
      </c>
      <c r="I1982" s="221">
        <v>0</v>
      </c>
      <c r="J1982" s="220">
        <v>0</v>
      </c>
    </row>
    <row r="1983" spans="2:10" x14ac:dyDescent="0.2">
      <c r="B1983" s="101" t="s">
        <v>2030</v>
      </c>
      <c r="C1983" s="219">
        <v>285</v>
      </c>
      <c r="D1983" s="220">
        <v>81.901754385964907</v>
      </c>
      <c r="E1983" s="221">
        <v>0.52479877692342281</v>
      </c>
      <c r="F1983" s="220">
        <v>311</v>
      </c>
      <c r="G1983" s="219">
        <v>0</v>
      </c>
      <c r="H1983" s="220">
        <v>0</v>
      </c>
      <c r="I1983" s="221">
        <v>0</v>
      </c>
      <c r="J1983" s="220">
        <v>0</v>
      </c>
    </row>
    <row r="1984" spans="2:10" x14ac:dyDescent="0.2">
      <c r="B1984" s="101" t="s">
        <v>2031</v>
      </c>
      <c r="C1984" s="219">
        <v>701</v>
      </c>
      <c r="D1984" s="220">
        <v>86.659058487874461</v>
      </c>
      <c r="E1984" s="221">
        <v>0.54784686837714758</v>
      </c>
      <c r="F1984" s="220">
        <v>485</v>
      </c>
      <c r="G1984" s="219">
        <v>122</v>
      </c>
      <c r="H1984" s="220">
        <v>248.31967213114754</v>
      </c>
      <c r="I1984" s="221">
        <v>0.35719338788407584</v>
      </c>
      <c r="J1984" s="220">
        <v>697</v>
      </c>
    </row>
    <row r="1985" spans="2:11" x14ac:dyDescent="0.2">
      <c r="B1985" s="101" t="s">
        <v>2032</v>
      </c>
      <c r="C1985" s="219">
        <v>285</v>
      </c>
      <c r="D1985" s="220">
        <v>96.108771929824556</v>
      </c>
      <c r="E1985" s="221">
        <v>0.5579296859086651</v>
      </c>
      <c r="F1985" s="220">
        <v>390</v>
      </c>
      <c r="G1985" s="219">
        <v>2</v>
      </c>
      <c r="H1985" s="220">
        <v>345</v>
      </c>
      <c r="I1985" s="221">
        <v>0.375</v>
      </c>
      <c r="J1985" s="220">
        <v>397</v>
      </c>
    </row>
    <row r="1986" spans="2:11" x14ac:dyDescent="0.2">
      <c r="B1986" s="101" t="s">
        <v>2033</v>
      </c>
      <c r="C1986" s="219">
        <v>366</v>
      </c>
      <c r="D1986" s="220">
        <v>80.267759562841533</v>
      </c>
      <c r="E1986" s="221">
        <v>0.52735693257700866</v>
      </c>
      <c r="F1986" s="220">
        <v>299</v>
      </c>
      <c r="G1986" s="219">
        <v>15</v>
      </c>
      <c r="H1986" s="220">
        <v>184.33333333333334</v>
      </c>
      <c r="I1986" s="221">
        <v>0.34356361829025839</v>
      </c>
      <c r="J1986" s="220">
        <v>351</v>
      </c>
    </row>
    <row r="1987" spans="2:11" x14ac:dyDescent="0.2">
      <c r="B1987" s="101" t="s">
        <v>2034</v>
      </c>
      <c r="C1987" s="219">
        <v>3</v>
      </c>
      <c r="D1987" s="220">
        <v>37.666666666666664</v>
      </c>
      <c r="E1987" s="221">
        <v>0.28974358974358982</v>
      </c>
      <c r="F1987" s="220">
        <v>54</v>
      </c>
      <c r="G1987" s="219">
        <v>0</v>
      </c>
      <c r="H1987" s="220">
        <v>0</v>
      </c>
      <c r="I1987" s="221">
        <v>0</v>
      </c>
      <c r="J1987" s="220">
        <v>0</v>
      </c>
    </row>
    <row r="1988" spans="2:11" x14ac:dyDescent="0.2">
      <c r="B1988" s="101" t="s">
        <v>2035</v>
      </c>
      <c r="C1988" s="219">
        <v>142</v>
      </c>
      <c r="D1988" s="220">
        <v>88.316901408450704</v>
      </c>
      <c r="E1988" s="221">
        <v>0.55110740024608895</v>
      </c>
      <c r="F1988" s="220">
        <v>367</v>
      </c>
      <c r="G1988" s="219">
        <v>0</v>
      </c>
      <c r="H1988" s="220">
        <v>0</v>
      </c>
      <c r="I1988" s="221">
        <v>0</v>
      </c>
      <c r="J1988" s="220">
        <v>0</v>
      </c>
    </row>
    <row r="1989" spans="2:11" x14ac:dyDescent="0.2">
      <c r="B1989" s="101" t="s">
        <v>2036</v>
      </c>
      <c r="C1989" s="219">
        <v>0</v>
      </c>
      <c r="D1989" s="220">
        <v>0</v>
      </c>
      <c r="E1989" s="221">
        <v>0</v>
      </c>
      <c r="F1989" s="220">
        <v>0</v>
      </c>
      <c r="G1989" s="219">
        <v>0</v>
      </c>
      <c r="H1989" s="220">
        <v>0</v>
      </c>
      <c r="I1989" s="221">
        <v>0</v>
      </c>
      <c r="J1989" s="220">
        <v>0</v>
      </c>
    </row>
    <row r="1990" spans="2:11" x14ac:dyDescent="0.2">
      <c r="B1990" s="101" t="s">
        <v>2037</v>
      </c>
      <c r="C1990" s="219">
        <v>132</v>
      </c>
      <c r="D1990" s="220">
        <v>88.424242424242422</v>
      </c>
      <c r="E1990" s="221">
        <v>0.53703874114290984</v>
      </c>
      <c r="F1990" s="220">
        <v>263</v>
      </c>
      <c r="G1990" s="219">
        <v>0</v>
      </c>
      <c r="H1990" s="220">
        <v>0</v>
      </c>
      <c r="I1990" s="221">
        <v>0</v>
      </c>
      <c r="J1990" s="220">
        <v>0</v>
      </c>
    </row>
    <row r="1991" spans="2:11" x14ac:dyDescent="0.2">
      <c r="B1991" s="101" t="s">
        <v>2038</v>
      </c>
      <c r="C1991" s="219">
        <v>358</v>
      </c>
      <c r="D1991" s="220">
        <v>93.74860335195531</v>
      </c>
      <c r="E1991" s="221">
        <v>0.52902696994057474</v>
      </c>
      <c r="F1991" s="220">
        <v>370</v>
      </c>
      <c r="G1991" s="219">
        <v>76</v>
      </c>
      <c r="H1991" s="220">
        <v>240.19736842105263</v>
      </c>
      <c r="I1991" s="221">
        <v>0.34954523695548101</v>
      </c>
      <c r="J1991" s="220">
        <v>684</v>
      </c>
    </row>
    <row r="1992" spans="2:11" x14ac:dyDescent="0.2">
      <c r="B1992" s="101" t="s">
        <v>2039</v>
      </c>
      <c r="C1992" s="219">
        <v>73</v>
      </c>
      <c r="D1992" s="220">
        <v>103.43835616438356</v>
      </c>
      <c r="E1992" s="221">
        <v>0.53030409438865078</v>
      </c>
      <c r="F1992" s="220">
        <v>290</v>
      </c>
      <c r="G1992" s="219">
        <v>0</v>
      </c>
      <c r="H1992" s="220">
        <v>0</v>
      </c>
      <c r="I1992" s="221">
        <v>0</v>
      </c>
      <c r="J1992" s="220">
        <v>0</v>
      </c>
    </row>
    <row r="1993" spans="2:11" x14ac:dyDescent="0.2">
      <c r="B1993" s="101" t="s">
        <v>2040</v>
      </c>
      <c r="C1993" s="219">
        <v>1</v>
      </c>
      <c r="D1993" s="220">
        <v>159</v>
      </c>
      <c r="E1993" s="221">
        <v>0.5145631067961165</v>
      </c>
      <c r="F1993" s="220">
        <v>159</v>
      </c>
      <c r="G1993" s="219">
        <v>0</v>
      </c>
      <c r="H1993" s="220">
        <v>0</v>
      </c>
      <c r="I1993" s="221">
        <v>0</v>
      </c>
      <c r="J1993" s="220">
        <v>0</v>
      </c>
    </row>
    <row r="1994" spans="2:11" x14ac:dyDescent="0.2">
      <c r="B1994" s="102" t="s">
        <v>2041</v>
      </c>
      <c r="C1994" s="222">
        <v>51</v>
      </c>
      <c r="D1994" s="223">
        <v>162.66666666666666</v>
      </c>
      <c r="E1994" s="224">
        <v>0.58042398376827808</v>
      </c>
      <c r="F1994" s="223">
        <v>2115</v>
      </c>
      <c r="G1994" s="222">
        <v>1</v>
      </c>
      <c r="H1994" s="223">
        <v>102</v>
      </c>
      <c r="I1994" s="224">
        <v>0.36690647482014382</v>
      </c>
      <c r="J1994" s="223">
        <v>102</v>
      </c>
    </row>
    <row r="1996" spans="2:11" x14ac:dyDescent="0.2">
      <c r="K1996" s="12" t="s">
        <v>298</v>
      </c>
    </row>
    <row r="1997" spans="2:11" x14ac:dyDescent="0.2">
      <c r="K1997" s="12" t="s">
        <v>325</v>
      </c>
    </row>
    <row r="1998" spans="2:11" x14ac:dyDescent="0.2">
      <c r="B1998" s="3" t="s">
        <v>0</v>
      </c>
      <c r="C1998" s="207"/>
      <c r="D1998" s="208"/>
      <c r="E1998" s="209"/>
      <c r="F1998" s="209"/>
      <c r="G1998" s="207"/>
      <c r="H1998" s="208"/>
      <c r="I1998" s="209"/>
      <c r="J1998" s="209"/>
    </row>
    <row r="1999" spans="2:11" x14ac:dyDescent="0.2">
      <c r="B1999" s="3" t="s">
        <v>2701</v>
      </c>
      <c r="C1999" s="207"/>
      <c r="D1999" s="208"/>
      <c r="E1999" s="209"/>
      <c r="F1999" s="209"/>
      <c r="G1999" s="207"/>
      <c r="H1999" s="208"/>
      <c r="I1999" s="209"/>
      <c r="J1999" s="209"/>
    </row>
    <row r="2000" spans="2:11" x14ac:dyDescent="0.2">
      <c r="B2000" s="100" t="s">
        <v>293</v>
      </c>
      <c r="C2000" s="207"/>
      <c r="D2000" s="208"/>
      <c r="E2000" s="209"/>
      <c r="F2000" s="209"/>
      <c r="G2000" s="207"/>
      <c r="H2000" s="208"/>
      <c r="I2000" s="209"/>
      <c r="J2000" s="209"/>
    </row>
    <row r="2001" spans="2:10" x14ac:dyDescent="0.2">
      <c r="B2001" s="3"/>
      <c r="C2001" s="98"/>
      <c r="D2001" s="98"/>
      <c r="E2001" s="98"/>
      <c r="F2001" s="98"/>
      <c r="G2001" s="98"/>
      <c r="H2001" s="98"/>
      <c r="I2001" s="98"/>
      <c r="J2001" s="98"/>
    </row>
    <row r="2002" spans="2:10" x14ac:dyDescent="0.2">
      <c r="B2002" s="106"/>
      <c r="C2002" s="167" t="s">
        <v>2659</v>
      </c>
      <c r="D2002" s="210"/>
      <c r="E2002" s="211"/>
      <c r="F2002" s="212"/>
      <c r="G2002" s="167" t="s">
        <v>357</v>
      </c>
      <c r="H2002" s="210"/>
      <c r="I2002" s="211"/>
      <c r="J2002" s="212"/>
    </row>
    <row r="2003" spans="2:10" ht="25.5" x14ac:dyDescent="0.2">
      <c r="B2003" s="168" t="s">
        <v>299</v>
      </c>
      <c r="C2003" s="213" t="s">
        <v>2679</v>
      </c>
      <c r="D2003" s="214" t="s">
        <v>2676</v>
      </c>
      <c r="E2003" s="215" t="s">
        <v>2677</v>
      </c>
      <c r="F2003" s="214" t="s">
        <v>2678</v>
      </c>
      <c r="G2003" s="213" t="s">
        <v>2679</v>
      </c>
      <c r="H2003" s="214" t="s">
        <v>2676</v>
      </c>
      <c r="I2003" s="215" t="s">
        <v>2677</v>
      </c>
      <c r="J2003" s="214" t="s">
        <v>2678</v>
      </c>
    </row>
    <row r="2004" spans="2:10" x14ac:dyDescent="0.2">
      <c r="B2004" s="121" t="s">
        <v>2042</v>
      </c>
      <c r="C2004" s="216">
        <v>10</v>
      </c>
      <c r="D2004" s="217">
        <v>114.3</v>
      </c>
      <c r="E2004" s="218">
        <v>0.49652476107732402</v>
      </c>
      <c r="F2004" s="217">
        <v>269</v>
      </c>
      <c r="G2004" s="216">
        <v>38</v>
      </c>
      <c r="H2004" s="217">
        <v>280.81578947368422</v>
      </c>
      <c r="I2004" s="218">
        <v>0.34437021976958082</v>
      </c>
      <c r="J2004" s="217">
        <v>524</v>
      </c>
    </row>
    <row r="2005" spans="2:10" x14ac:dyDescent="0.2">
      <c r="B2005" s="101" t="s">
        <v>2043</v>
      </c>
      <c r="C2005" s="219">
        <v>0</v>
      </c>
      <c r="D2005" s="220">
        <v>0</v>
      </c>
      <c r="E2005" s="221">
        <v>0</v>
      </c>
      <c r="F2005" s="220">
        <v>0</v>
      </c>
      <c r="G2005" s="219">
        <v>0</v>
      </c>
      <c r="H2005" s="220">
        <v>0</v>
      </c>
      <c r="I2005" s="221">
        <v>0</v>
      </c>
      <c r="J2005" s="220">
        <v>0</v>
      </c>
    </row>
    <row r="2006" spans="2:10" x14ac:dyDescent="0.2">
      <c r="B2006" s="101" t="s">
        <v>2044</v>
      </c>
      <c r="C2006" s="219">
        <v>1</v>
      </c>
      <c r="D2006" s="220">
        <v>87</v>
      </c>
      <c r="E2006" s="221">
        <v>0.6692307692307693</v>
      </c>
      <c r="F2006" s="220">
        <v>87</v>
      </c>
      <c r="G2006" s="219">
        <v>0</v>
      </c>
      <c r="H2006" s="220">
        <v>0</v>
      </c>
      <c r="I2006" s="221">
        <v>0</v>
      </c>
      <c r="J2006" s="220">
        <v>0</v>
      </c>
    </row>
    <row r="2007" spans="2:10" x14ac:dyDescent="0.2">
      <c r="B2007" s="101" t="s">
        <v>2045</v>
      </c>
      <c r="C2007" s="219">
        <v>0</v>
      </c>
      <c r="D2007" s="220">
        <v>0</v>
      </c>
      <c r="E2007" s="221">
        <v>0</v>
      </c>
      <c r="F2007" s="220">
        <v>0</v>
      </c>
      <c r="G2007" s="219">
        <v>0</v>
      </c>
      <c r="H2007" s="220">
        <v>0</v>
      </c>
      <c r="I2007" s="221">
        <v>0</v>
      </c>
      <c r="J2007" s="220">
        <v>0</v>
      </c>
    </row>
    <row r="2008" spans="2:10" x14ac:dyDescent="0.2">
      <c r="B2008" s="101" t="s">
        <v>2046</v>
      </c>
      <c r="C2008" s="219">
        <v>11</v>
      </c>
      <c r="D2008" s="220">
        <v>121.27272727272727</v>
      </c>
      <c r="E2008" s="221">
        <v>0.59105006645990255</v>
      </c>
      <c r="F2008" s="220">
        <v>321</v>
      </c>
      <c r="G2008" s="219">
        <v>0</v>
      </c>
      <c r="H2008" s="220">
        <v>0</v>
      </c>
      <c r="I2008" s="221">
        <v>0</v>
      </c>
      <c r="J2008" s="220">
        <v>0</v>
      </c>
    </row>
    <row r="2009" spans="2:10" x14ac:dyDescent="0.2">
      <c r="B2009" s="101" t="s">
        <v>2047</v>
      </c>
      <c r="C2009" s="219">
        <v>28</v>
      </c>
      <c r="D2009" s="220">
        <v>110.89285714285714</v>
      </c>
      <c r="E2009" s="221">
        <v>0.57414940828402372</v>
      </c>
      <c r="F2009" s="220">
        <v>301</v>
      </c>
      <c r="G2009" s="219">
        <v>6</v>
      </c>
      <c r="H2009" s="220">
        <v>335.66666666666669</v>
      </c>
      <c r="I2009" s="221">
        <v>0.34421466415997259</v>
      </c>
      <c r="J2009" s="220">
        <v>498</v>
      </c>
    </row>
    <row r="2010" spans="2:10" x14ac:dyDescent="0.2">
      <c r="B2010" s="101" t="s">
        <v>2048</v>
      </c>
      <c r="C2010" s="219">
        <v>1</v>
      </c>
      <c r="D2010" s="220">
        <v>46</v>
      </c>
      <c r="E2010" s="221">
        <v>0.35384615384615392</v>
      </c>
      <c r="F2010" s="220">
        <v>46</v>
      </c>
      <c r="G2010" s="219">
        <v>0</v>
      </c>
      <c r="H2010" s="220">
        <v>0</v>
      </c>
      <c r="I2010" s="221">
        <v>0</v>
      </c>
      <c r="J2010" s="220">
        <v>0</v>
      </c>
    </row>
    <row r="2011" spans="2:10" x14ac:dyDescent="0.2">
      <c r="B2011" s="101" t="s">
        <v>2049</v>
      </c>
      <c r="C2011" s="219">
        <v>11</v>
      </c>
      <c r="D2011" s="220">
        <v>92.63636363636364</v>
      </c>
      <c r="E2011" s="221">
        <v>0.5</v>
      </c>
      <c r="F2011" s="220">
        <v>162</v>
      </c>
      <c r="G2011" s="219">
        <v>0</v>
      </c>
      <c r="H2011" s="220">
        <v>0</v>
      </c>
      <c r="I2011" s="221">
        <v>0</v>
      </c>
      <c r="J2011" s="220">
        <v>0</v>
      </c>
    </row>
    <row r="2012" spans="2:10" x14ac:dyDescent="0.2">
      <c r="B2012" s="101" t="s">
        <v>2050</v>
      </c>
      <c r="C2012" s="219">
        <v>28</v>
      </c>
      <c r="D2012" s="220">
        <v>99.392857142857139</v>
      </c>
      <c r="E2012" s="221">
        <v>0.55995975855130786</v>
      </c>
      <c r="F2012" s="220">
        <v>446</v>
      </c>
      <c r="G2012" s="219">
        <v>0</v>
      </c>
      <c r="H2012" s="220">
        <v>0</v>
      </c>
      <c r="I2012" s="221">
        <v>0</v>
      </c>
      <c r="J2012" s="220">
        <v>0</v>
      </c>
    </row>
    <row r="2013" spans="2:10" x14ac:dyDescent="0.2">
      <c r="B2013" s="101" t="s">
        <v>2051</v>
      </c>
      <c r="C2013" s="219">
        <v>0</v>
      </c>
      <c r="D2013" s="220">
        <v>0</v>
      </c>
      <c r="E2013" s="221">
        <v>0</v>
      </c>
      <c r="F2013" s="220">
        <v>0</v>
      </c>
      <c r="G2013" s="219">
        <v>0</v>
      </c>
      <c r="H2013" s="220">
        <v>0</v>
      </c>
      <c r="I2013" s="221">
        <v>0</v>
      </c>
      <c r="J2013" s="220">
        <v>0</v>
      </c>
    </row>
    <row r="2014" spans="2:10" x14ac:dyDescent="0.2">
      <c r="B2014" s="101" t="s">
        <v>2052</v>
      </c>
      <c r="C2014" s="219">
        <v>0</v>
      </c>
      <c r="D2014" s="220">
        <v>0</v>
      </c>
      <c r="E2014" s="221">
        <v>0</v>
      </c>
      <c r="F2014" s="220">
        <v>0</v>
      </c>
      <c r="G2014" s="219">
        <v>0</v>
      </c>
      <c r="H2014" s="220">
        <v>0</v>
      </c>
      <c r="I2014" s="221">
        <v>0</v>
      </c>
      <c r="J2014" s="220">
        <v>0</v>
      </c>
    </row>
    <row r="2015" spans="2:10" x14ac:dyDescent="0.2">
      <c r="B2015" s="101" t="s">
        <v>2053</v>
      </c>
      <c r="C2015" s="219">
        <v>0</v>
      </c>
      <c r="D2015" s="220">
        <v>0</v>
      </c>
      <c r="E2015" s="221">
        <v>0</v>
      </c>
      <c r="F2015" s="220">
        <v>0</v>
      </c>
      <c r="G2015" s="219">
        <v>0</v>
      </c>
      <c r="H2015" s="220">
        <v>0</v>
      </c>
      <c r="I2015" s="221">
        <v>0</v>
      </c>
      <c r="J2015" s="220">
        <v>0</v>
      </c>
    </row>
    <row r="2016" spans="2:10" x14ac:dyDescent="0.2">
      <c r="B2016" s="101" t="s">
        <v>2054</v>
      </c>
      <c r="C2016" s="219">
        <v>48</v>
      </c>
      <c r="D2016" s="220">
        <v>101.33333333333333</v>
      </c>
      <c r="E2016" s="221">
        <v>0.54394989935137561</v>
      </c>
      <c r="F2016" s="220">
        <v>221</v>
      </c>
      <c r="G2016" s="219">
        <v>0</v>
      </c>
      <c r="H2016" s="220">
        <v>0</v>
      </c>
      <c r="I2016" s="221">
        <v>0</v>
      </c>
      <c r="J2016" s="220">
        <v>0</v>
      </c>
    </row>
    <row r="2017" spans="2:10" x14ac:dyDescent="0.2">
      <c r="B2017" s="101" t="s">
        <v>2055</v>
      </c>
      <c r="C2017" s="219">
        <v>31</v>
      </c>
      <c r="D2017" s="220">
        <v>103.83870967741936</v>
      </c>
      <c r="E2017" s="221">
        <v>0.52987654320987665</v>
      </c>
      <c r="F2017" s="220">
        <v>322</v>
      </c>
      <c r="G2017" s="219">
        <v>0</v>
      </c>
      <c r="H2017" s="220">
        <v>0</v>
      </c>
      <c r="I2017" s="221">
        <v>0</v>
      </c>
      <c r="J2017" s="220">
        <v>0</v>
      </c>
    </row>
    <row r="2018" spans="2:10" x14ac:dyDescent="0.2">
      <c r="B2018" s="101" t="s">
        <v>2056</v>
      </c>
      <c r="C2018" s="219">
        <v>805</v>
      </c>
      <c r="D2018" s="220">
        <v>89.818633540372673</v>
      </c>
      <c r="E2018" s="221">
        <v>0.53192475483524482</v>
      </c>
      <c r="F2018" s="220">
        <v>451</v>
      </c>
      <c r="G2018" s="219">
        <v>42</v>
      </c>
      <c r="H2018" s="220">
        <v>273.02380952380952</v>
      </c>
      <c r="I2018" s="221">
        <v>0.36279937988420285</v>
      </c>
      <c r="J2018" s="220">
        <v>788</v>
      </c>
    </row>
    <row r="2019" spans="2:10" x14ac:dyDescent="0.2">
      <c r="B2019" s="101" t="s">
        <v>2057</v>
      </c>
      <c r="C2019" s="219">
        <v>410</v>
      </c>
      <c r="D2019" s="220">
        <v>92.263414634146343</v>
      </c>
      <c r="E2019" s="221">
        <v>0.53797909407665512</v>
      </c>
      <c r="F2019" s="220">
        <v>322</v>
      </c>
      <c r="G2019" s="219">
        <v>41</v>
      </c>
      <c r="H2019" s="220">
        <v>226.02439024390245</v>
      </c>
      <c r="I2019" s="221">
        <v>0.35929745657568235</v>
      </c>
      <c r="J2019" s="220">
        <v>457</v>
      </c>
    </row>
    <row r="2020" spans="2:10" x14ac:dyDescent="0.2">
      <c r="B2020" s="101" t="s">
        <v>2058</v>
      </c>
      <c r="C2020" s="219">
        <v>18</v>
      </c>
      <c r="D2020" s="220">
        <v>104.16666666666667</v>
      </c>
      <c r="E2020" s="221">
        <v>0.58085501858736066</v>
      </c>
      <c r="F2020" s="220">
        <v>222</v>
      </c>
      <c r="G2020" s="219">
        <v>0</v>
      </c>
      <c r="H2020" s="220">
        <v>0</v>
      </c>
      <c r="I2020" s="221">
        <v>0</v>
      </c>
      <c r="J2020" s="220">
        <v>0</v>
      </c>
    </row>
    <row r="2021" spans="2:10" x14ac:dyDescent="0.2">
      <c r="B2021" s="101" t="s">
        <v>2059</v>
      </c>
      <c r="C2021" s="219">
        <v>4</v>
      </c>
      <c r="D2021" s="220">
        <v>111.75</v>
      </c>
      <c r="E2021" s="221">
        <v>0.53985507246376807</v>
      </c>
      <c r="F2021" s="220">
        <v>149</v>
      </c>
      <c r="G2021" s="219">
        <v>1</v>
      </c>
      <c r="H2021" s="220">
        <v>267</v>
      </c>
      <c r="I2021" s="221">
        <v>0.35695187165775399</v>
      </c>
      <c r="J2021" s="220">
        <v>267</v>
      </c>
    </row>
    <row r="2022" spans="2:10" x14ac:dyDescent="0.2">
      <c r="B2022" s="101" t="s">
        <v>2060</v>
      </c>
      <c r="C2022" s="219">
        <v>41</v>
      </c>
      <c r="D2022" s="220">
        <v>124.46341463414635</v>
      </c>
      <c r="E2022" s="221">
        <v>0.53783726812816179</v>
      </c>
      <c r="F2022" s="220">
        <v>453</v>
      </c>
      <c r="G2022" s="219">
        <v>16</v>
      </c>
      <c r="H2022" s="220">
        <v>462.125</v>
      </c>
      <c r="I2022" s="221">
        <v>0.35978784487372883</v>
      </c>
      <c r="J2022" s="220">
        <v>709</v>
      </c>
    </row>
    <row r="2023" spans="2:10" x14ac:dyDescent="0.2">
      <c r="B2023" s="101" t="s">
        <v>2061</v>
      </c>
      <c r="C2023" s="219">
        <v>0</v>
      </c>
      <c r="D2023" s="220">
        <v>0</v>
      </c>
      <c r="E2023" s="221">
        <v>0</v>
      </c>
      <c r="F2023" s="220">
        <v>0</v>
      </c>
      <c r="G2023" s="219">
        <v>0</v>
      </c>
      <c r="H2023" s="220">
        <v>0</v>
      </c>
      <c r="I2023" s="221">
        <v>0</v>
      </c>
      <c r="J2023" s="220">
        <v>0</v>
      </c>
    </row>
    <row r="2024" spans="2:10" x14ac:dyDescent="0.2">
      <c r="B2024" s="101" t="s">
        <v>2062</v>
      </c>
      <c r="C2024" s="219">
        <v>45</v>
      </c>
      <c r="D2024" s="220">
        <v>96.4</v>
      </c>
      <c r="E2024" s="221">
        <v>0.53305480462029986</v>
      </c>
      <c r="F2024" s="220">
        <v>258</v>
      </c>
      <c r="G2024" s="219">
        <v>2</v>
      </c>
      <c r="H2024" s="220">
        <v>371</v>
      </c>
      <c r="I2024" s="221">
        <v>0.36515748031496065</v>
      </c>
      <c r="J2024" s="220">
        <v>474</v>
      </c>
    </row>
    <row r="2025" spans="2:10" x14ac:dyDescent="0.2">
      <c r="B2025" s="101" t="s">
        <v>2063</v>
      </c>
      <c r="C2025" s="219">
        <v>0</v>
      </c>
      <c r="D2025" s="220">
        <v>0</v>
      </c>
      <c r="E2025" s="221">
        <v>0</v>
      </c>
      <c r="F2025" s="220">
        <v>0</v>
      </c>
      <c r="G2025" s="219">
        <v>0</v>
      </c>
      <c r="H2025" s="220">
        <v>0</v>
      </c>
      <c r="I2025" s="221">
        <v>0</v>
      </c>
      <c r="J2025" s="220">
        <v>0</v>
      </c>
    </row>
    <row r="2026" spans="2:10" x14ac:dyDescent="0.2">
      <c r="B2026" s="101" t="s">
        <v>2064</v>
      </c>
      <c r="C2026" s="219">
        <v>4</v>
      </c>
      <c r="D2026" s="220">
        <v>122.75</v>
      </c>
      <c r="E2026" s="221">
        <v>0.57026713124274098</v>
      </c>
      <c r="F2026" s="220">
        <v>135</v>
      </c>
      <c r="G2026" s="219">
        <v>0</v>
      </c>
      <c r="H2026" s="220">
        <v>0</v>
      </c>
      <c r="I2026" s="221">
        <v>0</v>
      </c>
      <c r="J2026" s="220">
        <v>0</v>
      </c>
    </row>
    <row r="2027" spans="2:10" x14ac:dyDescent="0.2">
      <c r="B2027" s="101" t="s">
        <v>2065</v>
      </c>
      <c r="C2027" s="219">
        <v>114</v>
      </c>
      <c r="D2027" s="220">
        <v>101.85964912280701</v>
      </c>
      <c r="E2027" s="221">
        <v>0.55698388334612425</v>
      </c>
      <c r="F2027" s="220">
        <v>399</v>
      </c>
      <c r="G2027" s="219">
        <v>1</v>
      </c>
      <c r="H2027" s="220">
        <v>583</v>
      </c>
      <c r="I2027" s="221">
        <v>0.3699238578680204</v>
      </c>
      <c r="J2027" s="220">
        <v>583</v>
      </c>
    </row>
    <row r="2028" spans="2:10" x14ac:dyDescent="0.2">
      <c r="B2028" s="101" t="s">
        <v>2066</v>
      </c>
      <c r="C2028" s="219">
        <v>5</v>
      </c>
      <c r="D2028" s="220">
        <v>68.2</v>
      </c>
      <c r="E2028" s="221">
        <v>0.48644793152639076</v>
      </c>
      <c r="F2028" s="220">
        <v>104</v>
      </c>
      <c r="G2028" s="219">
        <v>0</v>
      </c>
      <c r="H2028" s="220">
        <v>0</v>
      </c>
      <c r="I2028" s="221">
        <v>0</v>
      </c>
      <c r="J2028" s="220">
        <v>0</v>
      </c>
    </row>
    <row r="2029" spans="2:10" x14ac:dyDescent="0.2">
      <c r="B2029" s="101" t="s">
        <v>2067</v>
      </c>
      <c r="C2029" s="219">
        <v>3</v>
      </c>
      <c r="D2029" s="220">
        <v>95</v>
      </c>
      <c r="E2029" s="221">
        <v>0.56886227544910173</v>
      </c>
      <c r="F2029" s="220">
        <v>108</v>
      </c>
      <c r="G2029" s="219">
        <v>0</v>
      </c>
      <c r="H2029" s="220">
        <v>0</v>
      </c>
      <c r="I2029" s="221">
        <v>0</v>
      </c>
      <c r="J2029" s="220">
        <v>0</v>
      </c>
    </row>
    <row r="2030" spans="2:10" x14ac:dyDescent="0.2">
      <c r="B2030" s="101" t="s">
        <v>2068</v>
      </c>
      <c r="C2030" s="219">
        <v>7</v>
      </c>
      <c r="D2030" s="220">
        <v>87.142857142857139</v>
      </c>
      <c r="E2030" s="221">
        <v>0.54125998225377114</v>
      </c>
      <c r="F2030" s="220">
        <v>114</v>
      </c>
      <c r="G2030" s="219">
        <v>0</v>
      </c>
      <c r="H2030" s="220">
        <v>0</v>
      </c>
      <c r="I2030" s="221">
        <v>0</v>
      </c>
      <c r="J2030" s="220">
        <v>0</v>
      </c>
    </row>
    <row r="2031" spans="2:10" x14ac:dyDescent="0.2">
      <c r="B2031" s="101" t="s">
        <v>2069</v>
      </c>
      <c r="C2031" s="219">
        <v>0</v>
      </c>
      <c r="D2031" s="220">
        <v>0</v>
      </c>
      <c r="E2031" s="221">
        <v>0</v>
      </c>
      <c r="F2031" s="220">
        <v>0</v>
      </c>
      <c r="G2031" s="219">
        <v>0</v>
      </c>
      <c r="H2031" s="220">
        <v>0</v>
      </c>
      <c r="I2031" s="221">
        <v>0</v>
      </c>
      <c r="J2031" s="220">
        <v>0</v>
      </c>
    </row>
    <row r="2032" spans="2:10" x14ac:dyDescent="0.2">
      <c r="B2032" s="101" t="s">
        <v>2070</v>
      </c>
      <c r="C2032" s="219">
        <v>45</v>
      </c>
      <c r="D2032" s="220">
        <v>87.066666666666663</v>
      </c>
      <c r="E2032" s="221">
        <v>0.51921547839915183</v>
      </c>
      <c r="F2032" s="220">
        <v>392</v>
      </c>
      <c r="G2032" s="219">
        <v>3</v>
      </c>
      <c r="H2032" s="220">
        <v>357.33333333333331</v>
      </c>
      <c r="I2032" s="221">
        <v>0.36851151598487464</v>
      </c>
      <c r="J2032" s="220">
        <v>479</v>
      </c>
    </row>
    <row r="2033" spans="2:10" x14ac:dyDescent="0.2">
      <c r="B2033" s="101" t="s">
        <v>2071</v>
      </c>
      <c r="C2033" s="219">
        <v>0</v>
      </c>
      <c r="D2033" s="220">
        <v>0</v>
      </c>
      <c r="E2033" s="221">
        <v>0</v>
      </c>
      <c r="F2033" s="220">
        <v>0</v>
      </c>
      <c r="G2033" s="219">
        <v>0</v>
      </c>
      <c r="H2033" s="220">
        <v>0</v>
      </c>
      <c r="I2033" s="221">
        <v>0</v>
      </c>
      <c r="J2033" s="220">
        <v>0</v>
      </c>
    </row>
    <row r="2034" spans="2:10" x14ac:dyDescent="0.2">
      <c r="B2034" s="101" t="s">
        <v>2072</v>
      </c>
      <c r="C2034" s="219">
        <v>259</v>
      </c>
      <c r="D2034" s="220">
        <v>93.401544401544399</v>
      </c>
      <c r="E2034" s="221">
        <v>0.53799621928166341</v>
      </c>
      <c r="F2034" s="220">
        <v>414</v>
      </c>
      <c r="G2034" s="219">
        <v>4</v>
      </c>
      <c r="H2034" s="220">
        <v>306.25</v>
      </c>
      <c r="I2034" s="221">
        <v>0.3623188405797102</v>
      </c>
      <c r="J2034" s="220">
        <v>740</v>
      </c>
    </row>
    <row r="2035" spans="2:10" x14ac:dyDescent="0.2">
      <c r="B2035" s="101" t="s">
        <v>2073</v>
      </c>
      <c r="C2035" s="219">
        <v>8</v>
      </c>
      <c r="D2035" s="220">
        <v>132.875</v>
      </c>
      <c r="E2035" s="221">
        <v>0.52728174603174605</v>
      </c>
      <c r="F2035" s="220">
        <v>478</v>
      </c>
      <c r="G2035" s="219">
        <v>0</v>
      </c>
      <c r="H2035" s="220">
        <v>0</v>
      </c>
      <c r="I2035" s="221">
        <v>0</v>
      </c>
      <c r="J2035" s="220">
        <v>0</v>
      </c>
    </row>
    <row r="2036" spans="2:10" x14ac:dyDescent="0.2">
      <c r="B2036" s="101" t="s">
        <v>2074</v>
      </c>
      <c r="C2036" s="219">
        <v>127</v>
      </c>
      <c r="D2036" s="220">
        <v>86.29133858267717</v>
      </c>
      <c r="E2036" s="221">
        <v>0.51129047308015307</v>
      </c>
      <c r="F2036" s="220">
        <v>257</v>
      </c>
      <c r="G2036" s="219">
        <v>0</v>
      </c>
      <c r="H2036" s="220">
        <v>0</v>
      </c>
      <c r="I2036" s="221">
        <v>0</v>
      </c>
      <c r="J2036" s="220">
        <v>0</v>
      </c>
    </row>
    <row r="2037" spans="2:10" x14ac:dyDescent="0.2">
      <c r="B2037" s="101" t="s">
        <v>2075</v>
      </c>
      <c r="C2037" s="219">
        <v>0</v>
      </c>
      <c r="D2037" s="220">
        <v>0</v>
      </c>
      <c r="E2037" s="221">
        <v>0</v>
      </c>
      <c r="F2037" s="220">
        <v>0</v>
      </c>
      <c r="G2037" s="219">
        <v>0</v>
      </c>
      <c r="H2037" s="220">
        <v>0</v>
      </c>
      <c r="I2037" s="221">
        <v>0</v>
      </c>
      <c r="J2037" s="220">
        <v>0</v>
      </c>
    </row>
    <row r="2038" spans="2:10" x14ac:dyDescent="0.2">
      <c r="B2038" s="101" t="s">
        <v>2076</v>
      </c>
      <c r="C2038" s="219">
        <v>6</v>
      </c>
      <c r="D2038" s="220">
        <v>107.66666666666667</v>
      </c>
      <c r="E2038" s="221">
        <v>0.55072463768115942</v>
      </c>
      <c r="F2038" s="220">
        <v>174</v>
      </c>
      <c r="G2038" s="219">
        <v>0</v>
      </c>
      <c r="H2038" s="220">
        <v>0</v>
      </c>
      <c r="I2038" s="221">
        <v>0</v>
      </c>
      <c r="J2038" s="220">
        <v>0</v>
      </c>
    </row>
    <row r="2039" spans="2:10" x14ac:dyDescent="0.2">
      <c r="B2039" s="101" t="s">
        <v>2077</v>
      </c>
      <c r="C2039" s="219">
        <v>235</v>
      </c>
      <c r="D2039" s="220">
        <v>102.1531914893617</v>
      </c>
      <c r="E2039" s="221">
        <v>0.60618150598454634</v>
      </c>
      <c r="F2039" s="220">
        <v>330</v>
      </c>
      <c r="G2039" s="219">
        <v>2</v>
      </c>
      <c r="H2039" s="220">
        <v>243</v>
      </c>
      <c r="I2039" s="221">
        <v>0.34964028776978417</v>
      </c>
      <c r="J2039" s="220">
        <v>355</v>
      </c>
    </row>
    <row r="2040" spans="2:10" x14ac:dyDescent="0.2">
      <c r="B2040" s="101" t="s">
        <v>2078</v>
      </c>
      <c r="C2040" s="219">
        <v>3</v>
      </c>
      <c r="D2040" s="220">
        <v>91.333333333333329</v>
      </c>
      <c r="E2040" s="221">
        <v>0.62700228832951943</v>
      </c>
      <c r="F2040" s="220">
        <v>102</v>
      </c>
      <c r="G2040" s="219">
        <v>0</v>
      </c>
      <c r="H2040" s="220">
        <v>0</v>
      </c>
      <c r="I2040" s="221">
        <v>0</v>
      </c>
      <c r="J2040" s="220">
        <v>0</v>
      </c>
    </row>
    <row r="2041" spans="2:10" x14ac:dyDescent="0.2">
      <c r="B2041" s="101" t="s">
        <v>2079</v>
      </c>
      <c r="C2041" s="219">
        <v>6</v>
      </c>
      <c r="D2041" s="220">
        <v>139.33333333333334</v>
      </c>
      <c r="E2041" s="221">
        <v>0.60667634252539915</v>
      </c>
      <c r="F2041" s="220">
        <v>259</v>
      </c>
      <c r="G2041" s="219">
        <v>24</v>
      </c>
      <c r="H2041" s="220">
        <v>404.5</v>
      </c>
      <c r="I2041" s="221">
        <v>0.35747689361858814</v>
      </c>
      <c r="J2041" s="220">
        <v>701</v>
      </c>
    </row>
    <row r="2042" spans="2:10" x14ac:dyDescent="0.2">
      <c r="B2042" s="101" t="s">
        <v>2080</v>
      </c>
      <c r="C2042" s="219">
        <v>11</v>
      </c>
      <c r="D2042" s="220">
        <v>115.54545454545455</v>
      </c>
      <c r="E2042" s="221">
        <v>0.56918943125839672</v>
      </c>
      <c r="F2042" s="220">
        <v>280</v>
      </c>
      <c r="G2042" s="219">
        <v>0</v>
      </c>
      <c r="H2042" s="220">
        <v>0</v>
      </c>
      <c r="I2042" s="221">
        <v>0</v>
      </c>
      <c r="J2042" s="220">
        <v>0</v>
      </c>
    </row>
    <row r="2043" spans="2:10" x14ac:dyDescent="0.2">
      <c r="B2043" s="101" t="s">
        <v>2081</v>
      </c>
      <c r="C2043" s="219">
        <v>2</v>
      </c>
      <c r="D2043" s="220">
        <v>65.5</v>
      </c>
      <c r="E2043" s="221">
        <v>0.47292418772563183</v>
      </c>
      <c r="F2043" s="220">
        <v>68</v>
      </c>
      <c r="G2043" s="219">
        <v>0</v>
      </c>
      <c r="H2043" s="220">
        <v>0</v>
      </c>
      <c r="I2043" s="221">
        <v>0</v>
      </c>
      <c r="J2043" s="220">
        <v>0</v>
      </c>
    </row>
    <row r="2044" spans="2:10" x14ac:dyDescent="0.2">
      <c r="B2044" s="101" t="s">
        <v>2082</v>
      </c>
      <c r="C2044" s="219">
        <v>5</v>
      </c>
      <c r="D2044" s="220">
        <v>125.8</v>
      </c>
      <c r="E2044" s="221">
        <v>0.55175438596491233</v>
      </c>
      <c r="F2044" s="220">
        <v>172</v>
      </c>
      <c r="G2044" s="219">
        <v>0</v>
      </c>
      <c r="H2044" s="220">
        <v>0</v>
      </c>
      <c r="I2044" s="221">
        <v>0</v>
      </c>
      <c r="J2044" s="220">
        <v>0</v>
      </c>
    </row>
    <row r="2045" spans="2:10" x14ac:dyDescent="0.2">
      <c r="B2045" s="101" t="s">
        <v>2083</v>
      </c>
      <c r="C2045" s="219">
        <v>0</v>
      </c>
      <c r="D2045" s="220">
        <v>0</v>
      </c>
      <c r="E2045" s="221">
        <v>0</v>
      </c>
      <c r="F2045" s="220">
        <v>0</v>
      </c>
      <c r="G2045" s="219">
        <v>0</v>
      </c>
      <c r="H2045" s="220">
        <v>0</v>
      </c>
      <c r="I2045" s="221">
        <v>0</v>
      </c>
      <c r="J2045" s="220">
        <v>0</v>
      </c>
    </row>
    <row r="2046" spans="2:10" x14ac:dyDescent="0.2">
      <c r="B2046" s="101" t="s">
        <v>2084</v>
      </c>
      <c r="C2046" s="219">
        <v>38</v>
      </c>
      <c r="D2046" s="220">
        <v>81.5</v>
      </c>
      <c r="E2046" s="221">
        <v>0.51114045221983817</v>
      </c>
      <c r="F2046" s="220">
        <v>281</v>
      </c>
      <c r="G2046" s="219">
        <v>0</v>
      </c>
      <c r="H2046" s="220">
        <v>0</v>
      </c>
      <c r="I2046" s="221">
        <v>0</v>
      </c>
      <c r="J2046" s="220">
        <v>0</v>
      </c>
    </row>
    <row r="2047" spans="2:10" x14ac:dyDescent="0.2">
      <c r="B2047" s="101" t="s">
        <v>2085</v>
      </c>
      <c r="C2047" s="219">
        <v>41</v>
      </c>
      <c r="D2047" s="220">
        <v>102.1219512195122</v>
      </c>
      <c r="E2047" s="221">
        <v>0.53838240966953843</v>
      </c>
      <c r="F2047" s="220">
        <v>322</v>
      </c>
      <c r="G2047" s="219">
        <v>1</v>
      </c>
      <c r="H2047" s="220">
        <v>103</v>
      </c>
      <c r="I2047" s="221">
        <v>0.36013986013986021</v>
      </c>
      <c r="J2047" s="220">
        <v>103</v>
      </c>
    </row>
    <row r="2048" spans="2:10" x14ac:dyDescent="0.2">
      <c r="B2048" s="101" t="s">
        <v>2086</v>
      </c>
      <c r="C2048" s="219">
        <v>8</v>
      </c>
      <c r="D2048" s="220">
        <v>112.5</v>
      </c>
      <c r="E2048" s="221">
        <v>0.53128689492325853</v>
      </c>
      <c r="F2048" s="220">
        <v>327</v>
      </c>
      <c r="G2048" s="219">
        <v>0</v>
      </c>
      <c r="H2048" s="220">
        <v>0</v>
      </c>
      <c r="I2048" s="221">
        <v>0</v>
      </c>
      <c r="J2048" s="220">
        <v>0</v>
      </c>
    </row>
    <row r="2049" spans="2:11" x14ac:dyDescent="0.2">
      <c r="B2049" s="101" t="s">
        <v>2087</v>
      </c>
      <c r="C2049" s="219">
        <v>3</v>
      </c>
      <c r="D2049" s="220">
        <v>116.66666666666667</v>
      </c>
      <c r="E2049" s="221">
        <v>0.54012345679012341</v>
      </c>
      <c r="F2049" s="220">
        <v>222</v>
      </c>
      <c r="G2049" s="219">
        <v>0</v>
      </c>
      <c r="H2049" s="220">
        <v>0</v>
      </c>
      <c r="I2049" s="221">
        <v>0</v>
      </c>
      <c r="J2049" s="220">
        <v>0</v>
      </c>
    </row>
    <row r="2050" spans="2:11" x14ac:dyDescent="0.2">
      <c r="B2050" s="101" t="s">
        <v>2088</v>
      </c>
      <c r="C2050" s="219">
        <v>13</v>
      </c>
      <c r="D2050" s="220">
        <v>85.615384615384613</v>
      </c>
      <c r="E2050" s="221">
        <v>0.56212121212121202</v>
      </c>
      <c r="F2050" s="220">
        <v>230</v>
      </c>
      <c r="G2050" s="219">
        <v>0</v>
      </c>
      <c r="H2050" s="220">
        <v>0</v>
      </c>
      <c r="I2050" s="221">
        <v>0</v>
      </c>
      <c r="J2050" s="220">
        <v>0</v>
      </c>
    </row>
    <row r="2051" spans="2:11" x14ac:dyDescent="0.2">
      <c r="B2051" s="102" t="s">
        <v>2089</v>
      </c>
      <c r="C2051" s="222">
        <v>126</v>
      </c>
      <c r="D2051" s="223">
        <v>102.2936507936508</v>
      </c>
      <c r="E2051" s="224">
        <v>0.54372495254165787</v>
      </c>
      <c r="F2051" s="223">
        <v>626</v>
      </c>
      <c r="G2051" s="222">
        <v>0</v>
      </c>
      <c r="H2051" s="223">
        <v>0</v>
      </c>
      <c r="I2051" s="224">
        <v>0</v>
      </c>
      <c r="J2051" s="223">
        <v>0</v>
      </c>
    </row>
    <row r="2053" spans="2:11" x14ac:dyDescent="0.2">
      <c r="K2053" s="12" t="s">
        <v>298</v>
      </c>
    </row>
    <row r="2054" spans="2:11" x14ac:dyDescent="0.2">
      <c r="K2054" s="12" t="s">
        <v>326</v>
      </c>
    </row>
    <row r="2055" spans="2:11" x14ac:dyDescent="0.2">
      <c r="B2055" s="3" t="s">
        <v>0</v>
      </c>
      <c r="C2055" s="207"/>
      <c r="D2055" s="208"/>
      <c r="E2055" s="209"/>
      <c r="F2055" s="209"/>
      <c r="G2055" s="207"/>
      <c r="H2055" s="208"/>
      <c r="I2055" s="209"/>
      <c r="J2055" s="209"/>
    </row>
    <row r="2056" spans="2:11" x14ac:dyDescent="0.2">
      <c r="B2056" s="3" t="s">
        <v>2701</v>
      </c>
      <c r="C2056" s="207"/>
      <c r="D2056" s="208"/>
      <c r="E2056" s="209"/>
      <c r="F2056" s="209"/>
      <c r="G2056" s="207"/>
      <c r="H2056" s="208"/>
      <c r="I2056" s="209"/>
      <c r="J2056" s="209"/>
    </row>
    <row r="2057" spans="2:11" x14ac:dyDescent="0.2">
      <c r="B2057" s="100" t="s">
        <v>293</v>
      </c>
      <c r="C2057" s="207"/>
      <c r="D2057" s="208"/>
      <c r="E2057" s="209"/>
      <c r="F2057" s="209"/>
      <c r="G2057" s="207"/>
      <c r="H2057" s="208"/>
      <c r="I2057" s="209"/>
      <c r="J2057" s="209"/>
    </row>
    <row r="2058" spans="2:11" x14ac:dyDescent="0.2">
      <c r="B2058" s="3"/>
      <c r="C2058" s="98"/>
      <c r="D2058" s="98"/>
      <c r="E2058" s="98"/>
      <c r="F2058" s="98"/>
      <c r="G2058" s="98"/>
      <c r="H2058" s="98"/>
      <c r="I2058" s="98"/>
      <c r="J2058" s="98"/>
    </row>
    <row r="2059" spans="2:11" x14ac:dyDescent="0.2">
      <c r="B2059" s="106"/>
      <c r="C2059" s="167" t="s">
        <v>2659</v>
      </c>
      <c r="D2059" s="210"/>
      <c r="E2059" s="211"/>
      <c r="F2059" s="212"/>
      <c r="G2059" s="167" t="s">
        <v>357</v>
      </c>
      <c r="H2059" s="210"/>
      <c r="I2059" s="211"/>
      <c r="J2059" s="212"/>
    </row>
    <row r="2060" spans="2:11" ht="25.5" x14ac:dyDescent="0.2">
      <c r="B2060" s="168" t="s">
        <v>299</v>
      </c>
      <c r="C2060" s="213" t="s">
        <v>2679</v>
      </c>
      <c r="D2060" s="214" t="s">
        <v>2676</v>
      </c>
      <c r="E2060" s="215" t="s">
        <v>2677</v>
      </c>
      <c r="F2060" s="214" t="s">
        <v>2678</v>
      </c>
      <c r="G2060" s="213" t="s">
        <v>2679</v>
      </c>
      <c r="H2060" s="214" t="s">
        <v>2676</v>
      </c>
      <c r="I2060" s="215" t="s">
        <v>2677</v>
      </c>
      <c r="J2060" s="214" t="s">
        <v>2678</v>
      </c>
    </row>
    <row r="2061" spans="2:11" x14ac:dyDescent="0.2">
      <c r="B2061" s="121" t="s">
        <v>2090</v>
      </c>
      <c r="C2061" s="216">
        <v>11</v>
      </c>
      <c r="D2061" s="217">
        <v>91.36363636363636</v>
      </c>
      <c r="E2061" s="218">
        <v>0.46016483516483508</v>
      </c>
      <c r="F2061" s="217">
        <v>224</v>
      </c>
      <c r="G2061" s="216">
        <v>4</v>
      </c>
      <c r="H2061" s="217">
        <v>357.5</v>
      </c>
      <c r="I2061" s="218">
        <v>0.36922282468370771</v>
      </c>
      <c r="J2061" s="217">
        <v>413</v>
      </c>
    </row>
    <row r="2062" spans="2:11" x14ac:dyDescent="0.2">
      <c r="B2062" s="101" t="s">
        <v>2091</v>
      </c>
      <c r="C2062" s="219">
        <v>33</v>
      </c>
      <c r="D2062" s="220">
        <v>107.36363636363636</v>
      </c>
      <c r="E2062" s="221">
        <v>0.54675925925925917</v>
      </c>
      <c r="F2062" s="220">
        <v>236</v>
      </c>
      <c r="G2062" s="219">
        <v>0</v>
      </c>
      <c r="H2062" s="220">
        <v>0</v>
      </c>
      <c r="I2062" s="221">
        <v>0</v>
      </c>
      <c r="J2062" s="220">
        <v>0</v>
      </c>
    </row>
    <row r="2063" spans="2:11" x14ac:dyDescent="0.2">
      <c r="B2063" s="101" t="s">
        <v>2092</v>
      </c>
      <c r="C2063" s="219">
        <v>8</v>
      </c>
      <c r="D2063" s="220">
        <v>105.5</v>
      </c>
      <c r="E2063" s="221">
        <v>0.54521963824289399</v>
      </c>
      <c r="F2063" s="220">
        <v>214</v>
      </c>
      <c r="G2063" s="219">
        <v>0</v>
      </c>
      <c r="H2063" s="220">
        <v>0</v>
      </c>
      <c r="I2063" s="221">
        <v>0</v>
      </c>
      <c r="J2063" s="220">
        <v>0</v>
      </c>
    </row>
    <row r="2064" spans="2:11" x14ac:dyDescent="0.2">
      <c r="B2064" s="101" t="s">
        <v>2093</v>
      </c>
      <c r="C2064" s="219">
        <v>58</v>
      </c>
      <c r="D2064" s="220">
        <v>87.741379310344826</v>
      </c>
      <c r="E2064" s="221">
        <v>0.51430015159171294</v>
      </c>
      <c r="F2064" s="220">
        <v>255</v>
      </c>
      <c r="G2064" s="219">
        <v>0</v>
      </c>
      <c r="H2064" s="220">
        <v>0</v>
      </c>
      <c r="I2064" s="221">
        <v>0</v>
      </c>
      <c r="J2064" s="220">
        <v>0</v>
      </c>
    </row>
    <row r="2065" spans="2:10" x14ac:dyDescent="0.2">
      <c r="B2065" s="101" t="s">
        <v>2094</v>
      </c>
      <c r="C2065" s="219">
        <v>0</v>
      </c>
      <c r="D2065" s="220">
        <v>0</v>
      </c>
      <c r="E2065" s="221">
        <v>0</v>
      </c>
      <c r="F2065" s="220">
        <v>0</v>
      </c>
      <c r="G2065" s="219">
        <v>0</v>
      </c>
      <c r="H2065" s="220">
        <v>0</v>
      </c>
      <c r="I2065" s="221">
        <v>0</v>
      </c>
      <c r="J2065" s="220">
        <v>0</v>
      </c>
    </row>
    <row r="2066" spans="2:10" x14ac:dyDescent="0.2">
      <c r="B2066" s="101" t="s">
        <v>2095</v>
      </c>
      <c r="C2066" s="219">
        <v>79</v>
      </c>
      <c r="D2066" s="220">
        <v>122.07594936708861</v>
      </c>
      <c r="E2066" s="221">
        <v>0.59774389488037682</v>
      </c>
      <c r="F2066" s="220">
        <v>407</v>
      </c>
      <c r="G2066" s="219">
        <v>0</v>
      </c>
      <c r="H2066" s="220">
        <v>0</v>
      </c>
      <c r="I2066" s="221">
        <v>0</v>
      </c>
      <c r="J2066" s="220">
        <v>0</v>
      </c>
    </row>
    <row r="2067" spans="2:10" x14ac:dyDescent="0.2">
      <c r="B2067" s="101" t="s">
        <v>2096</v>
      </c>
      <c r="C2067" s="219">
        <v>61</v>
      </c>
      <c r="D2067" s="220">
        <v>96.47540983606558</v>
      </c>
      <c r="E2067" s="221">
        <v>0.54678063736876337</v>
      </c>
      <c r="F2067" s="220">
        <v>322</v>
      </c>
      <c r="G2067" s="219">
        <v>0</v>
      </c>
      <c r="H2067" s="220">
        <v>0</v>
      </c>
      <c r="I2067" s="221">
        <v>0</v>
      </c>
      <c r="J2067" s="220">
        <v>0</v>
      </c>
    </row>
    <row r="2068" spans="2:10" x14ac:dyDescent="0.2">
      <c r="B2068" s="101" t="s">
        <v>2097</v>
      </c>
      <c r="C2068" s="219">
        <v>9</v>
      </c>
      <c r="D2068" s="220">
        <v>102.11111111111111</v>
      </c>
      <c r="E2068" s="221">
        <v>0.62474507138001356</v>
      </c>
      <c r="F2068" s="220">
        <v>162</v>
      </c>
      <c r="G2068" s="219">
        <v>0</v>
      </c>
      <c r="H2068" s="220">
        <v>0</v>
      </c>
      <c r="I2068" s="221">
        <v>0</v>
      </c>
      <c r="J2068" s="220">
        <v>0</v>
      </c>
    </row>
    <row r="2069" spans="2:10" x14ac:dyDescent="0.2">
      <c r="B2069" s="101" t="s">
        <v>2098</v>
      </c>
      <c r="C2069" s="219">
        <v>14</v>
      </c>
      <c r="D2069" s="220">
        <v>101.71428571428571</v>
      </c>
      <c r="E2069" s="221">
        <v>0.55974842767295607</v>
      </c>
      <c r="F2069" s="220">
        <v>205</v>
      </c>
      <c r="G2069" s="219">
        <v>0</v>
      </c>
      <c r="H2069" s="220">
        <v>0</v>
      </c>
      <c r="I2069" s="221">
        <v>0</v>
      </c>
      <c r="J2069" s="220">
        <v>0</v>
      </c>
    </row>
    <row r="2070" spans="2:10" x14ac:dyDescent="0.2">
      <c r="B2070" s="101" t="s">
        <v>2099</v>
      </c>
      <c r="C2070" s="219">
        <v>173</v>
      </c>
      <c r="D2070" s="220">
        <v>85.670520231213871</v>
      </c>
      <c r="E2070" s="221">
        <v>0.53347491181340434</v>
      </c>
      <c r="F2070" s="220">
        <v>320</v>
      </c>
      <c r="G2070" s="219">
        <v>9</v>
      </c>
      <c r="H2070" s="220">
        <v>308.88888888888891</v>
      </c>
      <c r="I2070" s="221">
        <v>0.3535096642929807</v>
      </c>
      <c r="J2070" s="220">
        <v>495</v>
      </c>
    </row>
    <row r="2071" spans="2:10" x14ac:dyDescent="0.2">
      <c r="B2071" s="101" t="s">
        <v>2100</v>
      </c>
      <c r="C2071" s="219">
        <v>14</v>
      </c>
      <c r="D2071" s="220">
        <v>119.5</v>
      </c>
      <c r="E2071" s="221">
        <v>0.57689655172413801</v>
      </c>
      <c r="F2071" s="220">
        <v>351</v>
      </c>
      <c r="G2071" s="219">
        <v>0</v>
      </c>
      <c r="H2071" s="220">
        <v>0</v>
      </c>
      <c r="I2071" s="221">
        <v>0</v>
      </c>
      <c r="J2071" s="220">
        <v>0</v>
      </c>
    </row>
    <row r="2072" spans="2:10" x14ac:dyDescent="0.2">
      <c r="B2072" s="101" t="s">
        <v>2101</v>
      </c>
      <c r="C2072" s="219">
        <v>76</v>
      </c>
      <c r="D2072" s="220">
        <v>78.80263157894737</v>
      </c>
      <c r="E2072" s="221">
        <v>0.51249358206400819</v>
      </c>
      <c r="F2072" s="220">
        <v>185</v>
      </c>
      <c r="G2072" s="219">
        <v>1</v>
      </c>
      <c r="H2072" s="220">
        <v>70</v>
      </c>
      <c r="I2072" s="221">
        <v>0.35714285714285721</v>
      </c>
      <c r="J2072" s="220">
        <v>70</v>
      </c>
    </row>
    <row r="2073" spans="2:10" x14ac:dyDescent="0.2">
      <c r="B2073" s="101" t="s">
        <v>2102</v>
      </c>
      <c r="C2073" s="219">
        <v>1</v>
      </c>
      <c r="D2073" s="220">
        <v>206</v>
      </c>
      <c r="E2073" s="221">
        <v>0.64174454828660443</v>
      </c>
      <c r="F2073" s="220">
        <v>206</v>
      </c>
      <c r="G2073" s="219">
        <v>0</v>
      </c>
      <c r="H2073" s="220">
        <v>0</v>
      </c>
      <c r="I2073" s="221">
        <v>0</v>
      </c>
      <c r="J2073" s="220">
        <v>0</v>
      </c>
    </row>
    <row r="2074" spans="2:10" x14ac:dyDescent="0.2">
      <c r="B2074" s="101" t="s">
        <v>2103</v>
      </c>
      <c r="C2074" s="219">
        <v>513</v>
      </c>
      <c r="D2074" s="220">
        <v>88.011695906432749</v>
      </c>
      <c r="E2074" s="221">
        <v>0.52335083631811385</v>
      </c>
      <c r="F2074" s="220">
        <v>352</v>
      </c>
      <c r="G2074" s="219">
        <v>3</v>
      </c>
      <c r="H2074" s="220">
        <v>266</v>
      </c>
      <c r="I2074" s="221">
        <v>0.3691026827012025</v>
      </c>
      <c r="J2074" s="220">
        <v>336</v>
      </c>
    </row>
    <row r="2075" spans="2:10" x14ac:dyDescent="0.2">
      <c r="B2075" s="101" t="s">
        <v>2104</v>
      </c>
      <c r="C2075" s="219">
        <v>397</v>
      </c>
      <c r="D2075" s="220">
        <v>87.952141057934512</v>
      </c>
      <c r="E2075" s="221">
        <v>0.52354819846160772</v>
      </c>
      <c r="F2075" s="220">
        <v>410</v>
      </c>
      <c r="G2075" s="219">
        <v>8</v>
      </c>
      <c r="H2075" s="220">
        <v>229.625</v>
      </c>
      <c r="I2075" s="221">
        <v>0.35388171835869775</v>
      </c>
      <c r="J2075" s="220">
        <v>350</v>
      </c>
    </row>
    <row r="2076" spans="2:10" x14ac:dyDescent="0.2">
      <c r="B2076" s="101" t="s">
        <v>2105</v>
      </c>
      <c r="C2076" s="219">
        <v>87</v>
      </c>
      <c r="D2076" s="220">
        <v>131.17241379310346</v>
      </c>
      <c r="E2076" s="221">
        <v>0.54642087622695712</v>
      </c>
      <c r="F2076" s="220">
        <v>523</v>
      </c>
      <c r="G2076" s="219">
        <v>4</v>
      </c>
      <c r="H2076" s="220">
        <v>329.75</v>
      </c>
      <c r="I2076" s="221">
        <v>0.35107798775618848</v>
      </c>
      <c r="J2076" s="220">
        <v>562</v>
      </c>
    </row>
    <row r="2077" spans="2:10" x14ac:dyDescent="0.2">
      <c r="B2077" s="101" t="s">
        <v>2106</v>
      </c>
      <c r="C2077" s="219">
        <v>260</v>
      </c>
      <c r="D2077" s="220">
        <v>90.95</v>
      </c>
      <c r="E2077" s="221">
        <v>0.53018990605591809</v>
      </c>
      <c r="F2077" s="220">
        <v>309</v>
      </c>
      <c r="G2077" s="219">
        <v>0</v>
      </c>
      <c r="H2077" s="220">
        <v>0</v>
      </c>
      <c r="I2077" s="221">
        <v>0</v>
      </c>
      <c r="J2077" s="220">
        <v>0</v>
      </c>
    </row>
    <row r="2078" spans="2:10" x14ac:dyDescent="0.2">
      <c r="B2078" s="101" t="s">
        <v>2107</v>
      </c>
      <c r="C2078" s="219">
        <v>119</v>
      </c>
      <c r="D2078" s="220">
        <v>87.058823529411768</v>
      </c>
      <c r="E2078" s="221">
        <v>0.51673400169584527</v>
      </c>
      <c r="F2078" s="220">
        <v>300</v>
      </c>
      <c r="G2078" s="219">
        <v>1</v>
      </c>
      <c r="H2078" s="220">
        <v>75</v>
      </c>
      <c r="I2078" s="221">
        <v>0.31380753138075312</v>
      </c>
      <c r="J2078" s="220">
        <v>75</v>
      </c>
    </row>
    <row r="2079" spans="2:10" x14ac:dyDescent="0.2">
      <c r="B2079" s="101" t="s">
        <v>2108</v>
      </c>
      <c r="C2079" s="219">
        <v>1</v>
      </c>
      <c r="D2079" s="220">
        <v>109</v>
      </c>
      <c r="E2079" s="221">
        <v>0.67701863354037273</v>
      </c>
      <c r="F2079" s="220">
        <v>109</v>
      </c>
      <c r="G2079" s="219">
        <v>0</v>
      </c>
      <c r="H2079" s="220">
        <v>0</v>
      </c>
      <c r="I2079" s="221">
        <v>0</v>
      </c>
      <c r="J2079" s="220">
        <v>0</v>
      </c>
    </row>
    <row r="2080" spans="2:10" x14ac:dyDescent="0.2">
      <c r="B2080" s="101" t="s">
        <v>2109</v>
      </c>
      <c r="C2080" s="219">
        <v>1</v>
      </c>
      <c r="D2080" s="220">
        <v>54</v>
      </c>
      <c r="E2080" s="221">
        <v>0.41538461538461546</v>
      </c>
      <c r="F2080" s="220">
        <v>54</v>
      </c>
      <c r="G2080" s="219">
        <v>0</v>
      </c>
      <c r="H2080" s="220">
        <v>0</v>
      </c>
      <c r="I2080" s="221">
        <v>0</v>
      </c>
      <c r="J2080" s="220">
        <v>0</v>
      </c>
    </row>
    <row r="2081" spans="2:10" x14ac:dyDescent="0.2">
      <c r="B2081" s="101" t="s">
        <v>2110</v>
      </c>
      <c r="C2081" s="219">
        <v>1</v>
      </c>
      <c r="D2081" s="220">
        <v>205</v>
      </c>
      <c r="E2081" s="221">
        <v>0.59941520467836251</v>
      </c>
      <c r="F2081" s="220">
        <v>205</v>
      </c>
      <c r="G2081" s="219">
        <v>0</v>
      </c>
      <c r="H2081" s="220">
        <v>0</v>
      </c>
      <c r="I2081" s="221">
        <v>0</v>
      </c>
      <c r="J2081" s="220">
        <v>0</v>
      </c>
    </row>
    <row r="2082" spans="2:10" x14ac:dyDescent="0.2">
      <c r="B2082" s="101" t="s">
        <v>2111</v>
      </c>
      <c r="C2082" s="219">
        <v>1</v>
      </c>
      <c r="D2082" s="220">
        <v>84</v>
      </c>
      <c r="E2082" s="221">
        <v>0.47457627118644075</v>
      </c>
      <c r="F2082" s="220">
        <v>84</v>
      </c>
      <c r="G2082" s="219">
        <v>0</v>
      </c>
      <c r="H2082" s="220">
        <v>0</v>
      </c>
      <c r="I2082" s="221">
        <v>0</v>
      </c>
      <c r="J2082" s="220">
        <v>0</v>
      </c>
    </row>
    <row r="2083" spans="2:10" x14ac:dyDescent="0.2">
      <c r="B2083" s="101" t="s">
        <v>2112</v>
      </c>
      <c r="C2083" s="219">
        <v>364</v>
      </c>
      <c r="D2083" s="220">
        <v>89.670329670329664</v>
      </c>
      <c r="E2083" s="221">
        <v>0.5290199192855638</v>
      </c>
      <c r="F2083" s="220">
        <v>301</v>
      </c>
      <c r="G2083" s="219">
        <v>9</v>
      </c>
      <c r="H2083" s="220">
        <v>231.22222222222223</v>
      </c>
      <c r="I2083" s="221">
        <v>0.35163906725245009</v>
      </c>
      <c r="J2083" s="220">
        <v>496</v>
      </c>
    </row>
    <row r="2084" spans="2:10" x14ac:dyDescent="0.2">
      <c r="B2084" s="101" t="s">
        <v>2113</v>
      </c>
      <c r="C2084" s="219">
        <v>549</v>
      </c>
      <c r="D2084" s="220">
        <v>101.53187613843352</v>
      </c>
      <c r="E2084" s="221">
        <v>0.59384854683371691</v>
      </c>
      <c r="F2084" s="220">
        <v>319</v>
      </c>
      <c r="G2084" s="219">
        <v>67</v>
      </c>
      <c r="H2084" s="220">
        <v>252.28358208955223</v>
      </c>
      <c r="I2084" s="221">
        <v>0.3560925254908569</v>
      </c>
      <c r="J2084" s="220">
        <v>840</v>
      </c>
    </row>
    <row r="2085" spans="2:10" x14ac:dyDescent="0.2">
      <c r="B2085" s="101" t="s">
        <v>2114</v>
      </c>
      <c r="C2085" s="219">
        <v>178</v>
      </c>
      <c r="D2085" s="220">
        <v>94.303370786516851</v>
      </c>
      <c r="E2085" s="221">
        <v>0.59136868064118375</v>
      </c>
      <c r="F2085" s="220">
        <v>348</v>
      </c>
      <c r="G2085" s="219">
        <v>0</v>
      </c>
      <c r="H2085" s="220">
        <v>0</v>
      </c>
      <c r="I2085" s="221">
        <v>0</v>
      </c>
      <c r="J2085" s="220">
        <v>0</v>
      </c>
    </row>
    <row r="2086" spans="2:10" x14ac:dyDescent="0.2">
      <c r="B2086" s="101" t="s">
        <v>2115</v>
      </c>
      <c r="C2086" s="219">
        <v>230</v>
      </c>
      <c r="D2086" s="220">
        <v>101.73478260869565</v>
      </c>
      <c r="E2086" s="221">
        <v>0.59063028497867087</v>
      </c>
      <c r="F2086" s="220">
        <v>315</v>
      </c>
      <c r="G2086" s="219">
        <v>19</v>
      </c>
      <c r="H2086" s="220">
        <v>335.63157894736844</v>
      </c>
      <c r="I2086" s="221">
        <v>0.36060845962451937</v>
      </c>
      <c r="J2086" s="220">
        <v>1593</v>
      </c>
    </row>
    <row r="2087" spans="2:10" x14ac:dyDescent="0.2">
      <c r="B2087" s="101" t="s">
        <v>2116</v>
      </c>
      <c r="C2087" s="219">
        <v>583</v>
      </c>
      <c r="D2087" s="220">
        <v>103.62092624356775</v>
      </c>
      <c r="E2087" s="221">
        <v>0.59047013977128326</v>
      </c>
      <c r="F2087" s="220">
        <v>413</v>
      </c>
      <c r="G2087" s="219">
        <v>60</v>
      </c>
      <c r="H2087" s="220">
        <v>274.16666666666669</v>
      </c>
      <c r="I2087" s="221">
        <v>0.35855965822398539</v>
      </c>
      <c r="J2087" s="220">
        <v>509</v>
      </c>
    </row>
    <row r="2088" spans="2:10" x14ac:dyDescent="0.2">
      <c r="B2088" s="101" t="s">
        <v>2117</v>
      </c>
      <c r="C2088" s="219">
        <v>332</v>
      </c>
      <c r="D2088" s="220">
        <v>109.10843373493977</v>
      </c>
      <c r="E2088" s="221">
        <v>0.59264106801040528</v>
      </c>
      <c r="F2088" s="220">
        <v>443</v>
      </c>
      <c r="G2088" s="219">
        <v>88</v>
      </c>
      <c r="H2088" s="220">
        <v>275.53409090909093</v>
      </c>
      <c r="I2088" s="221">
        <v>0.35860386009021661</v>
      </c>
      <c r="J2088" s="220">
        <v>1508</v>
      </c>
    </row>
    <row r="2089" spans="2:10" x14ac:dyDescent="0.2">
      <c r="B2089" s="101" t="s">
        <v>2118</v>
      </c>
      <c r="C2089" s="219">
        <v>104</v>
      </c>
      <c r="D2089" s="220">
        <v>116.41346153846153</v>
      </c>
      <c r="E2089" s="221">
        <v>0.59558244785517522</v>
      </c>
      <c r="F2089" s="220">
        <v>585</v>
      </c>
      <c r="G2089" s="219">
        <v>0</v>
      </c>
      <c r="H2089" s="220">
        <v>0</v>
      </c>
      <c r="I2089" s="221">
        <v>0</v>
      </c>
      <c r="J2089" s="220">
        <v>0</v>
      </c>
    </row>
    <row r="2090" spans="2:10" x14ac:dyDescent="0.2">
      <c r="B2090" s="101" t="s">
        <v>2119</v>
      </c>
      <c r="C2090" s="219">
        <v>184</v>
      </c>
      <c r="D2090" s="220">
        <v>102.57608695652173</v>
      </c>
      <c r="E2090" s="221">
        <v>0.5959395030153769</v>
      </c>
      <c r="F2090" s="220">
        <v>467</v>
      </c>
      <c r="G2090" s="219">
        <v>0</v>
      </c>
      <c r="H2090" s="220">
        <v>0</v>
      </c>
      <c r="I2090" s="221">
        <v>0</v>
      </c>
      <c r="J2090" s="220">
        <v>0</v>
      </c>
    </row>
    <row r="2091" spans="2:10" x14ac:dyDescent="0.2">
      <c r="B2091" s="101" t="s">
        <v>2120</v>
      </c>
      <c r="C2091" s="219">
        <v>58</v>
      </c>
      <c r="D2091" s="220">
        <v>93.948275862068968</v>
      </c>
      <c r="E2091" s="221">
        <v>0.59241139378125673</v>
      </c>
      <c r="F2091" s="220">
        <v>206</v>
      </c>
      <c r="G2091" s="219">
        <v>0</v>
      </c>
      <c r="H2091" s="220">
        <v>0</v>
      </c>
      <c r="I2091" s="221">
        <v>0</v>
      </c>
      <c r="J2091" s="220">
        <v>0</v>
      </c>
    </row>
    <row r="2092" spans="2:10" x14ac:dyDescent="0.2">
      <c r="B2092" s="101" t="s">
        <v>2121</v>
      </c>
      <c r="C2092" s="219">
        <v>377</v>
      </c>
      <c r="D2092" s="220">
        <v>110.12997347480106</v>
      </c>
      <c r="E2092" s="221">
        <v>0.54220753780656628</v>
      </c>
      <c r="F2092" s="220">
        <v>690</v>
      </c>
      <c r="G2092" s="219">
        <v>13</v>
      </c>
      <c r="H2092" s="220">
        <v>247.92307692307693</v>
      </c>
      <c r="I2092" s="221">
        <v>0.35235596370394662</v>
      </c>
      <c r="J2092" s="220">
        <v>455</v>
      </c>
    </row>
    <row r="2093" spans="2:10" x14ac:dyDescent="0.2">
      <c r="B2093" s="101" t="s">
        <v>2122</v>
      </c>
      <c r="C2093" s="219">
        <v>156</v>
      </c>
      <c r="D2093" s="220">
        <v>106.35897435897436</v>
      </c>
      <c r="E2093" s="221">
        <v>0.58705728337402263</v>
      </c>
      <c r="F2093" s="220">
        <v>375</v>
      </c>
      <c r="G2093" s="219">
        <v>5</v>
      </c>
      <c r="H2093" s="220">
        <v>296.2</v>
      </c>
      <c r="I2093" s="221">
        <v>0.3461898083216457</v>
      </c>
      <c r="J2093" s="220">
        <v>381</v>
      </c>
    </row>
    <row r="2094" spans="2:10" x14ac:dyDescent="0.2">
      <c r="B2094" s="101" t="s">
        <v>2123</v>
      </c>
      <c r="C2094" s="219">
        <v>1</v>
      </c>
      <c r="D2094" s="220">
        <v>68</v>
      </c>
      <c r="E2094" s="221">
        <v>0.50746268656716409</v>
      </c>
      <c r="F2094" s="220">
        <v>68</v>
      </c>
      <c r="G2094" s="219">
        <v>1</v>
      </c>
      <c r="H2094" s="220">
        <v>381</v>
      </c>
      <c r="I2094" s="221">
        <v>0.36529242569511022</v>
      </c>
      <c r="J2094" s="220">
        <v>381</v>
      </c>
    </row>
    <row r="2095" spans="2:10" x14ac:dyDescent="0.2">
      <c r="B2095" s="101" t="s">
        <v>2124</v>
      </c>
      <c r="C2095" s="219">
        <v>12</v>
      </c>
      <c r="D2095" s="220">
        <v>89.583333333333329</v>
      </c>
      <c r="E2095" s="221">
        <v>0.54402834008097156</v>
      </c>
      <c r="F2095" s="220">
        <v>181</v>
      </c>
      <c r="G2095" s="219">
        <v>0</v>
      </c>
      <c r="H2095" s="220">
        <v>0</v>
      </c>
      <c r="I2095" s="221">
        <v>0</v>
      </c>
      <c r="J2095" s="220">
        <v>0</v>
      </c>
    </row>
    <row r="2096" spans="2:10" x14ac:dyDescent="0.2">
      <c r="B2096" s="101" t="s">
        <v>2125</v>
      </c>
      <c r="C2096" s="219">
        <v>201</v>
      </c>
      <c r="D2096" s="220">
        <v>106.7860696517413</v>
      </c>
      <c r="E2096" s="221">
        <v>0.54697892510384549</v>
      </c>
      <c r="F2096" s="220">
        <v>475</v>
      </c>
      <c r="G2096" s="219">
        <v>7</v>
      </c>
      <c r="H2096" s="220">
        <v>190.85714285714286</v>
      </c>
      <c r="I2096" s="221">
        <v>0.34379825012866694</v>
      </c>
      <c r="J2096" s="220">
        <v>370</v>
      </c>
    </row>
    <row r="2097" spans="2:11" x14ac:dyDescent="0.2">
      <c r="B2097" s="101" t="s">
        <v>2126</v>
      </c>
      <c r="C2097" s="219">
        <v>158</v>
      </c>
      <c r="D2097" s="220">
        <v>98.481012658227854</v>
      </c>
      <c r="E2097" s="221">
        <v>0.58366780449379196</v>
      </c>
      <c r="F2097" s="220">
        <v>442</v>
      </c>
      <c r="G2097" s="219">
        <v>0</v>
      </c>
      <c r="H2097" s="220">
        <v>0</v>
      </c>
      <c r="I2097" s="221">
        <v>0</v>
      </c>
      <c r="J2097" s="220">
        <v>0</v>
      </c>
    </row>
    <row r="2098" spans="2:11" x14ac:dyDescent="0.2">
      <c r="B2098" s="101" t="s">
        <v>2127</v>
      </c>
      <c r="C2098" s="219">
        <v>56</v>
      </c>
      <c r="D2098" s="220">
        <v>110.625</v>
      </c>
      <c r="E2098" s="221">
        <v>0.58207272385605568</v>
      </c>
      <c r="F2098" s="220">
        <v>326</v>
      </c>
      <c r="G2098" s="219">
        <v>0</v>
      </c>
      <c r="H2098" s="220">
        <v>0</v>
      </c>
      <c r="I2098" s="221">
        <v>0</v>
      </c>
      <c r="J2098" s="220">
        <v>0</v>
      </c>
    </row>
    <row r="2099" spans="2:11" x14ac:dyDescent="0.2">
      <c r="B2099" s="101" t="s">
        <v>2128</v>
      </c>
      <c r="C2099" s="219">
        <v>5</v>
      </c>
      <c r="D2099" s="220">
        <v>113.4</v>
      </c>
      <c r="E2099" s="221">
        <v>0.57621951219512191</v>
      </c>
      <c r="F2099" s="220">
        <v>191</v>
      </c>
      <c r="G2099" s="219">
        <v>0</v>
      </c>
      <c r="H2099" s="220">
        <v>0</v>
      </c>
      <c r="I2099" s="221">
        <v>0</v>
      </c>
      <c r="J2099" s="220">
        <v>0</v>
      </c>
    </row>
    <row r="2100" spans="2:11" x14ac:dyDescent="0.2">
      <c r="B2100" s="101" t="s">
        <v>2129</v>
      </c>
      <c r="C2100" s="219">
        <v>250</v>
      </c>
      <c r="D2100" s="220">
        <v>91.932000000000002</v>
      </c>
      <c r="E2100" s="221">
        <v>0.53948171447349891</v>
      </c>
      <c r="F2100" s="220">
        <v>355</v>
      </c>
      <c r="G2100" s="219">
        <v>7</v>
      </c>
      <c r="H2100" s="220">
        <v>412.42857142857144</v>
      </c>
      <c r="I2100" s="221">
        <v>0.36082989626296702</v>
      </c>
      <c r="J2100" s="220">
        <v>713</v>
      </c>
    </row>
    <row r="2101" spans="2:11" x14ac:dyDescent="0.2">
      <c r="B2101" s="101" t="s">
        <v>2130</v>
      </c>
      <c r="C2101" s="219">
        <v>5</v>
      </c>
      <c r="D2101" s="220">
        <v>116.6</v>
      </c>
      <c r="E2101" s="221">
        <v>0.60351966873706009</v>
      </c>
      <c r="F2101" s="220">
        <v>188</v>
      </c>
      <c r="G2101" s="219">
        <v>0</v>
      </c>
      <c r="H2101" s="220">
        <v>0</v>
      </c>
      <c r="I2101" s="221">
        <v>0</v>
      </c>
      <c r="J2101" s="220">
        <v>0</v>
      </c>
    </row>
    <row r="2102" spans="2:11" x14ac:dyDescent="0.2">
      <c r="B2102" s="101" t="s">
        <v>2131</v>
      </c>
      <c r="C2102" s="219">
        <v>0</v>
      </c>
      <c r="D2102" s="220">
        <v>0</v>
      </c>
      <c r="E2102" s="221">
        <v>0</v>
      </c>
      <c r="F2102" s="220">
        <v>0</v>
      </c>
      <c r="G2102" s="219">
        <v>0</v>
      </c>
      <c r="H2102" s="220">
        <v>0</v>
      </c>
      <c r="I2102" s="221">
        <v>0</v>
      </c>
      <c r="J2102" s="220">
        <v>0</v>
      </c>
    </row>
    <row r="2103" spans="2:11" x14ac:dyDescent="0.2">
      <c r="B2103" s="101" t="s">
        <v>2132</v>
      </c>
      <c r="C2103" s="219">
        <v>6</v>
      </c>
      <c r="D2103" s="220">
        <v>84.5</v>
      </c>
      <c r="E2103" s="221">
        <v>0.55168661588683343</v>
      </c>
      <c r="F2103" s="220">
        <v>99</v>
      </c>
      <c r="G2103" s="219">
        <v>0</v>
      </c>
      <c r="H2103" s="220">
        <v>0</v>
      </c>
      <c r="I2103" s="221">
        <v>0</v>
      </c>
      <c r="J2103" s="220">
        <v>0</v>
      </c>
    </row>
    <row r="2104" spans="2:11" x14ac:dyDescent="0.2">
      <c r="B2104" s="101" t="s">
        <v>2133</v>
      </c>
      <c r="C2104" s="219">
        <v>0</v>
      </c>
      <c r="D2104" s="220">
        <v>0</v>
      </c>
      <c r="E2104" s="221">
        <v>0</v>
      </c>
      <c r="F2104" s="220">
        <v>0</v>
      </c>
      <c r="G2104" s="219">
        <v>1</v>
      </c>
      <c r="H2104" s="220">
        <v>659</v>
      </c>
      <c r="I2104" s="221">
        <v>0.37982708933717579</v>
      </c>
      <c r="J2104" s="220">
        <v>659</v>
      </c>
    </row>
    <row r="2105" spans="2:11" x14ac:dyDescent="0.2">
      <c r="B2105" s="101" t="s">
        <v>2134</v>
      </c>
      <c r="C2105" s="219">
        <v>439</v>
      </c>
      <c r="D2105" s="220">
        <v>80.273348519362187</v>
      </c>
      <c r="E2105" s="221">
        <v>0.50992649186780103</v>
      </c>
      <c r="F2105" s="220">
        <v>391</v>
      </c>
      <c r="G2105" s="219">
        <v>26</v>
      </c>
      <c r="H2105" s="220">
        <v>235.5</v>
      </c>
      <c r="I2105" s="221">
        <v>0.35331794575879982</v>
      </c>
      <c r="J2105" s="220">
        <v>473</v>
      </c>
    </row>
    <row r="2106" spans="2:11" x14ac:dyDescent="0.2">
      <c r="B2106" s="101" t="s">
        <v>2135</v>
      </c>
      <c r="C2106" s="219">
        <v>260</v>
      </c>
      <c r="D2106" s="220">
        <v>93.626923076923077</v>
      </c>
      <c r="E2106" s="221">
        <v>0.53000217722621379</v>
      </c>
      <c r="F2106" s="220">
        <v>450</v>
      </c>
      <c r="G2106" s="219">
        <v>0</v>
      </c>
      <c r="H2106" s="220">
        <v>0</v>
      </c>
      <c r="I2106" s="221">
        <v>0</v>
      </c>
      <c r="J2106" s="220">
        <v>0</v>
      </c>
    </row>
    <row r="2107" spans="2:11" x14ac:dyDescent="0.2">
      <c r="B2107" s="101" t="s">
        <v>2136</v>
      </c>
      <c r="C2107" s="219">
        <v>0</v>
      </c>
      <c r="D2107" s="220">
        <v>0</v>
      </c>
      <c r="E2107" s="221">
        <v>0</v>
      </c>
      <c r="F2107" s="220">
        <v>0</v>
      </c>
      <c r="G2107" s="219">
        <v>0</v>
      </c>
      <c r="H2107" s="220">
        <v>0</v>
      </c>
      <c r="I2107" s="221">
        <v>0</v>
      </c>
      <c r="J2107" s="220">
        <v>0</v>
      </c>
    </row>
    <row r="2108" spans="2:11" x14ac:dyDescent="0.2">
      <c r="B2108" s="102" t="s">
        <v>2137</v>
      </c>
      <c r="C2108" s="222">
        <v>37</v>
      </c>
      <c r="D2108" s="223">
        <v>104.64864864864865</v>
      </c>
      <c r="E2108" s="224">
        <v>0.55203877958368985</v>
      </c>
      <c r="F2108" s="223">
        <v>362</v>
      </c>
      <c r="G2108" s="222">
        <v>0</v>
      </c>
      <c r="H2108" s="223">
        <v>0</v>
      </c>
      <c r="I2108" s="224">
        <v>0</v>
      </c>
      <c r="J2108" s="223">
        <v>0</v>
      </c>
    </row>
    <row r="2110" spans="2:11" x14ac:dyDescent="0.2">
      <c r="K2110" s="12" t="s">
        <v>298</v>
      </c>
    </row>
    <row r="2111" spans="2:11" x14ac:dyDescent="0.2">
      <c r="K2111" s="12" t="s">
        <v>327</v>
      </c>
    </row>
    <row r="2112" spans="2:11" x14ac:dyDescent="0.2">
      <c r="B2112" s="3" t="s">
        <v>0</v>
      </c>
      <c r="C2112" s="207"/>
      <c r="D2112" s="208"/>
      <c r="E2112" s="209"/>
      <c r="F2112" s="209"/>
      <c r="G2112" s="207"/>
      <c r="H2112" s="208"/>
      <c r="I2112" s="209"/>
      <c r="J2112" s="209"/>
    </row>
    <row r="2113" spans="2:10" x14ac:dyDescent="0.2">
      <c r="B2113" s="3" t="s">
        <v>2701</v>
      </c>
      <c r="C2113" s="207"/>
      <c r="D2113" s="208"/>
      <c r="E2113" s="209"/>
      <c r="F2113" s="209"/>
      <c r="G2113" s="207"/>
      <c r="H2113" s="208"/>
      <c r="I2113" s="209"/>
      <c r="J2113" s="209"/>
    </row>
    <row r="2114" spans="2:10" x14ac:dyDescent="0.2">
      <c r="B2114" s="100" t="s">
        <v>293</v>
      </c>
      <c r="C2114" s="207"/>
      <c r="D2114" s="208"/>
      <c r="E2114" s="209"/>
      <c r="F2114" s="209"/>
      <c r="G2114" s="207"/>
      <c r="H2114" s="208"/>
      <c r="I2114" s="209"/>
      <c r="J2114" s="209"/>
    </row>
    <row r="2115" spans="2:10" x14ac:dyDescent="0.2">
      <c r="B2115" s="3"/>
      <c r="C2115" s="98"/>
      <c r="D2115" s="98"/>
      <c r="E2115" s="98"/>
      <c r="F2115" s="98"/>
      <c r="G2115" s="98"/>
      <c r="H2115" s="98"/>
      <c r="I2115" s="98"/>
      <c r="J2115" s="98"/>
    </row>
    <row r="2116" spans="2:10" x14ac:dyDescent="0.2">
      <c r="B2116" s="106"/>
      <c r="C2116" s="167" t="s">
        <v>2659</v>
      </c>
      <c r="D2116" s="210"/>
      <c r="E2116" s="211"/>
      <c r="F2116" s="212"/>
      <c r="G2116" s="167" t="s">
        <v>357</v>
      </c>
      <c r="H2116" s="210"/>
      <c r="I2116" s="211"/>
      <c r="J2116" s="212"/>
    </row>
    <row r="2117" spans="2:10" ht="25.5" x14ac:dyDescent="0.2">
      <c r="B2117" s="168" t="s">
        <v>299</v>
      </c>
      <c r="C2117" s="213" t="s">
        <v>2679</v>
      </c>
      <c r="D2117" s="214" t="s">
        <v>2676</v>
      </c>
      <c r="E2117" s="215" t="s">
        <v>2677</v>
      </c>
      <c r="F2117" s="214" t="s">
        <v>2678</v>
      </c>
      <c r="G2117" s="213" t="s">
        <v>2679</v>
      </c>
      <c r="H2117" s="214" t="s">
        <v>2676</v>
      </c>
      <c r="I2117" s="215" t="s">
        <v>2677</v>
      </c>
      <c r="J2117" s="214" t="s">
        <v>2678</v>
      </c>
    </row>
    <row r="2118" spans="2:10" x14ac:dyDescent="0.2">
      <c r="B2118" s="121" t="s">
        <v>2138</v>
      </c>
      <c r="C2118" s="216">
        <v>318</v>
      </c>
      <c r="D2118" s="217">
        <v>94.933962264150949</v>
      </c>
      <c r="E2118" s="218">
        <v>0.56666353824495541</v>
      </c>
      <c r="F2118" s="217">
        <v>414</v>
      </c>
      <c r="G2118" s="216">
        <v>1</v>
      </c>
      <c r="H2118" s="217">
        <v>124</v>
      </c>
      <c r="I2118" s="218">
        <v>0.36904761904761907</v>
      </c>
      <c r="J2118" s="217">
        <v>124</v>
      </c>
    </row>
    <row r="2119" spans="2:10" x14ac:dyDescent="0.2">
      <c r="B2119" s="101" t="s">
        <v>2139</v>
      </c>
      <c r="C2119" s="219">
        <v>0</v>
      </c>
      <c r="D2119" s="220">
        <v>0</v>
      </c>
      <c r="E2119" s="221">
        <v>0</v>
      </c>
      <c r="F2119" s="220">
        <v>0</v>
      </c>
      <c r="G2119" s="219">
        <v>0</v>
      </c>
      <c r="H2119" s="220">
        <v>0</v>
      </c>
      <c r="I2119" s="221">
        <v>0</v>
      </c>
      <c r="J2119" s="220">
        <v>0</v>
      </c>
    </row>
    <row r="2120" spans="2:10" x14ac:dyDescent="0.2">
      <c r="B2120" s="101" t="s">
        <v>2140</v>
      </c>
      <c r="C2120" s="219">
        <v>437</v>
      </c>
      <c r="D2120" s="220">
        <v>99.384439359267731</v>
      </c>
      <c r="E2120" s="221">
        <v>0.57484150199197903</v>
      </c>
      <c r="F2120" s="220">
        <v>562</v>
      </c>
      <c r="G2120" s="219">
        <v>32</v>
      </c>
      <c r="H2120" s="220">
        <v>221.3125</v>
      </c>
      <c r="I2120" s="221">
        <v>0.36379514049416972</v>
      </c>
      <c r="J2120" s="220">
        <v>487</v>
      </c>
    </row>
    <row r="2121" spans="2:10" x14ac:dyDescent="0.2">
      <c r="B2121" s="101" t="s">
        <v>2141</v>
      </c>
      <c r="C2121" s="219">
        <v>6</v>
      </c>
      <c r="D2121" s="220">
        <v>102.83333333333333</v>
      </c>
      <c r="E2121" s="221">
        <v>0.49281150159744413</v>
      </c>
      <c r="F2121" s="220">
        <v>215</v>
      </c>
      <c r="G2121" s="219">
        <v>1</v>
      </c>
      <c r="H2121" s="220">
        <v>346</v>
      </c>
      <c r="I2121" s="221">
        <v>0.37124463519313311</v>
      </c>
      <c r="J2121" s="220">
        <v>346</v>
      </c>
    </row>
    <row r="2122" spans="2:10" x14ac:dyDescent="0.2">
      <c r="B2122" s="101" t="s">
        <v>2142</v>
      </c>
      <c r="C2122" s="219">
        <v>2</v>
      </c>
      <c r="D2122" s="220">
        <v>80.5</v>
      </c>
      <c r="E2122" s="221">
        <v>0.40554156171284639</v>
      </c>
      <c r="F2122" s="220">
        <v>131</v>
      </c>
      <c r="G2122" s="219">
        <v>0</v>
      </c>
      <c r="H2122" s="220">
        <v>0</v>
      </c>
      <c r="I2122" s="221">
        <v>0</v>
      </c>
      <c r="J2122" s="220">
        <v>0</v>
      </c>
    </row>
    <row r="2123" spans="2:10" x14ac:dyDescent="0.2">
      <c r="B2123" s="101" t="s">
        <v>2143</v>
      </c>
      <c r="C2123" s="219">
        <v>60</v>
      </c>
      <c r="D2123" s="220">
        <v>111.65</v>
      </c>
      <c r="E2123" s="221">
        <v>0.5962616822429907</v>
      </c>
      <c r="F2123" s="220">
        <v>382</v>
      </c>
      <c r="G2123" s="219">
        <v>0</v>
      </c>
      <c r="H2123" s="220">
        <v>0</v>
      </c>
      <c r="I2123" s="221">
        <v>0</v>
      </c>
      <c r="J2123" s="220">
        <v>0</v>
      </c>
    </row>
    <row r="2124" spans="2:10" x14ac:dyDescent="0.2">
      <c r="B2124" s="101" t="s">
        <v>2144</v>
      </c>
      <c r="C2124" s="219">
        <v>4</v>
      </c>
      <c r="D2124" s="220">
        <v>87.75</v>
      </c>
      <c r="E2124" s="221">
        <v>0.64403669724770651</v>
      </c>
      <c r="F2124" s="220">
        <v>102</v>
      </c>
      <c r="G2124" s="219">
        <v>0</v>
      </c>
      <c r="H2124" s="220">
        <v>0</v>
      </c>
      <c r="I2124" s="221">
        <v>0</v>
      </c>
      <c r="J2124" s="220">
        <v>0</v>
      </c>
    </row>
    <row r="2125" spans="2:10" x14ac:dyDescent="0.2">
      <c r="B2125" s="101" t="s">
        <v>2145</v>
      </c>
      <c r="C2125" s="219">
        <v>70</v>
      </c>
      <c r="D2125" s="220">
        <v>82.01428571428572</v>
      </c>
      <c r="E2125" s="221">
        <v>0.53113146452030713</v>
      </c>
      <c r="F2125" s="220">
        <v>208</v>
      </c>
      <c r="G2125" s="219">
        <v>0</v>
      </c>
      <c r="H2125" s="220">
        <v>0</v>
      </c>
      <c r="I2125" s="221">
        <v>0</v>
      </c>
      <c r="J2125" s="220">
        <v>0</v>
      </c>
    </row>
    <row r="2126" spans="2:10" x14ac:dyDescent="0.2">
      <c r="B2126" s="101" t="s">
        <v>2146</v>
      </c>
      <c r="C2126" s="219">
        <v>2</v>
      </c>
      <c r="D2126" s="220">
        <v>89</v>
      </c>
      <c r="E2126" s="221">
        <v>0.55451713395638635</v>
      </c>
      <c r="F2126" s="220">
        <v>94</v>
      </c>
      <c r="G2126" s="219">
        <v>2</v>
      </c>
      <c r="H2126" s="220">
        <v>425.5</v>
      </c>
      <c r="I2126" s="221">
        <v>0.30699855699855694</v>
      </c>
      <c r="J2126" s="220">
        <v>470</v>
      </c>
    </row>
    <row r="2127" spans="2:10" x14ac:dyDescent="0.2">
      <c r="B2127" s="101" t="s">
        <v>2147</v>
      </c>
      <c r="C2127" s="219">
        <v>172</v>
      </c>
      <c r="D2127" s="220">
        <v>102.58720930232558</v>
      </c>
      <c r="E2127" s="221">
        <v>0.54852648594876907</v>
      </c>
      <c r="F2127" s="220">
        <v>342</v>
      </c>
      <c r="G2127" s="219">
        <v>24</v>
      </c>
      <c r="H2127" s="220">
        <v>266.16666666666669</v>
      </c>
      <c r="I2127" s="221">
        <v>0.35701112166769122</v>
      </c>
      <c r="J2127" s="220">
        <v>514</v>
      </c>
    </row>
    <row r="2128" spans="2:10" x14ac:dyDescent="0.2">
      <c r="B2128" s="101" t="s">
        <v>2148</v>
      </c>
      <c r="C2128" s="219">
        <v>0</v>
      </c>
      <c r="D2128" s="220">
        <v>0</v>
      </c>
      <c r="E2128" s="221">
        <v>0</v>
      </c>
      <c r="F2128" s="220">
        <v>0</v>
      </c>
      <c r="G2128" s="219">
        <v>0</v>
      </c>
      <c r="H2128" s="220">
        <v>0</v>
      </c>
      <c r="I2128" s="221">
        <v>0</v>
      </c>
      <c r="J2128" s="220">
        <v>0</v>
      </c>
    </row>
    <row r="2129" spans="2:10" x14ac:dyDescent="0.2">
      <c r="B2129" s="101" t="s">
        <v>2149</v>
      </c>
      <c r="C2129" s="219">
        <v>647</v>
      </c>
      <c r="D2129" s="220">
        <v>70.208655332302939</v>
      </c>
      <c r="E2129" s="221">
        <v>0.46625609443161409</v>
      </c>
      <c r="F2129" s="220">
        <v>466</v>
      </c>
      <c r="G2129" s="219">
        <v>83</v>
      </c>
      <c r="H2129" s="220">
        <v>239.22891566265059</v>
      </c>
      <c r="I2129" s="221">
        <v>0.35961893722606586</v>
      </c>
      <c r="J2129" s="220">
        <v>565</v>
      </c>
    </row>
    <row r="2130" spans="2:10" x14ac:dyDescent="0.2">
      <c r="B2130" s="101" t="s">
        <v>2150</v>
      </c>
      <c r="C2130" s="219">
        <v>0</v>
      </c>
      <c r="D2130" s="220">
        <v>0</v>
      </c>
      <c r="E2130" s="221">
        <v>0</v>
      </c>
      <c r="F2130" s="220">
        <v>0</v>
      </c>
      <c r="G2130" s="219">
        <v>0</v>
      </c>
      <c r="H2130" s="220">
        <v>0</v>
      </c>
      <c r="I2130" s="221">
        <v>0</v>
      </c>
      <c r="J2130" s="220">
        <v>0</v>
      </c>
    </row>
    <row r="2131" spans="2:10" x14ac:dyDescent="0.2">
      <c r="B2131" s="101" t="s">
        <v>2151</v>
      </c>
      <c r="C2131" s="219">
        <v>899</v>
      </c>
      <c r="D2131" s="220">
        <v>83.660734149054505</v>
      </c>
      <c r="E2131" s="221">
        <v>0.49788166448213311</v>
      </c>
      <c r="F2131" s="220">
        <v>1018</v>
      </c>
      <c r="G2131" s="219">
        <v>165</v>
      </c>
      <c r="H2131" s="220">
        <v>347.57575757575756</v>
      </c>
      <c r="I2131" s="221">
        <v>0.36027490200020096</v>
      </c>
      <c r="J2131" s="220">
        <v>1403</v>
      </c>
    </row>
    <row r="2132" spans="2:10" x14ac:dyDescent="0.2">
      <c r="B2132" s="101" t="s">
        <v>2152</v>
      </c>
      <c r="C2132" s="219">
        <v>647</v>
      </c>
      <c r="D2132" s="220">
        <v>81.136012364760433</v>
      </c>
      <c r="E2132" s="221">
        <v>0.48245976821344216</v>
      </c>
      <c r="F2132" s="220">
        <v>906</v>
      </c>
      <c r="G2132" s="219">
        <v>44</v>
      </c>
      <c r="H2132" s="220">
        <v>318.06818181818181</v>
      </c>
      <c r="I2132" s="221">
        <v>0.36063081402839692</v>
      </c>
      <c r="J2132" s="220">
        <v>1036</v>
      </c>
    </row>
    <row r="2133" spans="2:10" x14ac:dyDescent="0.2">
      <c r="B2133" s="101" t="s">
        <v>2153</v>
      </c>
      <c r="C2133" s="219">
        <v>386</v>
      </c>
      <c r="D2133" s="220">
        <v>85.212435233160619</v>
      </c>
      <c r="E2133" s="221">
        <v>0.50920349872281134</v>
      </c>
      <c r="F2133" s="220">
        <v>487</v>
      </c>
      <c r="G2133" s="219">
        <v>59</v>
      </c>
      <c r="H2133" s="220">
        <v>254.4406779661017</v>
      </c>
      <c r="I2133" s="221">
        <v>0.35883829329508776</v>
      </c>
      <c r="J2133" s="220">
        <v>896</v>
      </c>
    </row>
    <row r="2134" spans="2:10" x14ac:dyDescent="0.2">
      <c r="B2134" s="101" t="s">
        <v>2154</v>
      </c>
      <c r="C2134" s="219">
        <v>628</v>
      </c>
      <c r="D2134" s="220">
        <v>73.111464968152873</v>
      </c>
      <c r="E2134" s="221">
        <v>0.50587250170776321</v>
      </c>
      <c r="F2134" s="220">
        <v>400</v>
      </c>
      <c r="G2134" s="219">
        <v>65</v>
      </c>
      <c r="H2134" s="220">
        <v>266.10769230769233</v>
      </c>
      <c r="I2134" s="221">
        <v>0.35641871007624149</v>
      </c>
      <c r="J2134" s="220">
        <v>638</v>
      </c>
    </row>
    <row r="2135" spans="2:10" x14ac:dyDescent="0.2">
      <c r="B2135" s="101" t="s">
        <v>2155</v>
      </c>
      <c r="C2135" s="219">
        <v>0</v>
      </c>
      <c r="D2135" s="220">
        <v>0</v>
      </c>
      <c r="E2135" s="221">
        <v>0</v>
      </c>
      <c r="F2135" s="220">
        <v>0</v>
      </c>
      <c r="G2135" s="219">
        <v>0</v>
      </c>
      <c r="H2135" s="220">
        <v>0</v>
      </c>
      <c r="I2135" s="221">
        <v>0</v>
      </c>
      <c r="J2135" s="220">
        <v>0</v>
      </c>
    </row>
    <row r="2136" spans="2:10" x14ac:dyDescent="0.2">
      <c r="B2136" s="101" t="s">
        <v>2156</v>
      </c>
      <c r="C2136" s="219">
        <v>536</v>
      </c>
      <c r="D2136" s="220">
        <v>94.298507462686572</v>
      </c>
      <c r="E2136" s="221">
        <v>0.50292537313432839</v>
      </c>
      <c r="F2136" s="220">
        <v>1183</v>
      </c>
      <c r="G2136" s="219">
        <v>208</v>
      </c>
      <c r="H2136" s="220">
        <v>377.28846153846155</v>
      </c>
      <c r="I2136" s="221">
        <v>0.35788196772148728</v>
      </c>
      <c r="J2136" s="220">
        <v>1867</v>
      </c>
    </row>
    <row r="2137" spans="2:10" x14ac:dyDescent="0.2">
      <c r="B2137" s="101" t="s">
        <v>2157</v>
      </c>
      <c r="C2137" s="219">
        <v>7</v>
      </c>
      <c r="D2137" s="220">
        <v>100.85714285714286</v>
      </c>
      <c r="E2137" s="221">
        <v>0.51270878721859114</v>
      </c>
      <c r="F2137" s="220">
        <v>207</v>
      </c>
      <c r="G2137" s="219">
        <v>0</v>
      </c>
      <c r="H2137" s="220">
        <v>0</v>
      </c>
      <c r="I2137" s="221">
        <v>0</v>
      </c>
      <c r="J2137" s="220">
        <v>0</v>
      </c>
    </row>
    <row r="2138" spans="2:10" x14ac:dyDescent="0.2">
      <c r="B2138" s="101" t="s">
        <v>2158</v>
      </c>
      <c r="C2138" s="219">
        <v>4</v>
      </c>
      <c r="D2138" s="220">
        <v>84.5</v>
      </c>
      <c r="E2138" s="221">
        <v>0.49199417758369735</v>
      </c>
      <c r="F2138" s="220">
        <v>171</v>
      </c>
      <c r="G2138" s="219">
        <v>0</v>
      </c>
      <c r="H2138" s="220">
        <v>0</v>
      </c>
      <c r="I2138" s="221">
        <v>0</v>
      </c>
      <c r="J2138" s="220">
        <v>0</v>
      </c>
    </row>
    <row r="2139" spans="2:10" x14ac:dyDescent="0.2">
      <c r="B2139" s="101" t="s">
        <v>2159</v>
      </c>
      <c r="C2139" s="219">
        <v>12</v>
      </c>
      <c r="D2139" s="220">
        <v>112.16666666666667</v>
      </c>
      <c r="E2139" s="221">
        <v>0.55163934426229511</v>
      </c>
      <c r="F2139" s="220">
        <v>162</v>
      </c>
      <c r="G2139" s="219">
        <v>0</v>
      </c>
      <c r="H2139" s="220">
        <v>0</v>
      </c>
      <c r="I2139" s="221">
        <v>0</v>
      </c>
      <c r="J2139" s="220">
        <v>0</v>
      </c>
    </row>
    <row r="2140" spans="2:10" x14ac:dyDescent="0.2">
      <c r="B2140" s="101" t="s">
        <v>2160</v>
      </c>
      <c r="C2140" s="219">
        <v>0</v>
      </c>
      <c r="D2140" s="220">
        <v>0</v>
      </c>
      <c r="E2140" s="221">
        <v>0</v>
      </c>
      <c r="F2140" s="220">
        <v>0</v>
      </c>
      <c r="G2140" s="219">
        <v>0</v>
      </c>
      <c r="H2140" s="220">
        <v>0</v>
      </c>
      <c r="I2140" s="221">
        <v>0</v>
      </c>
      <c r="J2140" s="220">
        <v>0</v>
      </c>
    </row>
    <row r="2141" spans="2:10" x14ac:dyDescent="0.2">
      <c r="B2141" s="101" t="s">
        <v>2161</v>
      </c>
      <c r="C2141" s="219">
        <v>0</v>
      </c>
      <c r="D2141" s="220">
        <v>0</v>
      </c>
      <c r="E2141" s="221">
        <v>0</v>
      </c>
      <c r="F2141" s="220">
        <v>0</v>
      </c>
      <c r="G2141" s="219">
        <v>0</v>
      </c>
      <c r="H2141" s="220">
        <v>0</v>
      </c>
      <c r="I2141" s="221">
        <v>0</v>
      </c>
      <c r="J2141" s="220">
        <v>0</v>
      </c>
    </row>
    <row r="2142" spans="2:10" x14ac:dyDescent="0.2">
      <c r="B2142" s="101" t="s">
        <v>2162</v>
      </c>
      <c r="C2142" s="219">
        <v>1</v>
      </c>
      <c r="D2142" s="220">
        <v>115</v>
      </c>
      <c r="E2142" s="221">
        <v>0.67251461988304095</v>
      </c>
      <c r="F2142" s="220">
        <v>115</v>
      </c>
      <c r="G2142" s="219">
        <v>0</v>
      </c>
      <c r="H2142" s="220">
        <v>0</v>
      </c>
      <c r="I2142" s="221">
        <v>0</v>
      </c>
      <c r="J2142" s="220">
        <v>0</v>
      </c>
    </row>
    <row r="2143" spans="2:10" x14ac:dyDescent="0.2">
      <c r="B2143" s="101" t="s">
        <v>2163</v>
      </c>
      <c r="C2143" s="219">
        <v>6</v>
      </c>
      <c r="D2143" s="220">
        <v>110.83333333333333</v>
      </c>
      <c r="E2143" s="221">
        <v>0.58953900709219864</v>
      </c>
      <c r="F2143" s="220">
        <v>161</v>
      </c>
      <c r="G2143" s="219">
        <v>0</v>
      </c>
      <c r="H2143" s="220">
        <v>0</v>
      </c>
      <c r="I2143" s="221">
        <v>0</v>
      </c>
      <c r="J2143" s="220">
        <v>0</v>
      </c>
    </row>
    <row r="2144" spans="2:10" x14ac:dyDescent="0.2">
      <c r="B2144" s="101" t="s">
        <v>2164</v>
      </c>
      <c r="C2144" s="219">
        <v>4</v>
      </c>
      <c r="D2144" s="220">
        <v>91.25</v>
      </c>
      <c r="E2144" s="221">
        <v>0.57120500782472616</v>
      </c>
      <c r="F2144" s="220">
        <v>131</v>
      </c>
      <c r="G2144" s="219">
        <v>0</v>
      </c>
      <c r="H2144" s="220">
        <v>0</v>
      </c>
      <c r="I2144" s="221">
        <v>0</v>
      </c>
      <c r="J2144" s="220">
        <v>0</v>
      </c>
    </row>
    <row r="2145" spans="2:10" x14ac:dyDescent="0.2">
      <c r="B2145" s="101" t="s">
        <v>2165</v>
      </c>
      <c r="C2145" s="219">
        <v>13</v>
      </c>
      <c r="D2145" s="220">
        <v>68.769230769230774</v>
      </c>
      <c r="E2145" s="221">
        <v>0.41678321678321684</v>
      </c>
      <c r="F2145" s="220">
        <v>177</v>
      </c>
      <c r="G2145" s="219">
        <v>0</v>
      </c>
      <c r="H2145" s="220">
        <v>0</v>
      </c>
      <c r="I2145" s="221">
        <v>0</v>
      </c>
      <c r="J2145" s="220">
        <v>0</v>
      </c>
    </row>
    <row r="2146" spans="2:10" x14ac:dyDescent="0.2">
      <c r="B2146" s="101" t="s">
        <v>2166</v>
      </c>
      <c r="C2146" s="219">
        <v>145</v>
      </c>
      <c r="D2146" s="220">
        <v>90.034482758620683</v>
      </c>
      <c r="E2146" s="221">
        <v>0.55609984665189982</v>
      </c>
      <c r="F2146" s="220">
        <v>446</v>
      </c>
      <c r="G2146" s="219">
        <v>0</v>
      </c>
      <c r="H2146" s="220">
        <v>0</v>
      </c>
      <c r="I2146" s="221">
        <v>0</v>
      </c>
      <c r="J2146" s="220">
        <v>0</v>
      </c>
    </row>
    <row r="2147" spans="2:10" x14ac:dyDescent="0.2">
      <c r="B2147" s="101" t="s">
        <v>2167</v>
      </c>
      <c r="C2147" s="219">
        <v>31</v>
      </c>
      <c r="D2147" s="220">
        <v>110.61290322580645</v>
      </c>
      <c r="E2147" s="221">
        <v>0.59895196506550219</v>
      </c>
      <c r="F2147" s="220">
        <v>382</v>
      </c>
      <c r="G2147" s="219">
        <v>0</v>
      </c>
      <c r="H2147" s="220">
        <v>0</v>
      </c>
      <c r="I2147" s="221">
        <v>0</v>
      </c>
      <c r="J2147" s="220">
        <v>0</v>
      </c>
    </row>
    <row r="2148" spans="2:10" x14ac:dyDescent="0.2">
      <c r="B2148" s="101" t="s">
        <v>2168</v>
      </c>
      <c r="C2148" s="219">
        <v>0</v>
      </c>
      <c r="D2148" s="220">
        <v>0</v>
      </c>
      <c r="E2148" s="221">
        <v>0</v>
      </c>
      <c r="F2148" s="220">
        <v>0</v>
      </c>
      <c r="G2148" s="219">
        <v>0</v>
      </c>
      <c r="H2148" s="220">
        <v>0</v>
      </c>
      <c r="I2148" s="221">
        <v>0</v>
      </c>
      <c r="J2148" s="220">
        <v>0</v>
      </c>
    </row>
    <row r="2149" spans="2:10" x14ac:dyDescent="0.2">
      <c r="B2149" s="101" t="s">
        <v>2169</v>
      </c>
      <c r="C2149" s="219">
        <v>185</v>
      </c>
      <c r="D2149" s="220">
        <v>82.281081081081084</v>
      </c>
      <c r="E2149" s="221">
        <v>0.490462688490785</v>
      </c>
      <c r="F2149" s="220">
        <v>341</v>
      </c>
      <c r="G2149" s="219">
        <v>38</v>
      </c>
      <c r="H2149" s="220">
        <v>282.65789473684208</v>
      </c>
      <c r="I2149" s="221">
        <v>0.35715235751812191</v>
      </c>
      <c r="J2149" s="220">
        <v>600</v>
      </c>
    </row>
    <row r="2150" spans="2:10" x14ac:dyDescent="0.2">
      <c r="B2150" s="101" t="s">
        <v>2170</v>
      </c>
      <c r="C2150" s="219">
        <v>5</v>
      </c>
      <c r="D2150" s="220">
        <v>184</v>
      </c>
      <c r="E2150" s="221">
        <v>0.65480427046263334</v>
      </c>
      <c r="F2150" s="220">
        <v>499</v>
      </c>
      <c r="G2150" s="219">
        <v>0</v>
      </c>
      <c r="H2150" s="220">
        <v>0</v>
      </c>
      <c r="I2150" s="221">
        <v>0</v>
      </c>
      <c r="J2150" s="220">
        <v>0</v>
      </c>
    </row>
    <row r="2151" spans="2:10" x14ac:dyDescent="0.2">
      <c r="B2151" s="101" t="s">
        <v>2171</v>
      </c>
      <c r="C2151" s="219">
        <v>4</v>
      </c>
      <c r="D2151" s="220">
        <v>91</v>
      </c>
      <c r="E2151" s="221">
        <v>0.50980392156862742</v>
      </c>
      <c r="F2151" s="220">
        <v>159</v>
      </c>
      <c r="G2151" s="219">
        <v>0</v>
      </c>
      <c r="H2151" s="220">
        <v>0</v>
      </c>
      <c r="I2151" s="221">
        <v>0</v>
      </c>
      <c r="J2151" s="220">
        <v>0</v>
      </c>
    </row>
    <row r="2152" spans="2:10" x14ac:dyDescent="0.2">
      <c r="B2152" s="101" t="s">
        <v>2172</v>
      </c>
      <c r="C2152" s="219">
        <v>10</v>
      </c>
      <c r="D2152" s="220">
        <v>68.099999999999994</v>
      </c>
      <c r="E2152" s="221">
        <v>0.49347826086956514</v>
      </c>
      <c r="F2152" s="220">
        <v>92</v>
      </c>
      <c r="G2152" s="219">
        <v>0</v>
      </c>
      <c r="H2152" s="220">
        <v>0</v>
      </c>
      <c r="I2152" s="221">
        <v>0</v>
      </c>
      <c r="J2152" s="220">
        <v>0</v>
      </c>
    </row>
    <row r="2153" spans="2:10" x14ac:dyDescent="0.2">
      <c r="B2153" s="101" t="s">
        <v>2173</v>
      </c>
      <c r="C2153" s="219">
        <v>0</v>
      </c>
      <c r="D2153" s="220">
        <v>0</v>
      </c>
      <c r="E2153" s="221">
        <v>0</v>
      </c>
      <c r="F2153" s="220">
        <v>0</v>
      </c>
      <c r="G2153" s="219">
        <v>0</v>
      </c>
      <c r="H2153" s="220">
        <v>0</v>
      </c>
      <c r="I2153" s="221">
        <v>0</v>
      </c>
      <c r="J2153" s="220">
        <v>0</v>
      </c>
    </row>
    <row r="2154" spans="2:10" x14ac:dyDescent="0.2">
      <c r="B2154" s="101" t="s">
        <v>2174</v>
      </c>
      <c r="C2154" s="219">
        <v>1</v>
      </c>
      <c r="D2154" s="220">
        <v>62</v>
      </c>
      <c r="E2154" s="221">
        <v>0.47692307692307701</v>
      </c>
      <c r="F2154" s="220">
        <v>62</v>
      </c>
      <c r="G2154" s="219">
        <v>0</v>
      </c>
      <c r="H2154" s="220">
        <v>0</v>
      </c>
      <c r="I2154" s="221">
        <v>0</v>
      </c>
      <c r="J2154" s="220">
        <v>0</v>
      </c>
    </row>
    <row r="2155" spans="2:10" x14ac:dyDescent="0.2">
      <c r="B2155" s="101" t="s">
        <v>2175</v>
      </c>
      <c r="C2155" s="219">
        <v>0</v>
      </c>
      <c r="D2155" s="220">
        <v>0</v>
      </c>
      <c r="E2155" s="221">
        <v>0</v>
      </c>
      <c r="F2155" s="220">
        <v>0</v>
      </c>
      <c r="G2155" s="219">
        <v>0</v>
      </c>
      <c r="H2155" s="220">
        <v>0</v>
      </c>
      <c r="I2155" s="221">
        <v>0</v>
      </c>
      <c r="J2155" s="220">
        <v>0</v>
      </c>
    </row>
    <row r="2156" spans="2:10" x14ac:dyDescent="0.2">
      <c r="B2156" s="101" t="s">
        <v>2176</v>
      </c>
      <c r="C2156" s="219">
        <v>3</v>
      </c>
      <c r="D2156" s="220">
        <v>115.33333333333333</v>
      </c>
      <c r="E2156" s="221">
        <v>0.5389408099688473</v>
      </c>
      <c r="F2156" s="220">
        <v>220</v>
      </c>
      <c r="G2156" s="219">
        <v>0</v>
      </c>
      <c r="H2156" s="220">
        <v>0</v>
      </c>
      <c r="I2156" s="221">
        <v>0</v>
      </c>
      <c r="J2156" s="220">
        <v>0</v>
      </c>
    </row>
    <row r="2157" spans="2:10" x14ac:dyDescent="0.2">
      <c r="B2157" s="101" t="s">
        <v>2177</v>
      </c>
      <c r="C2157" s="219">
        <v>0</v>
      </c>
      <c r="D2157" s="220">
        <v>0</v>
      </c>
      <c r="E2157" s="221">
        <v>0</v>
      </c>
      <c r="F2157" s="220">
        <v>0</v>
      </c>
      <c r="G2157" s="219">
        <v>0</v>
      </c>
      <c r="H2157" s="220">
        <v>0</v>
      </c>
      <c r="I2157" s="221">
        <v>0</v>
      </c>
      <c r="J2157" s="220">
        <v>0</v>
      </c>
    </row>
    <row r="2158" spans="2:10" x14ac:dyDescent="0.2">
      <c r="B2158" s="101" t="s">
        <v>2178</v>
      </c>
      <c r="C2158" s="219">
        <v>0</v>
      </c>
      <c r="D2158" s="220">
        <v>0</v>
      </c>
      <c r="E2158" s="221">
        <v>0</v>
      </c>
      <c r="F2158" s="220">
        <v>0</v>
      </c>
      <c r="G2158" s="219">
        <v>0</v>
      </c>
      <c r="H2158" s="220">
        <v>0</v>
      </c>
      <c r="I2158" s="221">
        <v>0</v>
      </c>
      <c r="J2158" s="220">
        <v>0</v>
      </c>
    </row>
    <row r="2159" spans="2:10" x14ac:dyDescent="0.2">
      <c r="B2159" s="101" t="s">
        <v>2179</v>
      </c>
      <c r="C2159" s="219">
        <v>76</v>
      </c>
      <c r="D2159" s="220">
        <v>95.39473684210526</v>
      </c>
      <c r="E2159" s="221">
        <v>0.52966101694915246</v>
      </c>
      <c r="F2159" s="220">
        <v>386</v>
      </c>
      <c r="G2159" s="219">
        <v>0</v>
      </c>
      <c r="H2159" s="220">
        <v>0</v>
      </c>
      <c r="I2159" s="221">
        <v>0</v>
      </c>
      <c r="J2159" s="220">
        <v>0</v>
      </c>
    </row>
    <row r="2160" spans="2:10" x14ac:dyDescent="0.2">
      <c r="B2160" s="101" t="s">
        <v>2180</v>
      </c>
      <c r="C2160" s="219">
        <v>201</v>
      </c>
      <c r="D2160" s="220">
        <v>96.328358208955223</v>
      </c>
      <c r="E2160" s="221">
        <v>0.52561283492141064</v>
      </c>
      <c r="F2160" s="220">
        <v>877</v>
      </c>
      <c r="G2160" s="219">
        <v>4</v>
      </c>
      <c r="H2160" s="220">
        <v>304.25</v>
      </c>
      <c r="I2160" s="221">
        <v>0.34554230550823406</v>
      </c>
      <c r="J2160" s="220">
        <v>477</v>
      </c>
    </row>
    <row r="2161" spans="2:11" x14ac:dyDescent="0.2">
      <c r="B2161" s="101" t="s">
        <v>2181</v>
      </c>
      <c r="C2161" s="219">
        <v>10</v>
      </c>
      <c r="D2161" s="220">
        <v>78.7</v>
      </c>
      <c r="E2161" s="221">
        <v>0.56335003579098064</v>
      </c>
      <c r="F2161" s="220">
        <v>101</v>
      </c>
      <c r="G2161" s="219">
        <v>0</v>
      </c>
      <c r="H2161" s="220">
        <v>0</v>
      </c>
      <c r="I2161" s="221">
        <v>0</v>
      </c>
      <c r="J2161" s="220">
        <v>0</v>
      </c>
    </row>
    <row r="2162" spans="2:11" x14ac:dyDescent="0.2">
      <c r="B2162" s="101" t="s">
        <v>2182</v>
      </c>
      <c r="C2162" s="219">
        <v>38</v>
      </c>
      <c r="D2162" s="220">
        <v>111.76315789473684</v>
      </c>
      <c r="E2162" s="221">
        <v>0.52052947665155047</v>
      </c>
      <c r="F2162" s="220">
        <v>414</v>
      </c>
      <c r="G2162" s="219">
        <v>4</v>
      </c>
      <c r="H2162" s="220">
        <v>335.75</v>
      </c>
      <c r="I2162" s="221">
        <v>0.37099447513812156</v>
      </c>
      <c r="J2162" s="220">
        <v>550</v>
      </c>
    </row>
    <row r="2163" spans="2:11" x14ac:dyDescent="0.2">
      <c r="B2163" s="101" t="s">
        <v>2183</v>
      </c>
      <c r="C2163" s="219">
        <v>68</v>
      </c>
      <c r="D2163" s="220">
        <v>89.661764705882348</v>
      </c>
      <c r="E2163" s="221">
        <v>0.45394981758618114</v>
      </c>
      <c r="F2163" s="220">
        <v>626</v>
      </c>
      <c r="G2163" s="219">
        <v>1</v>
      </c>
      <c r="H2163" s="220">
        <v>474</v>
      </c>
      <c r="I2163" s="221">
        <v>0.36944660950896346</v>
      </c>
      <c r="J2163" s="220">
        <v>474</v>
      </c>
    </row>
    <row r="2164" spans="2:11" x14ac:dyDescent="0.2">
      <c r="B2164" s="101" t="s">
        <v>2184</v>
      </c>
      <c r="C2164" s="219">
        <v>2</v>
      </c>
      <c r="D2164" s="220">
        <v>106</v>
      </c>
      <c r="E2164" s="221">
        <v>0.55352480417754579</v>
      </c>
      <c r="F2164" s="220">
        <v>163</v>
      </c>
      <c r="G2164" s="219">
        <v>0</v>
      </c>
      <c r="H2164" s="220">
        <v>0</v>
      </c>
      <c r="I2164" s="221">
        <v>0</v>
      </c>
      <c r="J2164" s="220">
        <v>0</v>
      </c>
    </row>
    <row r="2165" spans="2:11" x14ac:dyDescent="0.2">
      <c r="B2165" s="102" t="s">
        <v>2185</v>
      </c>
      <c r="C2165" s="222">
        <v>11</v>
      </c>
      <c r="D2165" s="223">
        <v>94</v>
      </c>
      <c r="E2165" s="224">
        <v>0.51391650099403585</v>
      </c>
      <c r="F2165" s="223">
        <v>141</v>
      </c>
      <c r="G2165" s="222">
        <v>0</v>
      </c>
      <c r="H2165" s="223">
        <v>0</v>
      </c>
      <c r="I2165" s="224">
        <v>0</v>
      </c>
      <c r="J2165" s="223">
        <v>0</v>
      </c>
    </row>
    <row r="2167" spans="2:11" x14ac:dyDescent="0.2">
      <c r="K2167" s="12" t="s">
        <v>298</v>
      </c>
    </row>
    <row r="2168" spans="2:11" x14ac:dyDescent="0.2">
      <c r="K2168" s="12" t="s">
        <v>328</v>
      </c>
    </row>
    <row r="2169" spans="2:11" x14ac:dyDescent="0.2">
      <c r="B2169" s="3" t="s">
        <v>0</v>
      </c>
      <c r="C2169" s="207"/>
      <c r="D2169" s="208"/>
      <c r="E2169" s="209"/>
      <c r="F2169" s="209"/>
      <c r="G2169" s="207"/>
      <c r="H2169" s="208"/>
      <c r="I2169" s="209"/>
      <c r="J2169" s="209"/>
    </row>
    <row r="2170" spans="2:11" x14ac:dyDescent="0.2">
      <c r="B2170" s="3" t="s">
        <v>2701</v>
      </c>
      <c r="C2170" s="207"/>
      <c r="D2170" s="208"/>
      <c r="E2170" s="209"/>
      <c r="F2170" s="209"/>
      <c r="G2170" s="207"/>
      <c r="H2170" s="208"/>
      <c r="I2170" s="209"/>
      <c r="J2170" s="209"/>
    </row>
    <row r="2171" spans="2:11" x14ac:dyDescent="0.2">
      <c r="B2171" s="100" t="s">
        <v>293</v>
      </c>
      <c r="C2171" s="207"/>
      <c r="D2171" s="208"/>
      <c r="E2171" s="209"/>
      <c r="F2171" s="209"/>
      <c r="G2171" s="207"/>
      <c r="H2171" s="208"/>
      <c r="I2171" s="209"/>
      <c r="J2171" s="209"/>
    </row>
    <row r="2172" spans="2:11" x14ac:dyDescent="0.2">
      <c r="B2172" s="3"/>
      <c r="C2172" s="98"/>
      <c r="D2172" s="98"/>
      <c r="E2172" s="98"/>
      <c r="F2172" s="98"/>
      <c r="G2172" s="98"/>
      <c r="H2172" s="98"/>
      <c r="I2172" s="98"/>
      <c r="J2172" s="98"/>
    </row>
    <row r="2173" spans="2:11" x14ac:dyDescent="0.2">
      <c r="B2173" s="106"/>
      <c r="C2173" s="167" t="s">
        <v>2659</v>
      </c>
      <c r="D2173" s="210"/>
      <c r="E2173" s="211"/>
      <c r="F2173" s="212"/>
      <c r="G2173" s="167" t="s">
        <v>357</v>
      </c>
      <c r="H2173" s="210"/>
      <c r="I2173" s="211"/>
      <c r="J2173" s="212"/>
    </row>
    <row r="2174" spans="2:11" ht="25.5" x14ac:dyDescent="0.2">
      <c r="B2174" s="168" t="s">
        <v>299</v>
      </c>
      <c r="C2174" s="213" t="s">
        <v>2679</v>
      </c>
      <c r="D2174" s="214" t="s">
        <v>2676</v>
      </c>
      <c r="E2174" s="215" t="s">
        <v>2677</v>
      </c>
      <c r="F2174" s="214" t="s">
        <v>2678</v>
      </c>
      <c r="G2174" s="213" t="s">
        <v>2679</v>
      </c>
      <c r="H2174" s="214" t="s">
        <v>2676</v>
      </c>
      <c r="I2174" s="215" t="s">
        <v>2677</v>
      </c>
      <c r="J2174" s="214" t="s">
        <v>2678</v>
      </c>
    </row>
    <row r="2175" spans="2:11" x14ac:dyDescent="0.2">
      <c r="B2175" s="121" t="s">
        <v>2186</v>
      </c>
      <c r="C2175" s="216">
        <v>7</v>
      </c>
      <c r="D2175" s="217">
        <v>84.142857142857139</v>
      </c>
      <c r="E2175" s="218">
        <v>0.53254972875226048</v>
      </c>
      <c r="F2175" s="217">
        <v>170</v>
      </c>
      <c r="G2175" s="216">
        <v>2</v>
      </c>
      <c r="H2175" s="217">
        <v>151.5</v>
      </c>
      <c r="I2175" s="218">
        <v>0.35438596491228069</v>
      </c>
      <c r="J2175" s="217">
        <v>174</v>
      </c>
    </row>
    <row r="2176" spans="2:11" x14ac:dyDescent="0.2">
      <c r="B2176" s="101" t="s">
        <v>2187</v>
      </c>
      <c r="C2176" s="219">
        <v>47</v>
      </c>
      <c r="D2176" s="220">
        <v>80.659574468085111</v>
      </c>
      <c r="E2176" s="221">
        <v>0.50844957081545061</v>
      </c>
      <c r="F2176" s="220">
        <v>257</v>
      </c>
      <c r="G2176" s="219">
        <v>9</v>
      </c>
      <c r="H2176" s="220">
        <v>319.33333333333331</v>
      </c>
      <c r="I2176" s="221">
        <v>0.35490244504815993</v>
      </c>
      <c r="J2176" s="220">
        <v>492</v>
      </c>
    </row>
    <row r="2177" spans="2:10" x14ac:dyDescent="0.2">
      <c r="B2177" s="101" t="s">
        <v>2188</v>
      </c>
      <c r="C2177" s="219">
        <v>296</v>
      </c>
      <c r="D2177" s="220">
        <v>99.445945945945951</v>
      </c>
      <c r="E2177" s="221">
        <v>0.51660231660231659</v>
      </c>
      <c r="F2177" s="220">
        <v>1018</v>
      </c>
      <c r="G2177" s="219">
        <v>25</v>
      </c>
      <c r="H2177" s="220">
        <v>397.76</v>
      </c>
      <c r="I2177" s="221">
        <v>0.36338388452402715</v>
      </c>
      <c r="J2177" s="220">
        <v>911</v>
      </c>
    </row>
    <row r="2178" spans="2:10" x14ac:dyDescent="0.2">
      <c r="B2178" s="101" t="s">
        <v>2189</v>
      </c>
      <c r="C2178" s="219">
        <v>22</v>
      </c>
      <c r="D2178" s="220">
        <v>114.90909090909091</v>
      </c>
      <c r="E2178" s="221">
        <v>0.57703720611732479</v>
      </c>
      <c r="F2178" s="220">
        <v>340</v>
      </c>
      <c r="G2178" s="219">
        <v>0</v>
      </c>
      <c r="H2178" s="220">
        <v>0</v>
      </c>
      <c r="I2178" s="221">
        <v>0</v>
      </c>
      <c r="J2178" s="220">
        <v>0</v>
      </c>
    </row>
    <row r="2179" spans="2:10" x14ac:dyDescent="0.2">
      <c r="B2179" s="101" t="s">
        <v>2190</v>
      </c>
      <c r="C2179" s="219">
        <v>5</v>
      </c>
      <c r="D2179" s="220">
        <v>97.4</v>
      </c>
      <c r="E2179" s="221">
        <v>0.48361469712015892</v>
      </c>
      <c r="F2179" s="220">
        <v>242</v>
      </c>
      <c r="G2179" s="219">
        <v>0</v>
      </c>
      <c r="H2179" s="220">
        <v>0</v>
      </c>
      <c r="I2179" s="221">
        <v>0</v>
      </c>
      <c r="J2179" s="220">
        <v>0</v>
      </c>
    </row>
    <row r="2180" spans="2:10" x14ac:dyDescent="0.2">
      <c r="B2180" s="101" t="s">
        <v>2191</v>
      </c>
      <c r="C2180" s="219">
        <v>74</v>
      </c>
      <c r="D2180" s="220">
        <v>117.17567567567568</v>
      </c>
      <c r="E2180" s="221">
        <v>0.57876118008276589</v>
      </c>
      <c r="F2180" s="220">
        <v>437</v>
      </c>
      <c r="G2180" s="219">
        <v>0</v>
      </c>
      <c r="H2180" s="220">
        <v>0</v>
      </c>
      <c r="I2180" s="221">
        <v>0</v>
      </c>
      <c r="J2180" s="220">
        <v>0</v>
      </c>
    </row>
    <row r="2181" spans="2:10" x14ac:dyDescent="0.2">
      <c r="B2181" s="101" t="s">
        <v>2192</v>
      </c>
      <c r="C2181" s="219">
        <v>10</v>
      </c>
      <c r="D2181" s="220">
        <v>56.8</v>
      </c>
      <c r="E2181" s="221">
        <v>0.42199108469539381</v>
      </c>
      <c r="F2181" s="220">
        <v>100</v>
      </c>
      <c r="G2181" s="219">
        <v>0</v>
      </c>
      <c r="H2181" s="220">
        <v>0</v>
      </c>
      <c r="I2181" s="221">
        <v>0</v>
      </c>
      <c r="J2181" s="220">
        <v>0</v>
      </c>
    </row>
    <row r="2182" spans="2:10" x14ac:dyDescent="0.2">
      <c r="B2182" s="101" t="s">
        <v>2193</v>
      </c>
      <c r="C2182" s="219">
        <v>103</v>
      </c>
      <c r="D2182" s="220">
        <v>112.4368932038835</v>
      </c>
      <c r="E2182" s="221">
        <v>0.57159074083214056</v>
      </c>
      <c r="F2182" s="220">
        <v>385</v>
      </c>
      <c r="G2182" s="219">
        <v>26</v>
      </c>
      <c r="H2182" s="220">
        <v>239.80769230769232</v>
      </c>
      <c r="I2182" s="221">
        <v>0.35093150222322289</v>
      </c>
      <c r="J2182" s="220">
        <v>389</v>
      </c>
    </row>
    <row r="2183" spans="2:10" x14ac:dyDescent="0.2">
      <c r="B2183" s="101" t="s">
        <v>2194</v>
      </c>
      <c r="C2183" s="219">
        <v>2</v>
      </c>
      <c r="D2183" s="220">
        <v>125</v>
      </c>
      <c r="E2183" s="221">
        <v>0.58823529411764697</v>
      </c>
      <c r="F2183" s="220">
        <v>148</v>
      </c>
      <c r="G2183" s="219">
        <v>0</v>
      </c>
      <c r="H2183" s="220">
        <v>0</v>
      </c>
      <c r="I2183" s="221">
        <v>0</v>
      </c>
      <c r="J2183" s="220">
        <v>0</v>
      </c>
    </row>
    <row r="2184" spans="2:10" x14ac:dyDescent="0.2">
      <c r="B2184" s="101" t="s">
        <v>2195</v>
      </c>
      <c r="C2184" s="219">
        <v>6</v>
      </c>
      <c r="D2184" s="220">
        <v>72.5</v>
      </c>
      <c r="E2184" s="221">
        <v>0.467741935483871</v>
      </c>
      <c r="F2184" s="220">
        <v>110</v>
      </c>
      <c r="G2184" s="219">
        <v>0</v>
      </c>
      <c r="H2184" s="220">
        <v>0</v>
      </c>
      <c r="I2184" s="221">
        <v>0</v>
      </c>
      <c r="J2184" s="220">
        <v>0</v>
      </c>
    </row>
    <row r="2185" spans="2:10" x14ac:dyDescent="0.2">
      <c r="B2185" s="101" t="s">
        <v>2196</v>
      </c>
      <c r="C2185" s="219">
        <v>23</v>
      </c>
      <c r="D2185" s="220">
        <v>99.913043478260875</v>
      </c>
      <c r="E2185" s="221">
        <v>0.60825833774483851</v>
      </c>
      <c r="F2185" s="220">
        <v>178</v>
      </c>
      <c r="G2185" s="219">
        <v>0</v>
      </c>
      <c r="H2185" s="220">
        <v>0</v>
      </c>
      <c r="I2185" s="221">
        <v>0</v>
      </c>
      <c r="J2185" s="220">
        <v>0</v>
      </c>
    </row>
    <row r="2186" spans="2:10" x14ac:dyDescent="0.2">
      <c r="B2186" s="101" t="s">
        <v>2197</v>
      </c>
      <c r="C2186" s="219">
        <v>25</v>
      </c>
      <c r="D2186" s="220">
        <v>106.64</v>
      </c>
      <c r="E2186" s="221">
        <v>0.61287356321839082</v>
      </c>
      <c r="F2186" s="220">
        <v>207</v>
      </c>
      <c r="G2186" s="219">
        <v>1</v>
      </c>
      <c r="H2186" s="220">
        <v>266</v>
      </c>
      <c r="I2186" s="221">
        <v>0.36639118457300279</v>
      </c>
      <c r="J2186" s="220">
        <v>266</v>
      </c>
    </row>
    <row r="2187" spans="2:10" x14ac:dyDescent="0.2">
      <c r="B2187" s="101" t="s">
        <v>2198</v>
      </c>
      <c r="C2187" s="219">
        <v>7</v>
      </c>
      <c r="D2187" s="220">
        <v>172.85714285714286</v>
      </c>
      <c r="E2187" s="221">
        <v>0.60319042871385853</v>
      </c>
      <c r="F2187" s="220">
        <v>632</v>
      </c>
      <c r="G2187" s="219">
        <v>1</v>
      </c>
      <c r="H2187" s="220">
        <v>225</v>
      </c>
      <c r="I2187" s="221">
        <v>0.36115569823435001</v>
      </c>
      <c r="J2187" s="220">
        <v>225</v>
      </c>
    </row>
    <row r="2188" spans="2:10" x14ac:dyDescent="0.2">
      <c r="B2188" s="101" t="s">
        <v>2199</v>
      </c>
      <c r="C2188" s="219">
        <v>29</v>
      </c>
      <c r="D2188" s="220">
        <v>89.931034482758619</v>
      </c>
      <c r="E2188" s="221">
        <v>0.50739299610894939</v>
      </c>
      <c r="F2188" s="220">
        <v>303</v>
      </c>
      <c r="G2188" s="219">
        <v>12</v>
      </c>
      <c r="H2188" s="220">
        <v>418.25</v>
      </c>
      <c r="I2188" s="221">
        <v>0.35924414859351517</v>
      </c>
      <c r="J2188" s="220">
        <v>970</v>
      </c>
    </row>
    <row r="2189" spans="2:10" x14ac:dyDescent="0.2">
      <c r="B2189" s="101" t="s">
        <v>2200</v>
      </c>
      <c r="C2189" s="219">
        <v>22</v>
      </c>
      <c r="D2189" s="220">
        <v>126.40909090909091</v>
      </c>
      <c r="E2189" s="221">
        <v>0.55178571428571432</v>
      </c>
      <c r="F2189" s="220">
        <v>337</v>
      </c>
      <c r="G2189" s="219">
        <v>0</v>
      </c>
      <c r="H2189" s="220">
        <v>0</v>
      </c>
      <c r="I2189" s="221">
        <v>0</v>
      </c>
      <c r="J2189" s="220">
        <v>0</v>
      </c>
    </row>
    <row r="2190" spans="2:10" x14ac:dyDescent="0.2">
      <c r="B2190" s="101" t="s">
        <v>2201</v>
      </c>
      <c r="C2190" s="219">
        <v>21</v>
      </c>
      <c r="D2190" s="220">
        <v>92.857142857142861</v>
      </c>
      <c r="E2190" s="221">
        <v>0.52180893765052172</v>
      </c>
      <c r="F2190" s="220">
        <v>211</v>
      </c>
      <c r="G2190" s="219">
        <v>0</v>
      </c>
      <c r="H2190" s="220">
        <v>0</v>
      </c>
      <c r="I2190" s="221">
        <v>0</v>
      </c>
      <c r="J2190" s="220">
        <v>0</v>
      </c>
    </row>
    <row r="2191" spans="2:10" x14ac:dyDescent="0.2">
      <c r="B2191" s="101" t="s">
        <v>2202</v>
      </c>
      <c r="C2191" s="219">
        <v>0</v>
      </c>
      <c r="D2191" s="220">
        <v>0</v>
      </c>
      <c r="E2191" s="221">
        <v>0</v>
      </c>
      <c r="F2191" s="220">
        <v>0</v>
      </c>
      <c r="G2191" s="219">
        <v>0</v>
      </c>
      <c r="H2191" s="220">
        <v>0</v>
      </c>
      <c r="I2191" s="221">
        <v>0</v>
      </c>
      <c r="J2191" s="220">
        <v>0</v>
      </c>
    </row>
    <row r="2192" spans="2:10" x14ac:dyDescent="0.2">
      <c r="B2192" s="101" t="s">
        <v>2203</v>
      </c>
      <c r="C2192" s="219">
        <v>21</v>
      </c>
      <c r="D2192" s="220">
        <v>86.80952380952381</v>
      </c>
      <c r="E2192" s="221">
        <v>0.55681124007330474</v>
      </c>
      <c r="F2192" s="220">
        <v>175</v>
      </c>
      <c r="G2192" s="219">
        <v>0</v>
      </c>
      <c r="H2192" s="220">
        <v>0</v>
      </c>
      <c r="I2192" s="221">
        <v>0</v>
      </c>
      <c r="J2192" s="220">
        <v>0</v>
      </c>
    </row>
    <row r="2193" spans="2:10" x14ac:dyDescent="0.2">
      <c r="B2193" s="101" t="s">
        <v>2204</v>
      </c>
      <c r="C2193" s="219">
        <v>24</v>
      </c>
      <c r="D2193" s="220">
        <v>102.5</v>
      </c>
      <c r="E2193" s="221">
        <v>0.51047935256277244</v>
      </c>
      <c r="F2193" s="220">
        <v>408</v>
      </c>
      <c r="G2193" s="219">
        <v>0</v>
      </c>
      <c r="H2193" s="220">
        <v>0</v>
      </c>
      <c r="I2193" s="221">
        <v>0</v>
      </c>
      <c r="J2193" s="220">
        <v>0</v>
      </c>
    </row>
    <row r="2194" spans="2:10" x14ac:dyDescent="0.2">
      <c r="B2194" s="101" t="s">
        <v>2205</v>
      </c>
      <c r="C2194" s="219">
        <v>8</v>
      </c>
      <c r="D2194" s="220">
        <v>145</v>
      </c>
      <c r="E2194" s="221">
        <v>0.63353358820316763</v>
      </c>
      <c r="F2194" s="220">
        <v>361</v>
      </c>
      <c r="G2194" s="219">
        <v>0</v>
      </c>
      <c r="H2194" s="220">
        <v>0</v>
      </c>
      <c r="I2194" s="221">
        <v>0</v>
      </c>
      <c r="J2194" s="220">
        <v>0</v>
      </c>
    </row>
    <row r="2195" spans="2:10" x14ac:dyDescent="0.2">
      <c r="B2195" s="101" t="s">
        <v>2206</v>
      </c>
      <c r="C2195" s="219">
        <v>37</v>
      </c>
      <c r="D2195" s="220">
        <v>121.21621621621621</v>
      </c>
      <c r="E2195" s="221">
        <v>0.58850544547959593</v>
      </c>
      <c r="F2195" s="220">
        <v>288</v>
      </c>
      <c r="G2195" s="219">
        <v>0</v>
      </c>
      <c r="H2195" s="220">
        <v>0</v>
      </c>
      <c r="I2195" s="221">
        <v>0</v>
      </c>
      <c r="J2195" s="220">
        <v>0</v>
      </c>
    </row>
    <row r="2196" spans="2:10" x14ac:dyDescent="0.2">
      <c r="B2196" s="101" t="s">
        <v>2207</v>
      </c>
      <c r="C2196" s="219">
        <v>5</v>
      </c>
      <c r="D2196" s="220">
        <v>111.2</v>
      </c>
      <c r="E2196" s="221">
        <v>0.51529193697868392</v>
      </c>
      <c r="F2196" s="220">
        <v>188</v>
      </c>
      <c r="G2196" s="219">
        <v>0</v>
      </c>
      <c r="H2196" s="220">
        <v>0</v>
      </c>
      <c r="I2196" s="221">
        <v>0</v>
      </c>
      <c r="J2196" s="220">
        <v>0</v>
      </c>
    </row>
    <row r="2197" spans="2:10" x14ac:dyDescent="0.2">
      <c r="B2197" s="101" t="s">
        <v>2208</v>
      </c>
      <c r="C2197" s="219">
        <v>10</v>
      </c>
      <c r="D2197" s="220">
        <v>93.1</v>
      </c>
      <c r="E2197" s="221">
        <v>0.5656136087484811</v>
      </c>
      <c r="F2197" s="220">
        <v>151</v>
      </c>
      <c r="G2197" s="219">
        <v>0</v>
      </c>
      <c r="H2197" s="220">
        <v>0</v>
      </c>
      <c r="I2197" s="221">
        <v>0</v>
      </c>
      <c r="J2197" s="220">
        <v>0</v>
      </c>
    </row>
    <row r="2198" spans="2:10" x14ac:dyDescent="0.2">
      <c r="B2198" s="101" t="s">
        <v>2209</v>
      </c>
      <c r="C2198" s="219">
        <v>45</v>
      </c>
      <c r="D2198" s="220">
        <v>132.46666666666667</v>
      </c>
      <c r="E2198" s="221">
        <v>0.5951477635782747</v>
      </c>
      <c r="F2198" s="220">
        <v>347</v>
      </c>
      <c r="G2198" s="219">
        <v>0</v>
      </c>
      <c r="H2198" s="220">
        <v>0</v>
      </c>
      <c r="I2198" s="221">
        <v>0</v>
      </c>
      <c r="J2198" s="220">
        <v>0</v>
      </c>
    </row>
    <row r="2199" spans="2:10" x14ac:dyDescent="0.2">
      <c r="B2199" s="101" t="s">
        <v>2210</v>
      </c>
      <c r="C2199" s="219">
        <v>4</v>
      </c>
      <c r="D2199" s="220">
        <v>87.5</v>
      </c>
      <c r="E2199" s="221">
        <v>0.59422750424448223</v>
      </c>
      <c r="F2199" s="220">
        <v>94</v>
      </c>
      <c r="G2199" s="219">
        <v>0</v>
      </c>
      <c r="H2199" s="220">
        <v>0</v>
      </c>
      <c r="I2199" s="221">
        <v>0</v>
      </c>
      <c r="J2199" s="220">
        <v>0</v>
      </c>
    </row>
    <row r="2200" spans="2:10" x14ac:dyDescent="0.2">
      <c r="B2200" s="101" t="s">
        <v>2211</v>
      </c>
      <c r="C2200" s="219">
        <v>488</v>
      </c>
      <c r="D2200" s="220">
        <v>82.713114754098356</v>
      </c>
      <c r="E2200" s="221">
        <v>0.50539653920316541</v>
      </c>
      <c r="F2200" s="220">
        <v>358</v>
      </c>
      <c r="G2200" s="219">
        <v>43</v>
      </c>
      <c r="H2200" s="220">
        <v>265.74418604651163</v>
      </c>
      <c r="I2200" s="221">
        <v>0.3483629047009329</v>
      </c>
      <c r="J2200" s="220">
        <v>1145</v>
      </c>
    </row>
    <row r="2201" spans="2:10" x14ac:dyDescent="0.2">
      <c r="B2201" s="101" t="s">
        <v>2212</v>
      </c>
      <c r="C2201" s="219">
        <v>1</v>
      </c>
      <c r="D2201" s="220">
        <v>77</v>
      </c>
      <c r="E2201" s="221">
        <v>0.5923076923076922</v>
      </c>
      <c r="F2201" s="220">
        <v>77</v>
      </c>
      <c r="G2201" s="219">
        <v>0</v>
      </c>
      <c r="H2201" s="220">
        <v>0</v>
      </c>
      <c r="I2201" s="221">
        <v>0</v>
      </c>
      <c r="J2201" s="220">
        <v>0</v>
      </c>
    </row>
    <row r="2202" spans="2:10" x14ac:dyDescent="0.2">
      <c r="B2202" s="101" t="s">
        <v>2213</v>
      </c>
      <c r="C2202" s="219">
        <v>642</v>
      </c>
      <c r="D2202" s="220">
        <v>89.056074766355138</v>
      </c>
      <c r="E2202" s="221">
        <v>0.4804416695377427</v>
      </c>
      <c r="F2202" s="220">
        <v>1221</v>
      </c>
      <c r="G2202" s="219">
        <v>181</v>
      </c>
      <c r="H2202" s="220">
        <v>437.30939226519337</v>
      </c>
      <c r="I2202" s="221">
        <v>0.3621833589574639</v>
      </c>
      <c r="J2202" s="220">
        <v>2088</v>
      </c>
    </row>
    <row r="2203" spans="2:10" x14ac:dyDescent="0.2">
      <c r="B2203" s="101" t="s">
        <v>2214</v>
      </c>
      <c r="C2203" s="219">
        <v>0</v>
      </c>
      <c r="D2203" s="220">
        <v>0</v>
      </c>
      <c r="E2203" s="221">
        <v>0</v>
      </c>
      <c r="F2203" s="220">
        <v>0</v>
      </c>
      <c r="G2203" s="219">
        <v>0</v>
      </c>
      <c r="H2203" s="220">
        <v>0</v>
      </c>
      <c r="I2203" s="221">
        <v>0</v>
      </c>
      <c r="J2203" s="220">
        <v>0</v>
      </c>
    </row>
    <row r="2204" spans="2:10" x14ac:dyDescent="0.2">
      <c r="B2204" s="101" t="s">
        <v>2215</v>
      </c>
      <c r="C2204" s="219">
        <v>0</v>
      </c>
      <c r="D2204" s="220">
        <v>0</v>
      </c>
      <c r="E2204" s="221">
        <v>0</v>
      </c>
      <c r="F2204" s="220">
        <v>0</v>
      </c>
      <c r="G2204" s="219">
        <v>0</v>
      </c>
      <c r="H2204" s="220">
        <v>0</v>
      </c>
      <c r="I2204" s="221">
        <v>0</v>
      </c>
      <c r="J2204" s="220">
        <v>0</v>
      </c>
    </row>
    <row r="2205" spans="2:10" x14ac:dyDescent="0.2">
      <c r="B2205" s="101" t="s">
        <v>2216</v>
      </c>
      <c r="C2205" s="219">
        <v>396</v>
      </c>
      <c r="D2205" s="220">
        <v>92.712121212121218</v>
      </c>
      <c r="E2205" s="221">
        <v>0.57037658463832952</v>
      </c>
      <c r="F2205" s="220">
        <v>404</v>
      </c>
      <c r="G2205" s="219">
        <v>6</v>
      </c>
      <c r="H2205" s="220">
        <v>293.5</v>
      </c>
      <c r="I2205" s="221">
        <v>0.36695144821837888</v>
      </c>
      <c r="J2205" s="220">
        <v>546</v>
      </c>
    </row>
    <row r="2206" spans="2:10" x14ac:dyDescent="0.2">
      <c r="B2206" s="101" t="s">
        <v>2217</v>
      </c>
      <c r="C2206" s="219">
        <v>22</v>
      </c>
      <c r="D2206" s="220">
        <v>99.045454545454547</v>
      </c>
      <c r="E2206" s="221">
        <v>0.55914806261226579</v>
      </c>
      <c r="F2206" s="220">
        <v>205</v>
      </c>
      <c r="G2206" s="219">
        <v>0</v>
      </c>
      <c r="H2206" s="220">
        <v>0</v>
      </c>
      <c r="I2206" s="221">
        <v>0</v>
      </c>
      <c r="J2206" s="220">
        <v>0</v>
      </c>
    </row>
    <row r="2207" spans="2:10" x14ac:dyDescent="0.2">
      <c r="B2207" s="101" t="s">
        <v>2218</v>
      </c>
      <c r="C2207" s="219">
        <v>1</v>
      </c>
      <c r="D2207" s="220">
        <v>15</v>
      </c>
      <c r="E2207" s="221">
        <v>0.11538461538461542</v>
      </c>
      <c r="F2207" s="220">
        <v>15</v>
      </c>
      <c r="G2207" s="219">
        <v>0</v>
      </c>
      <c r="H2207" s="220">
        <v>0</v>
      </c>
      <c r="I2207" s="221">
        <v>0</v>
      </c>
      <c r="J2207" s="220">
        <v>0</v>
      </c>
    </row>
    <row r="2208" spans="2:10" x14ac:dyDescent="0.2">
      <c r="B2208" s="101" t="s">
        <v>2219</v>
      </c>
      <c r="C2208" s="219">
        <v>0</v>
      </c>
      <c r="D2208" s="220">
        <v>0</v>
      </c>
      <c r="E2208" s="221">
        <v>0</v>
      </c>
      <c r="F2208" s="220">
        <v>0</v>
      </c>
      <c r="G2208" s="219">
        <v>0</v>
      </c>
      <c r="H2208" s="220">
        <v>0</v>
      </c>
      <c r="I2208" s="221">
        <v>0</v>
      </c>
      <c r="J2208" s="220">
        <v>0</v>
      </c>
    </row>
    <row r="2209" spans="2:11" x14ac:dyDescent="0.2">
      <c r="B2209" s="101" t="s">
        <v>2220</v>
      </c>
      <c r="C2209" s="219">
        <v>3</v>
      </c>
      <c r="D2209" s="220">
        <v>68</v>
      </c>
      <c r="E2209" s="221">
        <v>0.52307692307692299</v>
      </c>
      <c r="F2209" s="220">
        <v>85</v>
      </c>
      <c r="G2209" s="219">
        <v>0</v>
      </c>
      <c r="H2209" s="220">
        <v>0</v>
      </c>
      <c r="I2209" s="221">
        <v>0</v>
      </c>
      <c r="J2209" s="220">
        <v>0</v>
      </c>
    </row>
    <row r="2210" spans="2:11" x14ac:dyDescent="0.2">
      <c r="B2210" s="101" t="s">
        <v>2221</v>
      </c>
      <c r="C2210" s="219">
        <v>97</v>
      </c>
      <c r="D2210" s="220">
        <v>95.24742268041237</v>
      </c>
      <c r="E2210" s="221">
        <v>0.55306794372942236</v>
      </c>
      <c r="F2210" s="220">
        <v>370</v>
      </c>
      <c r="G2210" s="219">
        <v>0</v>
      </c>
      <c r="H2210" s="220">
        <v>0</v>
      </c>
      <c r="I2210" s="221">
        <v>0</v>
      </c>
      <c r="J2210" s="220">
        <v>0</v>
      </c>
    </row>
    <row r="2211" spans="2:11" x14ac:dyDescent="0.2">
      <c r="B2211" s="101" t="s">
        <v>2222</v>
      </c>
      <c r="C2211" s="219">
        <v>341</v>
      </c>
      <c r="D2211" s="220">
        <v>99.170087976539591</v>
      </c>
      <c r="E2211" s="221">
        <v>0.53114594458754794</v>
      </c>
      <c r="F2211" s="220">
        <v>521</v>
      </c>
      <c r="G2211" s="219">
        <v>42</v>
      </c>
      <c r="H2211" s="220">
        <v>328.95238095238096</v>
      </c>
      <c r="I2211" s="221">
        <v>0.35265589504045747</v>
      </c>
      <c r="J2211" s="220">
        <v>984</v>
      </c>
    </row>
    <row r="2212" spans="2:11" x14ac:dyDescent="0.2">
      <c r="B2212" s="101" t="s">
        <v>2223</v>
      </c>
      <c r="C2212" s="219">
        <v>1</v>
      </c>
      <c r="D2212" s="220">
        <v>59</v>
      </c>
      <c r="E2212" s="221">
        <v>0.45384615384615379</v>
      </c>
      <c r="F2212" s="220">
        <v>59</v>
      </c>
      <c r="G2212" s="219">
        <v>1</v>
      </c>
      <c r="H2212" s="220">
        <v>161</v>
      </c>
      <c r="I2212" s="221">
        <v>0.36757990867579915</v>
      </c>
      <c r="J2212" s="220">
        <v>161</v>
      </c>
    </row>
    <row r="2213" spans="2:11" x14ac:dyDescent="0.2">
      <c r="B2213" s="101" t="s">
        <v>2224</v>
      </c>
      <c r="C2213" s="219">
        <v>5</v>
      </c>
      <c r="D2213" s="220">
        <v>207.4</v>
      </c>
      <c r="E2213" s="221">
        <v>0.65591397849462374</v>
      </c>
      <c r="F2213" s="220">
        <v>513</v>
      </c>
      <c r="G2213" s="219">
        <v>0</v>
      </c>
      <c r="H2213" s="220">
        <v>0</v>
      </c>
      <c r="I2213" s="221">
        <v>0</v>
      </c>
      <c r="J2213" s="220">
        <v>0</v>
      </c>
    </row>
    <row r="2214" spans="2:11" x14ac:dyDescent="0.2">
      <c r="B2214" s="101" t="s">
        <v>2225</v>
      </c>
      <c r="C2214" s="219">
        <v>8</v>
      </c>
      <c r="D2214" s="220">
        <v>122.5</v>
      </c>
      <c r="E2214" s="221">
        <v>0.49320583794665329</v>
      </c>
      <c r="F2214" s="220">
        <v>367</v>
      </c>
      <c r="G2214" s="219">
        <v>1</v>
      </c>
      <c r="H2214" s="220">
        <v>698</v>
      </c>
      <c r="I2214" s="221">
        <v>0.35594084650688429</v>
      </c>
      <c r="J2214" s="220">
        <v>698</v>
      </c>
    </row>
    <row r="2215" spans="2:11" x14ac:dyDescent="0.2">
      <c r="B2215" s="101" t="s">
        <v>2226</v>
      </c>
      <c r="C2215" s="219">
        <v>379</v>
      </c>
      <c r="D2215" s="220">
        <v>83.525065963060683</v>
      </c>
      <c r="E2215" s="221">
        <v>0.53945910942212971</v>
      </c>
      <c r="F2215" s="220">
        <v>350</v>
      </c>
      <c r="G2215" s="219">
        <v>11</v>
      </c>
      <c r="H2215" s="220">
        <v>216.72727272727272</v>
      </c>
      <c r="I2215" s="221">
        <v>0.35909022443139027</v>
      </c>
      <c r="J2215" s="220">
        <v>300</v>
      </c>
    </row>
    <row r="2216" spans="2:11" x14ac:dyDescent="0.2">
      <c r="B2216" s="101" t="s">
        <v>2227</v>
      </c>
      <c r="C2216" s="219">
        <v>1</v>
      </c>
      <c r="D2216" s="220">
        <v>68</v>
      </c>
      <c r="E2216" s="221">
        <v>0.52307692307692299</v>
      </c>
      <c r="F2216" s="220">
        <v>68</v>
      </c>
      <c r="G2216" s="219">
        <v>0</v>
      </c>
      <c r="H2216" s="220">
        <v>0</v>
      </c>
      <c r="I2216" s="221">
        <v>0</v>
      </c>
      <c r="J2216" s="220">
        <v>0</v>
      </c>
    </row>
    <row r="2217" spans="2:11" x14ac:dyDescent="0.2">
      <c r="B2217" s="101" t="s">
        <v>2228</v>
      </c>
      <c r="C2217" s="219">
        <v>282</v>
      </c>
      <c r="D2217" s="220">
        <v>88.99290780141844</v>
      </c>
      <c r="E2217" s="221">
        <v>0.55482844004244791</v>
      </c>
      <c r="F2217" s="220">
        <v>240</v>
      </c>
      <c r="G2217" s="219">
        <v>16</v>
      </c>
      <c r="H2217" s="220">
        <v>278.3125</v>
      </c>
      <c r="I2217" s="221">
        <v>0.36109309114498855</v>
      </c>
      <c r="J2217" s="220">
        <v>986</v>
      </c>
    </row>
    <row r="2218" spans="2:11" x14ac:dyDescent="0.2">
      <c r="B2218" s="101" t="s">
        <v>2229</v>
      </c>
      <c r="C2218" s="219">
        <v>0</v>
      </c>
      <c r="D2218" s="220">
        <v>0</v>
      </c>
      <c r="E2218" s="221">
        <v>0</v>
      </c>
      <c r="F2218" s="220">
        <v>0</v>
      </c>
      <c r="G2218" s="219">
        <v>0</v>
      </c>
      <c r="H2218" s="220">
        <v>0</v>
      </c>
      <c r="I2218" s="221">
        <v>0</v>
      </c>
      <c r="J2218" s="220">
        <v>0</v>
      </c>
    </row>
    <row r="2219" spans="2:11" x14ac:dyDescent="0.2">
      <c r="B2219" s="101" t="s">
        <v>2230</v>
      </c>
      <c r="C2219" s="219">
        <v>0</v>
      </c>
      <c r="D2219" s="220">
        <v>0</v>
      </c>
      <c r="E2219" s="221">
        <v>0</v>
      </c>
      <c r="F2219" s="220">
        <v>0</v>
      </c>
      <c r="G2219" s="219">
        <v>0</v>
      </c>
      <c r="H2219" s="220">
        <v>0</v>
      </c>
      <c r="I2219" s="221">
        <v>0</v>
      </c>
      <c r="J2219" s="220">
        <v>0</v>
      </c>
    </row>
    <row r="2220" spans="2:11" x14ac:dyDescent="0.2">
      <c r="B2220" s="101" t="s">
        <v>2231</v>
      </c>
      <c r="C2220" s="219">
        <v>0</v>
      </c>
      <c r="D2220" s="220">
        <v>0</v>
      </c>
      <c r="E2220" s="221">
        <v>0</v>
      </c>
      <c r="F2220" s="220">
        <v>0</v>
      </c>
      <c r="G2220" s="219">
        <v>0</v>
      </c>
      <c r="H2220" s="220">
        <v>0</v>
      </c>
      <c r="I2220" s="221">
        <v>0</v>
      </c>
      <c r="J2220" s="220">
        <v>0</v>
      </c>
    </row>
    <row r="2221" spans="2:11" x14ac:dyDescent="0.2">
      <c r="B2221" s="101" t="s">
        <v>2232</v>
      </c>
      <c r="C2221" s="219">
        <v>224</v>
      </c>
      <c r="D2221" s="220">
        <v>84.116071428571431</v>
      </c>
      <c r="E2221" s="221">
        <v>0.53320881795285402</v>
      </c>
      <c r="F2221" s="220">
        <v>351</v>
      </c>
      <c r="G2221" s="219">
        <v>0</v>
      </c>
      <c r="H2221" s="220">
        <v>0</v>
      </c>
      <c r="I2221" s="221">
        <v>0</v>
      </c>
      <c r="J2221" s="220">
        <v>0</v>
      </c>
    </row>
    <row r="2222" spans="2:11" x14ac:dyDescent="0.2">
      <c r="B2222" s="102" t="s">
        <v>2233</v>
      </c>
      <c r="C2222" s="222">
        <v>363</v>
      </c>
      <c r="D2222" s="223">
        <v>77.123966942148755</v>
      </c>
      <c r="E2222" s="224">
        <v>0.52070081464122309</v>
      </c>
      <c r="F2222" s="223">
        <v>283</v>
      </c>
      <c r="G2222" s="222">
        <v>1</v>
      </c>
      <c r="H2222" s="223">
        <v>183</v>
      </c>
      <c r="I2222" s="224">
        <v>0.35672514619883033</v>
      </c>
      <c r="J2222" s="223">
        <v>183</v>
      </c>
    </row>
    <row r="2224" spans="2:11" x14ac:dyDescent="0.2">
      <c r="K2224" s="12" t="s">
        <v>298</v>
      </c>
    </row>
    <row r="2225" spans="2:11" x14ac:dyDescent="0.2">
      <c r="K2225" s="12" t="s">
        <v>329</v>
      </c>
    </row>
    <row r="2226" spans="2:11" x14ac:dyDescent="0.2">
      <c r="B2226" s="3" t="s">
        <v>0</v>
      </c>
      <c r="C2226" s="207"/>
      <c r="D2226" s="208"/>
      <c r="E2226" s="209"/>
      <c r="F2226" s="209"/>
      <c r="G2226" s="207"/>
      <c r="H2226" s="208"/>
      <c r="I2226" s="209"/>
      <c r="J2226" s="209"/>
    </row>
    <row r="2227" spans="2:11" x14ac:dyDescent="0.2">
      <c r="B2227" s="3" t="s">
        <v>2701</v>
      </c>
      <c r="C2227" s="207"/>
      <c r="D2227" s="208"/>
      <c r="E2227" s="209"/>
      <c r="F2227" s="209"/>
      <c r="G2227" s="207"/>
      <c r="H2227" s="208"/>
      <c r="I2227" s="209"/>
      <c r="J2227" s="209"/>
    </row>
    <row r="2228" spans="2:11" x14ac:dyDescent="0.2">
      <c r="B2228" s="100" t="s">
        <v>293</v>
      </c>
      <c r="C2228" s="207"/>
      <c r="D2228" s="208"/>
      <c r="E2228" s="209"/>
      <c r="F2228" s="209"/>
      <c r="G2228" s="207"/>
      <c r="H2228" s="208"/>
      <c r="I2228" s="209"/>
      <c r="J2228" s="209"/>
    </row>
    <row r="2229" spans="2:11" x14ac:dyDescent="0.2">
      <c r="B2229" s="3"/>
      <c r="C2229" s="98"/>
      <c r="D2229" s="98"/>
      <c r="E2229" s="98"/>
      <c r="F2229" s="98"/>
      <c r="G2229" s="98"/>
      <c r="H2229" s="98"/>
      <c r="I2229" s="98"/>
      <c r="J2229" s="98"/>
    </row>
    <row r="2230" spans="2:11" x14ac:dyDescent="0.2">
      <c r="B2230" s="106"/>
      <c r="C2230" s="167" t="s">
        <v>2659</v>
      </c>
      <c r="D2230" s="210"/>
      <c r="E2230" s="211"/>
      <c r="F2230" s="212"/>
      <c r="G2230" s="167" t="s">
        <v>357</v>
      </c>
      <c r="H2230" s="210"/>
      <c r="I2230" s="211"/>
      <c r="J2230" s="212"/>
    </row>
    <row r="2231" spans="2:11" ht="25.5" x14ac:dyDescent="0.2">
      <c r="B2231" s="168" t="s">
        <v>299</v>
      </c>
      <c r="C2231" s="213" t="s">
        <v>2679</v>
      </c>
      <c r="D2231" s="214" t="s">
        <v>2676</v>
      </c>
      <c r="E2231" s="215" t="s">
        <v>2677</v>
      </c>
      <c r="F2231" s="214" t="s">
        <v>2678</v>
      </c>
      <c r="G2231" s="213" t="s">
        <v>2679</v>
      </c>
      <c r="H2231" s="214" t="s">
        <v>2676</v>
      </c>
      <c r="I2231" s="215" t="s">
        <v>2677</v>
      </c>
      <c r="J2231" s="214" t="s">
        <v>2678</v>
      </c>
    </row>
    <row r="2232" spans="2:11" x14ac:dyDescent="0.2">
      <c r="B2232" s="121" t="s">
        <v>2234</v>
      </c>
      <c r="C2232" s="216">
        <v>21</v>
      </c>
      <c r="D2232" s="217">
        <v>78.571428571428569</v>
      </c>
      <c r="E2232" s="218">
        <v>0.52631578947368429</v>
      </c>
      <c r="F2232" s="217">
        <v>169</v>
      </c>
      <c r="G2232" s="216">
        <v>0</v>
      </c>
      <c r="H2232" s="217">
        <v>0</v>
      </c>
      <c r="I2232" s="218">
        <v>0</v>
      </c>
      <c r="J2232" s="217">
        <v>0</v>
      </c>
    </row>
    <row r="2233" spans="2:11" x14ac:dyDescent="0.2">
      <c r="B2233" s="101" t="s">
        <v>2235</v>
      </c>
      <c r="C2233" s="219">
        <v>19</v>
      </c>
      <c r="D2233" s="220">
        <v>77.368421052631575</v>
      </c>
      <c r="E2233" s="221">
        <v>0.5396475770925111</v>
      </c>
      <c r="F2233" s="220">
        <v>147</v>
      </c>
      <c r="G2233" s="219">
        <v>0</v>
      </c>
      <c r="H2233" s="220">
        <v>0</v>
      </c>
      <c r="I2233" s="221">
        <v>0</v>
      </c>
      <c r="J2233" s="220">
        <v>0</v>
      </c>
    </row>
    <row r="2234" spans="2:11" x14ac:dyDescent="0.2">
      <c r="B2234" s="101" t="s">
        <v>2236</v>
      </c>
      <c r="C2234" s="219">
        <v>6</v>
      </c>
      <c r="D2234" s="220">
        <v>84.166666666666671</v>
      </c>
      <c r="E2234" s="221">
        <v>0.4931640625</v>
      </c>
      <c r="F2234" s="220">
        <v>157</v>
      </c>
      <c r="G2234" s="219">
        <v>0</v>
      </c>
      <c r="H2234" s="220">
        <v>0</v>
      </c>
      <c r="I2234" s="221">
        <v>0</v>
      </c>
      <c r="J2234" s="220">
        <v>0</v>
      </c>
    </row>
    <row r="2235" spans="2:11" x14ac:dyDescent="0.2">
      <c r="B2235" s="101" t="s">
        <v>2237</v>
      </c>
      <c r="C2235" s="219">
        <v>2</v>
      </c>
      <c r="D2235" s="220">
        <v>58.5</v>
      </c>
      <c r="E2235" s="221">
        <v>0.44999999999999996</v>
      </c>
      <c r="F2235" s="220">
        <v>76</v>
      </c>
      <c r="G2235" s="219">
        <v>0</v>
      </c>
      <c r="H2235" s="220">
        <v>0</v>
      </c>
      <c r="I2235" s="221">
        <v>0</v>
      </c>
      <c r="J2235" s="220">
        <v>0</v>
      </c>
    </row>
    <row r="2236" spans="2:11" x14ac:dyDescent="0.2">
      <c r="B2236" s="101" t="s">
        <v>2238</v>
      </c>
      <c r="C2236" s="219">
        <v>13</v>
      </c>
      <c r="D2236" s="220">
        <v>95.615384615384613</v>
      </c>
      <c r="E2236" s="221">
        <v>0.55840071877807729</v>
      </c>
      <c r="F2236" s="220">
        <v>218</v>
      </c>
      <c r="G2236" s="219">
        <v>0</v>
      </c>
      <c r="H2236" s="220">
        <v>0</v>
      </c>
      <c r="I2236" s="221">
        <v>0</v>
      </c>
      <c r="J2236" s="220">
        <v>0</v>
      </c>
    </row>
    <row r="2237" spans="2:11" x14ac:dyDescent="0.2">
      <c r="B2237" s="101" t="s">
        <v>2239</v>
      </c>
      <c r="C2237" s="219">
        <v>324</v>
      </c>
      <c r="D2237" s="220">
        <v>93.879629629629633</v>
      </c>
      <c r="E2237" s="221">
        <v>0.55373104440115783</v>
      </c>
      <c r="F2237" s="220">
        <v>299</v>
      </c>
      <c r="G2237" s="219">
        <v>0</v>
      </c>
      <c r="H2237" s="220">
        <v>0</v>
      </c>
      <c r="I2237" s="221">
        <v>0</v>
      </c>
      <c r="J2237" s="220">
        <v>0</v>
      </c>
    </row>
    <row r="2238" spans="2:11" x14ac:dyDescent="0.2">
      <c r="B2238" s="101" t="s">
        <v>2240</v>
      </c>
      <c r="C2238" s="219">
        <v>1</v>
      </c>
      <c r="D2238" s="220">
        <v>75</v>
      </c>
      <c r="E2238" s="221">
        <v>0.57692307692307687</v>
      </c>
      <c r="F2238" s="220">
        <v>75</v>
      </c>
      <c r="G2238" s="219">
        <v>0</v>
      </c>
      <c r="H2238" s="220">
        <v>0</v>
      </c>
      <c r="I2238" s="221">
        <v>0</v>
      </c>
      <c r="J2238" s="220">
        <v>0</v>
      </c>
    </row>
    <row r="2239" spans="2:11" x14ac:dyDescent="0.2">
      <c r="B2239" s="101" t="s">
        <v>2241</v>
      </c>
      <c r="C2239" s="219">
        <v>53</v>
      </c>
      <c r="D2239" s="220">
        <v>94.679245283018872</v>
      </c>
      <c r="E2239" s="221">
        <v>0.55607269503546108</v>
      </c>
      <c r="F2239" s="220">
        <v>212</v>
      </c>
      <c r="G2239" s="219">
        <v>0</v>
      </c>
      <c r="H2239" s="220">
        <v>0</v>
      </c>
      <c r="I2239" s="221">
        <v>0</v>
      </c>
      <c r="J2239" s="220">
        <v>0</v>
      </c>
    </row>
    <row r="2240" spans="2:11" x14ac:dyDescent="0.2">
      <c r="B2240" s="101" t="s">
        <v>2242</v>
      </c>
      <c r="C2240" s="219">
        <v>9</v>
      </c>
      <c r="D2240" s="220">
        <v>77.444444444444443</v>
      </c>
      <c r="E2240" s="221">
        <v>0.53328232593726099</v>
      </c>
      <c r="F2240" s="220">
        <v>122</v>
      </c>
      <c r="G2240" s="219">
        <v>0</v>
      </c>
      <c r="H2240" s="220">
        <v>0</v>
      </c>
      <c r="I2240" s="221">
        <v>0</v>
      </c>
      <c r="J2240" s="220">
        <v>0</v>
      </c>
    </row>
    <row r="2241" spans="2:10" x14ac:dyDescent="0.2">
      <c r="B2241" s="101" t="s">
        <v>2243</v>
      </c>
      <c r="C2241" s="219">
        <v>0</v>
      </c>
      <c r="D2241" s="220">
        <v>0</v>
      </c>
      <c r="E2241" s="221">
        <v>0</v>
      </c>
      <c r="F2241" s="220">
        <v>0</v>
      </c>
      <c r="G2241" s="219">
        <v>0</v>
      </c>
      <c r="H2241" s="220">
        <v>0</v>
      </c>
      <c r="I2241" s="221">
        <v>0</v>
      </c>
      <c r="J2241" s="220">
        <v>0</v>
      </c>
    </row>
    <row r="2242" spans="2:10" x14ac:dyDescent="0.2">
      <c r="B2242" s="101" t="s">
        <v>2244</v>
      </c>
      <c r="C2242" s="219">
        <v>222</v>
      </c>
      <c r="D2242" s="220">
        <v>82.378378378378372</v>
      </c>
      <c r="E2242" s="221">
        <v>0.54239701041017874</v>
      </c>
      <c r="F2242" s="220">
        <v>245</v>
      </c>
      <c r="G2242" s="219">
        <v>4</v>
      </c>
      <c r="H2242" s="220">
        <v>200</v>
      </c>
      <c r="I2242" s="221">
        <v>0.36264732547597456</v>
      </c>
      <c r="J2242" s="220">
        <v>266</v>
      </c>
    </row>
    <row r="2243" spans="2:10" x14ac:dyDescent="0.2">
      <c r="B2243" s="101" t="s">
        <v>2245</v>
      </c>
      <c r="C2243" s="219">
        <v>3</v>
      </c>
      <c r="D2243" s="220">
        <v>95.333333333333329</v>
      </c>
      <c r="E2243" s="221">
        <v>0.57314629258517025</v>
      </c>
      <c r="F2243" s="220">
        <v>117</v>
      </c>
      <c r="G2243" s="219">
        <v>0</v>
      </c>
      <c r="H2243" s="220">
        <v>0</v>
      </c>
      <c r="I2243" s="221">
        <v>0</v>
      </c>
      <c r="J2243" s="220">
        <v>0</v>
      </c>
    </row>
    <row r="2244" spans="2:10" x14ac:dyDescent="0.2">
      <c r="B2244" s="101" t="s">
        <v>2246</v>
      </c>
      <c r="C2244" s="219">
        <v>0</v>
      </c>
      <c r="D2244" s="220">
        <v>0</v>
      </c>
      <c r="E2244" s="221">
        <v>0</v>
      </c>
      <c r="F2244" s="220">
        <v>0</v>
      </c>
      <c r="G2244" s="219">
        <v>0</v>
      </c>
      <c r="H2244" s="220">
        <v>0</v>
      </c>
      <c r="I2244" s="221">
        <v>0</v>
      </c>
      <c r="J2244" s="220">
        <v>0</v>
      </c>
    </row>
    <row r="2245" spans="2:10" x14ac:dyDescent="0.2">
      <c r="B2245" s="101" t="s">
        <v>2247</v>
      </c>
      <c r="C2245" s="219">
        <v>0</v>
      </c>
      <c r="D2245" s="220">
        <v>0</v>
      </c>
      <c r="E2245" s="221">
        <v>0</v>
      </c>
      <c r="F2245" s="220">
        <v>0</v>
      </c>
      <c r="G2245" s="219">
        <v>0</v>
      </c>
      <c r="H2245" s="220">
        <v>0</v>
      </c>
      <c r="I2245" s="221">
        <v>0</v>
      </c>
      <c r="J2245" s="220">
        <v>0</v>
      </c>
    </row>
    <row r="2246" spans="2:10" x14ac:dyDescent="0.2">
      <c r="B2246" s="101" t="s">
        <v>2248</v>
      </c>
      <c r="C2246" s="219">
        <v>6</v>
      </c>
      <c r="D2246" s="220">
        <v>130.83333333333334</v>
      </c>
      <c r="E2246" s="221">
        <v>0.57467057101024888</v>
      </c>
      <c r="F2246" s="220">
        <v>334</v>
      </c>
      <c r="G2246" s="219">
        <v>0</v>
      </c>
      <c r="H2246" s="220">
        <v>0</v>
      </c>
      <c r="I2246" s="221">
        <v>0</v>
      </c>
      <c r="J2246" s="220">
        <v>0</v>
      </c>
    </row>
    <row r="2247" spans="2:10" x14ac:dyDescent="0.2">
      <c r="B2247" s="101" t="s">
        <v>2249</v>
      </c>
      <c r="C2247" s="219">
        <v>14</v>
      </c>
      <c r="D2247" s="220">
        <v>94.214285714285708</v>
      </c>
      <c r="E2247" s="221">
        <v>0.53946830265848678</v>
      </c>
      <c r="F2247" s="220">
        <v>307</v>
      </c>
      <c r="G2247" s="219">
        <v>0</v>
      </c>
      <c r="H2247" s="220">
        <v>0</v>
      </c>
      <c r="I2247" s="221">
        <v>0</v>
      </c>
      <c r="J2247" s="220">
        <v>0</v>
      </c>
    </row>
    <row r="2248" spans="2:10" x14ac:dyDescent="0.2">
      <c r="B2248" s="101" t="s">
        <v>2250</v>
      </c>
      <c r="C2248" s="219">
        <v>4</v>
      </c>
      <c r="D2248" s="220">
        <v>86.5</v>
      </c>
      <c r="E2248" s="221">
        <v>0.55360000000000009</v>
      </c>
      <c r="F2248" s="220">
        <v>105</v>
      </c>
      <c r="G2248" s="219">
        <v>0</v>
      </c>
      <c r="H2248" s="220">
        <v>0</v>
      </c>
      <c r="I2248" s="221">
        <v>0</v>
      </c>
      <c r="J2248" s="220">
        <v>0</v>
      </c>
    </row>
    <row r="2249" spans="2:10" x14ac:dyDescent="0.2">
      <c r="B2249" s="101" t="s">
        <v>2251</v>
      </c>
      <c r="C2249" s="219">
        <v>3</v>
      </c>
      <c r="D2249" s="220">
        <v>44.666666666666664</v>
      </c>
      <c r="E2249" s="221">
        <v>0.34358974358974348</v>
      </c>
      <c r="F2249" s="220">
        <v>72</v>
      </c>
      <c r="G2249" s="219">
        <v>0</v>
      </c>
      <c r="H2249" s="220">
        <v>0</v>
      </c>
      <c r="I2249" s="221">
        <v>0</v>
      </c>
      <c r="J2249" s="220">
        <v>0</v>
      </c>
    </row>
    <row r="2250" spans="2:10" x14ac:dyDescent="0.2">
      <c r="B2250" s="101" t="s">
        <v>2252</v>
      </c>
      <c r="C2250" s="219">
        <v>6</v>
      </c>
      <c r="D2250" s="220">
        <v>108.5</v>
      </c>
      <c r="E2250" s="221">
        <v>0.56266205704407946</v>
      </c>
      <c r="F2250" s="220">
        <v>160</v>
      </c>
      <c r="G2250" s="219">
        <v>0</v>
      </c>
      <c r="H2250" s="220">
        <v>0</v>
      </c>
      <c r="I2250" s="221">
        <v>0</v>
      </c>
      <c r="J2250" s="220">
        <v>0</v>
      </c>
    </row>
    <row r="2251" spans="2:10" x14ac:dyDescent="0.2">
      <c r="B2251" s="101" t="s">
        <v>2253</v>
      </c>
      <c r="C2251" s="219">
        <v>21</v>
      </c>
      <c r="D2251" s="220">
        <v>83</v>
      </c>
      <c r="E2251" s="221">
        <v>0.56535841712617585</v>
      </c>
      <c r="F2251" s="220">
        <v>126</v>
      </c>
      <c r="G2251" s="219">
        <v>0</v>
      </c>
      <c r="H2251" s="220">
        <v>0</v>
      </c>
      <c r="I2251" s="221">
        <v>0</v>
      </c>
      <c r="J2251" s="220">
        <v>0</v>
      </c>
    </row>
    <row r="2252" spans="2:10" x14ac:dyDescent="0.2">
      <c r="B2252" s="101" t="s">
        <v>2254</v>
      </c>
      <c r="C2252" s="219">
        <v>1</v>
      </c>
      <c r="D2252" s="220">
        <v>43</v>
      </c>
      <c r="E2252" s="221">
        <v>0.3307692307692307</v>
      </c>
      <c r="F2252" s="220">
        <v>43</v>
      </c>
      <c r="G2252" s="219">
        <v>0</v>
      </c>
      <c r="H2252" s="220">
        <v>0</v>
      </c>
      <c r="I2252" s="221">
        <v>0</v>
      </c>
      <c r="J2252" s="220">
        <v>0</v>
      </c>
    </row>
    <row r="2253" spans="2:10" x14ac:dyDescent="0.2">
      <c r="B2253" s="101" t="s">
        <v>2255</v>
      </c>
      <c r="C2253" s="219">
        <v>1</v>
      </c>
      <c r="D2253" s="220">
        <v>97</v>
      </c>
      <c r="E2253" s="221">
        <v>0.63815789473684204</v>
      </c>
      <c r="F2253" s="220">
        <v>97</v>
      </c>
      <c r="G2253" s="219">
        <v>0</v>
      </c>
      <c r="H2253" s="220">
        <v>0</v>
      </c>
      <c r="I2253" s="221">
        <v>0</v>
      </c>
      <c r="J2253" s="220">
        <v>0</v>
      </c>
    </row>
    <row r="2254" spans="2:10" x14ac:dyDescent="0.2">
      <c r="B2254" s="101" t="s">
        <v>2256</v>
      </c>
      <c r="C2254" s="219">
        <v>1</v>
      </c>
      <c r="D2254" s="220">
        <v>71</v>
      </c>
      <c r="E2254" s="221">
        <v>0.54615384615384621</v>
      </c>
      <c r="F2254" s="220">
        <v>71</v>
      </c>
      <c r="G2254" s="219">
        <v>0</v>
      </c>
      <c r="H2254" s="220">
        <v>0</v>
      </c>
      <c r="I2254" s="221">
        <v>0</v>
      </c>
      <c r="J2254" s="220">
        <v>0</v>
      </c>
    </row>
    <row r="2255" spans="2:10" x14ac:dyDescent="0.2">
      <c r="B2255" s="101" t="s">
        <v>2257</v>
      </c>
      <c r="C2255" s="219">
        <v>5</v>
      </c>
      <c r="D2255" s="220">
        <v>74.599999999999994</v>
      </c>
      <c r="E2255" s="221">
        <v>0.47036569987389654</v>
      </c>
      <c r="F2255" s="220">
        <v>126</v>
      </c>
      <c r="G2255" s="219">
        <v>0</v>
      </c>
      <c r="H2255" s="220">
        <v>0</v>
      </c>
      <c r="I2255" s="221">
        <v>0</v>
      </c>
      <c r="J2255" s="220">
        <v>0</v>
      </c>
    </row>
    <row r="2256" spans="2:10" x14ac:dyDescent="0.2">
      <c r="B2256" s="101" t="s">
        <v>2258</v>
      </c>
      <c r="C2256" s="219">
        <v>4</v>
      </c>
      <c r="D2256" s="220">
        <v>90</v>
      </c>
      <c r="E2256" s="221">
        <v>0.51798561151079148</v>
      </c>
      <c r="F2256" s="220">
        <v>126</v>
      </c>
      <c r="G2256" s="219">
        <v>0</v>
      </c>
      <c r="H2256" s="220">
        <v>0</v>
      </c>
      <c r="I2256" s="221">
        <v>0</v>
      </c>
      <c r="J2256" s="220">
        <v>0</v>
      </c>
    </row>
    <row r="2257" spans="2:10" x14ac:dyDescent="0.2">
      <c r="B2257" s="101" t="s">
        <v>2259</v>
      </c>
      <c r="C2257" s="219">
        <v>2</v>
      </c>
      <c r="D2257" s="220">
        <v>69.5</v>
      </c>
      <c r="E2257" s="221">
        <v>0.51481481481481484</v>
      </c>
      <c r="F2257" s="220">
        <v>91</v>
      </c>
      <c r="G2257" s="219">
        <v>0</v>
      </c>
      <c r="H2257" s="220">
        <v>0</v>
      </c>
      <c r="I2257" s="221">
        <v>0</v>
      </c>
      <c r="J2257" s="220">
        <v>0</v>
      </c>
    </row>
    <row r="2258" spans="2:10" x14ac:dyDescent="0.2">
      <c r="B2258" s="101" t="s">
        <v>2260</v>
      </c>
      <c r="C2258" s="219">
        <v>1</v>
      </c>
      <c r="D2258" s="220">
        <v>82</v>
      </c>
      <c r="E2258" s="221">
        <v>0.39234449760765555</v>
      </c>
      <c r="F2258" s="220">
        <v>82</v>
      </c>
      <c r="G2258" s="219">
        <v>0</v>
      </c>
      <c r="H2258" s="220">
        <v>0</v>
      </c>
      <c r="I2258" s="221">
        <v>0</v>
      </c>
      <c r="J2258" s="220">
        <v>0</v>
      </c>
    </row>
    <row r="2259" spans="2:10" x14ac:dyDescent="0.2">
      <c r="B2259" s="101" t="s">
        <v>2261</v>
      </c>
      <c r="C2259" s="219">
        <v>5</v>
      </c>
      <c r="D2259" s="220">
        <v>65.599999999999994</v>
      </c>
      <c r="E2259" s="221">
        <v>0.42051282051282057</v>
      </c>
      <c r="F2259" s="220">
        <v>119</v>
      </c>
      <c r="G2259" s="219">
        <v>0</v>
      </c>
      <c r="H2259" s="220">
        <v>0</v>
      </c>
      <c r="I2259" s="221">
        <v>0</v>
      </c>
      <c r="J2259" s="220">
        <v>0</v>
      </c>
    </row>
    <row r="2260" spans="2:10" x14ac:dyDescent="0.2">
      <c r="B2260" s="101" t="s">
        <v>2262</v>
      </c>
      <c r="C2260" s="219">
        <v>39</v>
      </c>
      <c r="D2260" s="220">
        <v>77.07692307692308</v>
      </c>
      <c r="E2260" s="221">
        <v>0.51499057735137921</v>
      </c>
      <c r="F2260" s="220">
        <v>193</v>
      </c>
      <c r="G2260" s="219">
        <v>0</v>
      </c>
      <c r="H2260" s="220">
        <v>0</v>
      </c>
      <c r="I2260" s="221">
        <v>0</v>
      </c>
      <c r="J2260" s="220">
        <v>0</v>
      </c>
    </row>
    <row r="2261" spans="2:10" x14ac:dyDescent="0.2">
      <c r="B2261" s="101" t="s">
        <v>2263</v>
      </c>
      <c r="C2261" s="219">
        <v>0</v>
      </c>
      <c r="D2261" s="220">
        <v>0</v>
      </c>
      <c r="E2261" s="221">
        <v>0</v>
      </c>
      <c r="F2261" s="220">
        <v>0</v>
      </c>
      <c r="G2261" s="219">
        <v>0</v>
      </c>
      <c r="H2261" s="220">
        <v>0</v>
      </c>
      <c r="I2261" s="221">
        <v>0</v>
      </c>
      <c r="J2261" s="220">
        <v>0</v>
      </c>
    </row>
    <row r="2262" spans="2:10" x14ac:dyDescent="0.2">
      <c r="B2262" s="101" t="s">
        <v>2264</v>
      </c>
      <c r="C2262" s="219">
        <v>9</v>
      </c>
      <c r="D2262" s="220">
        <v>90.666666666666671</v>
      </c>
      <c r="E2262" s="221">
        <v>0.55623721881390598</v>
      </c>
      <c r="F2262" s="220">
        <v>152</v>
      </c>
      <c r="G2262" s="219">
        <v>0</v>
      </c>
      <c r="H2262" s="220">
        <v>0</v>
      </c>
      <c r="I2262" s="221">
        <v>0</v>
      </c>
      <c r="J2262" s="220">
        <v>0</v>
      </c>
    </row>
    <row r="2263" spans="2:10" x14ac:dyDescent="0.2">
      <c r="B2263" s="101" t="s">
        <v>2265</v>
      </c>
      <c r="C2263" s="219">
        <v>12</v>
      </c>
      <c r="D2263" s="220">
        <v>78.25</v>
      </c>
      <c r="E2263" s="221">
        <v>0.495253164556962</v>
      </c>
      <c r="F2263" s="220">
        <v>247</v>
      </c>
      <c r="G2263" s="219">
        <v>0</v>
      </c>
      <c r="H2263" s="220">
        <v>0</v>
      </c>
      <c r="I2263" s="221">
        <v>0</v>
      </c>
      <c r="J2263" s="220">
        <v>0</v>
      </c>
    </row>
    <row r="2264" spans="2:10" x14ac:dyDescent="0.2">
      <c r="B2264" s="101" t="s">
        <v>2266</v>
      </c>
      <c r="C2264" s="219">
        <v>27</v>
      </c>
      <c r="D2264" s="220">
        <v>121.77777777777777</v>
      </c>
      <c r="E2264" s="221">
        <v>0.55047714716223006</v>
      </c>
      <c r="F2264" s="220">
        <v>249</v>
      </c>
      <c r="G2264" s="219">
        <v>0</v>
      </c>
      <c r="H2264" s="220">
        <v>0</v>
      </c>
      <c r="I2264" s="221">
        <v>0</v>
      </c>
      <c r="J2264" s="220">
        <v>0</v>
      </c>
    </row>
    <row r="2265" spans="2:10" x14ac:dyDescent="0.2">
      <c r="B2265" s="101" t="s">
        <v>2267</v>
      </c>
      <c r="C2265" s="219">
        <v>0</v>
      </c>
      <c r="D2265" s="220">
        <v>0</v>
      </c>
      <c r="E2265" s="221">
        <v>0</v>
      </c>
      <c r="F2265" s="220">
        <v>0</v>
      </c>
      <c r="G2265" s="219">
        <v>0</v>
      </c>
      <c r="H2265" s="220">
        <v>0</v>
      </c>
      <c r="I2265" s="221">
        <v>0</v>
      </c>
      <c r="J2265" s="220">
        <v>0</v>
      </c>
    </row>
    <row r="2266" spans="2:10" x14ac:dyDescent="0.2">
      <c r="B2266" s="101" t="s">
        <v>2268</v>
      </c>
      <c r="C2266" s="219">
        <v>1</v>
      </c>
      <c r="D2266" s="220">
        <v>181</v>
      </c>
      <c r="E2266" s="221">
        <v>0.6135593220338984</v>
      </c>
      <c r="F2266" s="220">
        <v>181</v>
      </c>
      <c r="G2266" s="219">
        <v>0</v>
      </c>
      <c r="H2266" s="220">
        <v>0</v>
      </c>
      <c r="I2266" s="221">
        <v>0</v>
      </c>
      <c r="J2266" s="220">
        <v>0</v>
      </c>
    </row>
    <row r="2267" spans="2:10" x14ac:dyDescent="0.2">
      <c r="B2267" s="101" t="s">
        <v>2269</v>
      </c>
      <c r="C2267" s="219">
        <v>19</v>
      </c>
      <c r="D2267" s="220">
        <v>83</v>
      </c>
      <c r="E2267" s="221">
        <v>0.5342140921409213</v>
      </c>
      <c r="F2267" s="220">
        <v>247</v>
      </c>
      <c r="G2267" s="219">
        <v>0</v>
      </c>
      <c r="H2267" s="220">
        <v>0</v>
      </c>
      <c r="I2267" s="221">
        <v>0</v>
      </c>
      <c r="J2267" s="220">
        <v>0</v>
      </c>
    </row>
    <row r="2268" spans="2:10" x14ac:dyDescent="0.2">
      <c r="B2268" s="101" t="s">
        <v>2270</v>
      </c>
      <c r="C2268" s="219">
        <v>2</v>
      </c>
      <c r="D2268" s="220">
        <v>77.5</v>
      </c>
      <c r="E2268" s="221">
        <v>0.46268656716417911</v>
      </c>
      <c r="F2268" s="220">
        <v>101</v>
      </c>
      <c r="G2268" s="219">
        <v>0</v>
      </c>
      <c r="H2268" s="220">
        <v>0</v>
      </c>
      <c r="I2268" s="221">
        <v>0</v>
      </c>
      <c r="J2268" s="220">
        <v>0</v>
      </c>
    </row>
    <row r="2269" spans="2:10" x14ac:dyDescent="0.2">
      <c r="B2269" s="101" t="s">
        <v>2271</v>
      </c>
      <c r="C2269" s="219">
        <v>6</v>
      </c>
      <c r="D2269" s="220">
        <v>123.66666666666667</v>
      </c>
      <c r="E2269" s="221">
        <v>0.59123505976095614</v>
      </c>
      <c r="F2269" s="220">
        <v>191</v>
      </c>
      <c r="G2269" s="219">
        <v>0</v>
      </c>
      <c r="H2269" s="220">
        <v>0</v>
      </c>
      <c r="I2269" s="221">
        <v>0</v>
      </c>
      <c r="J2269" s="220">
        <v>0</v>
      </c>
    </row>
    <row r="2270" spans="2:10" x14ac:dyDescent="0.2">
      <c r="B2270" s="101" t="s">
        <v>2272</v>
      </c>
      <c r="C2270" s="219">
        <v>1</v>
      </c>
      <c r="D2270" s="220">
        <v>72</v>
      </c>
      <c r="E2270" s="221">
        <v>0.55384615384615388</v>
      </c>
      <c r="F2270" s="220">
        <v>72</v>
      </c>
      <c r="G2270" s="219">
        <v>0</v>
      </c>
      <c r="H2270" s="220">
        <v>0</v>
      </c>
      <c r="I2270" s="221">
        <v>0</v>
      </c>
      <c r="J2270" s="220">
        <v>0</v>
      </c>
    </row>
    <row r="2271" spans="2:10" x14ac:dyDescent="0.2">
      <c r="B2271" s="101" t="s">
        <v>2273</v>
      </c>
      <c r="C2271" s="219">
        <v>0</v>
      </c>
      <c r="D2271" s="220">
        <v>0</v>
      </c>
      <c r="E2271" s="221">
        <v>0</v>
      </c>
      <c r="F2271" s="220">
        <v>0</v>
      </c>
      <c r="G2271" s="219">
        <v>0</v>
      </c>
      <c r="H2271" s="220">
        <v>0</v>
      </c>
      <c r="I2271" s="221">
        <v>0</v>
      </c>
      <c r="J2271" s="220">
        <v>0</v>
      </c>
    </row>
    <row r="2272" spans="2:10" x14ac:dyDescent="0.2">
      <c r="B2272" s="101" t="s">
        <v>2274</v>
      </c>
      <c r="C2272" s="219">
        <v>0</v>
      </c>
      <c r="D2272" s="220">
        <v>0</v>
      </c>
      <c r="E2272" s="221">
        <v>0</v>
      </c>
      <c r="F2272" s="220">
        <v>0</v>
      </c>
      <c r="G2272" s="219">
        <v>0</v>
      </c>
      <c r="H2272" s="220">
        <v>0</v>
      </c>
      <c r="I2272" s="221">
        <v>0</v>
      </c>
      <c r="J2272" s="220">
        <v>0</v>
      </c>
    </row>
    <row r="2273" spans="2:11" x14ac:dyDescent="0.2">
      <c r="B2273" s="101" t="s">
        <v>2275</v>
      </c>
      <c r="C2273" s="219">
        <v>1</v>
      </c>
      <c r="D2273" s="220">
        <v>99</v>
      </c>
      <c r="E2273" s="221">
        <v>0.58579881656804744</v>
      </c>
      <c r="F2273" s="220">
        <v>99</v>
      </c>
      <c r="G2273" s="219">
        <v>0</v>
      </c>
      <c r="H2273" s="220">
        <v>0</v>
      </c>
      <c r="I2273" s="221">
        <v>0</v>
      </c>
      <c r="J2273" s="220">
        <v>0</v>
      </c>
    </row>
    <row r="2274" spans="2:11" x14ac:dyDescent="0.2">
      <c r="B2274" s="101" t="s">
        <v>2276</v>
      </c>
      <c r="C2274" s="219">
        <v>8</v>
      </c>
      <c r="D2274" s="220">
        <v>87.625</v>
      </c>
      <c r="E2274" s="221">
        <v>0.56577885391444704</v>
      </c>
      <c r="F2274" s="220">
        <v>159</v>
      </c>
      <c r="G2274" s="219">
        <v>0</v>
      </c>
      <c r="H2274" s="220">
        <v>0</v>
      </c>
      <c r="I2274" s="221">
        <v>0</v>
      </c>
      <c r="J2274" s="220">
        <v>0</v>
      </c>
    </row>
    <row r="2275" spans="2:11" x14ac:dyDescent="0.2">
      <c r="B2275" s="101" t="s">
        <v>2277</v>
      </c>
      <c r="C2275" s="219">
        <v>121</v>
      </c>
      <c r="D2275" s="220">
        <v>100.25619834710744</v>
      </c>
      <c r="E2275" s="221">
        <v>0.53913159415137102</v>
      </c>
      <c r="F2275" s="220">
        <v>462</v>
      </c>
      <c r="G2275" s="219">
        <v>16</v>
      </c>
      <c r="H2275" s="220">
        <v>226.0625</v>
      </c>
      <c r="I2275" s="221">
        <v>0.36300682456844635</v>
      </c>
      <c r="J2275" s="220">
        <v>436</v>
      </c>
    </row>
    <row r="2276" spans="2:11" x14ac:dyDescent="0.2">
      <c r="B2276" s="101" t="s">
        <v>2278</v>
      </c>
      <c r="C2276" s="219">
        <v>332</v>
      </c>
      <c r="D2276" s="220">
        <v>102.50301204819277</v>
      </c>
      <c r="E2276" s="221">
        <v>0.56142868926833289</v>
      </c>
      <c r="F2276" s="220">
        <v>602</v>
      </c>
      <c r="G2276" s="219">
        <v>47</v>
      </c>
      <c r="H2276" s="220">
        <v>361.34042553191489</v>
      </c>
      <c r="I2276" s="221">
        <v>0.36531222439716915</v>
      </c>
      <c r="J2276" s="220">
        <v>1049</v>
      </c>
    </row>
    <row r="2277" spans="2:11" x14ac:dyDescent="0.2">
      <c r="B2277" s="101" t="s">
        <v>2279</v>
      </c>
      <c r="C2277" s="219">
        <v>0</v>
      </c>
      <c r="D2277" s="220">
        <v>0</v>
      </c>
      <c r="E2277" s="221">
        <v>0</v>
      </c>
      <c r="F2277" s="220">
        <v>0</v>
      </c>
      <c r="G2277" s="219">
        <v>0</v>
      </c>
      <c r="H2277" s="220">
        <v>0</v>
      </c>
      <c r="I2277" s="221">
        <v>0</v>
      </c>
      <c r="J2277" s="220">
        <v>0</v>
      </c>
    </row>
    <row r="2278" spans="2:11" x14ac:dyDescent="0.2">
      <c r="B2278" s="101" t="s">
        <v>2280</v>
      </c>
      <c r="C2278" s="219">
        <v>174</v>
      </c>
      <c r="D2278" s="220">
        <v>64.396551724137936</v>
      </c>
      <c r="E2278" s="221">
        <v>0.43856902422795407</v>
      </c>
      <c r="F2278" s="220">
        <v>224</v>
      </c>
      <c r="G2278" s="219">
        <v>6</v>
      </c>
      <c r="H2278" s="220">
        <v>212.33333333333334</v>
      </c>
      <c r="I2278" s="221">
        <v>0.35596535345068459</v>
      </c>
      <c r="J2278" s="220">
        <v>315</v>
      </c>
    </row>
    <row r="2279" spans="2:11" x14ac:dyDescent="0.2">
      <c r="B2279" s="102" t="s">
        <v>2281</v>
      </c>
      <c r="C2279" s="222">
        <v>3</v>
      </c>
      <c r="D2279" s="223">
        <v>149.33333333333334</v>
      </c>
      <c r="E2279" s="224">
        <v>0.62049861495844882</v>
      </c>
      <c r="F2279" s="223">
        <v>234</v>
      </c>
      <c r="G2279" s="222">
        <v>0</v>
      </c>
      <c r="H2279" s="223">
        <v>0</v>
      </c>
      <c r="I2279" s="224">
        <v>0</v>
      </c>
      <c r="J2279" s="223">
        <v>0</v>
      </c>
    </row>
    <row r="2281" spans="2:11" x14ac:dyDescent="0.2">
      <c r="K2281" s="12" t="s">
        <v>298</v>
      </c>
    </row>
    <row r="2282" spans="2:11" x14ac:dyDescent="0.2">
      <c r="K2282" s="12" t="s">
        <v>330</v>
      </c>
    </row>
    <row r="2283" spans="2:11" x14ac:dyDescent="0.2">
      <c r="B2283" s="3" t="s">
        <v>0</v>
      </c>
      <c r="C2283" s="207"/>
      <c r="D2283" s="208"/>
      <c r="E2283" s="209"/>
      <c r="F2283" s="209"/>
      <c r="G2283" s="207"/>
      <c r="H2283" s="208"/>
      <c r="I2283" s="209"/>
      <c r="J2283" s="209"/>
    </row>
    <row r="2284" spans="2:11" x14ac:dyDescent="0.2">
      <c r="B2284" s="3" t="s">
        <v>2701</v>
      </c>
      <c r="C2284" s="207"/>
      <c r="D2284" s="208"/>
      <c r="E2284" s="209"/>
      <c r="F2284" s="209"/>
      <c r="G2284" s="207"/>
      <c r="H2284" s="208"/>
      <c r="I2284" s="209"/>
      <c r="J2284" s="209"/>
    </row>
    <row r="2285" spans="2:11" x14ac:dyDescent="0.2">
      <c r="B2285" s="100" t="s">
        <v>293</v>
      </c>
      <c r="C2285" s="207"/>
      <c r="D2285" s="208"/>
      <c r="E2285" s="209"/>
      <c r="F2285" s="209"/>
      <c r="G2285" s="207"/>
      <c r="H2285" s="208"/>
      <c r="I2285" s="209"/>
      <c r="J2285" s="209"/>
    </row>
    <row r="2286" spans="2:11" x14ac:dyDescent="0.2">
      <c r="B2286" s="3"/>
      <c r="C2286" s="98"/>
      <c r="D2286" s="98"/>
      <c r="E2286" s="98"/>
      <c r="F2286" s="98"/>
      <c r="G2286" s="98"/>
      <c r="H2286" s="98"/>
      <c r="I2286" s="98"/>
      <c r="J2286" s="98"/>
    </row>
    <row r="2287" spans="2:11" x14ac:dyDescent="0.2">
      <c r="B2287" s="106"/>
      <c r="C2287" s="167" t="s">
        <v>2659</v>
      </c>
      <c r="D2287" s="210"/>
      <c r="E2287" s="211"/>
      <c r="F2287" s="212"/>
      <c r="G2287" s="167" t="s">
        <v>357</v>
      </c>
      <c r="H2287" s="210"/>
      <c r="I2287" s="211"/>
      <c r="J2287" s="212"/>
    </row>
    <row r="2288" spans="2:11" ht="25.5" x14ac:dyDescent="0.2">
      <c r="B2288" s="168" t="s">
        <v>299</v>
      </c>
      <c r="C2288" s="213" t="s">
        <v>2679</v>
      </c>
      <c r="D2288" s="214" t="s">
        <v>2676</v>
      </c>
      <c r="E2288" s="215" t="s">
        <v>2677</v>
      </c>
      <c r="F2288" s="214" t="s">
        <v>2678</v>
      </c>
      <c r="G2288" s="213" t="s">
        <v>2679</v>
      </c>
      <c r="H2288" s="214" t="s">
        <v>2676</v>
      </c>
      <c r="I2288" s="215" t="s">
        <v>2677</v>
      </c>
      <c r="J2288" s="214" t="s">
        <v>2678</v>
      </c>
    </row>
    <row r="2289" spans="2:10" x14ac:dyDescent="0.2">
      <c r="B2289" s="121" t="s">
        <v>2282</v>
      </c>
      <c r="C2289" s="216">
        <v>1</v>
      </c>
      <c r="D2289" s="217">
        <v>15</v>
      </c>
      <c r="E2289" s="218">
        <v>0.11538461538461542</v>
      </c>
      <c r="F2289" s="217">
        <v>15</v>
      </c>
      <c r="G2289" s="216">
        <v>0</v>
      </c>
      <c r="H2289" s="217">
        <v>0</v>
      </c>
      <c r="I2289" s="218">
        <v>0</v>
      </c>
      <c r="J2289" s="217">
        <v>0</v>
      </c>
    </row>
    <row r="2290" spans="2:10" x14ac:dyDescent="0.2">
      <c r="B2290" s="101" t="s">
        <v>2283</v>
      </c>
      <c r="C2290" s="219">
        <v>789</v>
      </c>
      <c r="D2290" s="220">
        <v>105.29024081115335</v>
      </c>
      <c r="E2290" s="221">
        <v>0.59521813583245553</v>
      </c>
      <c r="F2290" s="220">
        <v>551</v>
      </c>
      <c r="G2290" s="219">
        <v>120</v>
      </c>
      <c r="H2290" s="220">
        <v>271.10000000000002</v>
      </c>
      <c r="I2290" s="221">
        <v>0.3561988809933101</v>
      </c>
      <c r="J2290" s="220">
        <v>900</v>
      </c>
    </row>
    <row r="2291" spans="2:10" x14ac:dyDescent="0.2">
      <c r="B2291" s="101" t="s">
        <v>2284</v>
      </c>
      <c r="C2291" s="219">
        <v>0</v>
      </c>
      <c r="D2291" s="220">
        <v>0</v>
      </c>
      <c r="E2291" s="221">
        <v>0</v>
      </c>
      <c r="F2291" s="220">
        <v>0</v>
      </c>
      <c r="G2291" s="219">
        <v>0</v>
      </c>
      <c r="H2291" s="220">
        <v>0</v>
      </c>
      <c r="I2291" s="221">
        <v>0</v>
      </c>
      <c r="J2291" s="220">
        <v>0</v>
      </c>
    </row>
    <row r="2292" spans="2:10" x14ac:dyDescent="0.2">
      <c r="B2292" s="101" t="s">
        <v>2285</v>
      </c>
      <c r="C2292" s="219">
        <v>619</v>
      </c>
      <c r="D2292" s="220">
        <v>104.07915993537965</v>
      </c>
      <c r="E2292" s="221">
        <v>0.6028126578962143</v>
      </c>
      <c r="F2292" s="220">
        <v>402</v>
      </c>
      <c r="G2292" s="219">
        <v>108</v>
      </c>
      <c r="H2292" s="220">
        <v>277.62962962962962</v>
      </c>
      <c r="I2292" s="221">
        <v>0.35519753598294135</v>
      </c>
      <c r="J2292" s="220">
        <v>772</v>
      </c>
    </row>
    <row r="2293" spans="2:10" x14ac:dyDescent="0.2">
      <c r="B2293" s="101" t="s">
        <v>2286</v>
      </c>
      <c r="C2293" s="219">
        <v>0</v>
      </c>
      <c r="D2293" s="220">
        <v>0</v>
      </c>
      <c r="E2293" s="221">
        <v>0</v>
      </c>
      <c r="F2293" s="220">
        <v>0</v>
      </c>
      <c r="G2293" s="219">
        <v>0</v>
      </c>
      <c r="H2293" s="220">
        <v>0</v>
      </c>
      <c r="I2293" s="221">
        <v>0</v>
      </c>
      <c r="J2293" s="220">
        <v>0</v>
      </c>
    </row>
    <row r="2294" spans="2:10" x14ac:dyDescent="0.2">
      <c r="B2294" s="101" t="s">
        <v>2287</v>
      </c>
      <c r="C2294" s="219">
        <v>14</v>
      </c>
      <c r="D2294" s="220">
        <v>82</v>
      </c>
      <c r="E2294" s="221">
        <v>0.4929154143409189</v>
      </c>
      <c r="F2294" s="220">
        <v>186</v>
      </c>
      <c r="G2294" s="219">
        <v>0</v>
      </c>
      <c r="H2294" s="220">
        <v>0</v>
      </c>
      <c r="I2294" s="221">
        <v>0</v>
      </c>
      <c r="J2294" s="220">
        <v>0</v>
      </c>
    </row>
    <row r="2295" spans="2:10" x14ac:dyDescent="0.2">
      <c r="B2295" s="101" t="s">
        <v>2288</v>
      </c>
      <c r="C2295" s="219">
        <v>2</v>
      </c>
      <c r="D2295" s="220">
        <v>50.5</v>
      </c>
      <c r="E2295" s="221">
        <v>0.35815602836879434</v>
      </c>
      <c r="F2295" s="220">
        <v>92</v>
      </c>
      <c r="G2295" s="219">
        <v>0</v>
      </c>
      <c r="H2295" s="220">
        <v>0</v>
      </c>
      <c r="I2295" s="221">
        <v>0</v>
      </c>
      <c r="J2295" s="220">
        <v>0</v>
      </c>
    </row>
    <row r="2296" spans="2:10" x14ac:dyDescent="0.2">
      <c r="B2296" s="101" t="s">
        <v>2289</v>
      </c>
      <c r="C2296" s="219">
        <v>13</v>
      </c>
      <c r="D2296" s="220">
        <v>110.38461538461539</v>
      </c>
      <c r="E2296" s="221">
        <v>0.59371121224658663</v>
      </c>
      <c r="F2296" s="220">
        <v>241</v>
      </c>
      <c r="G2296" s="219">
        <v>0</v>
      </c>
      <c r="H2296" s="220">
        <v>0</v>
      </c>
      <c r="I2296" s="221">
        <v>0</v>
      </c>
      <c r="J2296" s="220">
        <v>0</v>
      </c>
    </row>
    <row r="2297" spans="2:10" x14ac:dyDescent="0.2">
      <c r="B2297" s="101" t="s">
        <v>2290</v>
      </c>
      <c r="C2297" s="219">
        <v>3</v>
      </c>
      <c r="D2297" s="220">
        <v>119.33333333333333</v>
      </c>
      <c r="E2297" s="221">
        <v>0.64272890484739675</v>
      </c>
      <c r="F2297" s="220">
        <v>154</v>
      </c>
      <c r="G2297" s="219">
        <v>0</v>
      </c>
      <c r="H2297" s="220">
        <v>0</v>
      </c>
      <c r="I2297" s="221">
        <v>0</v>
      </c>
      <c r="J2297" s="220">
        <v>0</v>
      </c>
    </row>
    <row r="2298" spans="2:10" x14ac:dyDescent="0.2">
      <c r="B2298" s="101" t="s">
        <v>2291</v>
      </c>
      <c r="C2298" s="219">
        <v>895</v>
      </c>
      <c r="D2298" s="220">
        <v>75.948603351955313</v>
      </c>
      <c r="E2298" s="221">
        <v>0.49358099276772482</v>
      </c>
      <c r="F2298" s="220">
        <v>380</v>
      </c>
      <c r="G2298" s="219">
        <v>67</v>
      </c>
      <c r="H2298" s="220">
        <v>262.94029850746267</v>
      </c>
      <c r="I2298" s="221">
        <v>0.35736454550986885</v>
      </c>
      <c r="J2298" s="220">
        <v>1153</v>
      </c>
    </row>
    <row r="2299" spans="2:10" x14ac:dyDescent="0.2">
      <c r="B2299" s="101" t="s">
        <v>2292</v>
      </c>
      <c r="C2299" s="219">
        <v>0</v>
      </c>
      <c r="D2299" s="220">
        <v>0</v>
      </c>
      <c r="E2299" s="221">
        <v>0</v>
      </c>
      <c r="F2299" s="220">
        <v>0</v>
      </c>
      <c r="G2299" s="219">
        <v>0</v>
      </c>
      <c r="H2299" s="220">
        <v>0</v>
      </c>
      <c r="I2299" s="221">
        <v>0</v>
      </c>
      <c r="J2299" s="220">
        <v>0</v>
      </c>
    </row>
    <row r="2300" spans="2:10" x14ac:dyDescent="0.2">
      <c r="B2300" s="101" t="s">
        <v>2293</v>
      </c>
      <c r="C2300" s="219">
        <v>411</v>
      </c>
      <c r="D2300" s="220">
        <v>72.773722627737229</v>
      </c>
      <c r="E2300" s="221">
        <v>0.47448324000190367</v>
      </c>
      <c r="F2300" s="220">
        <v>265</v>
      </c>
      <c r="G2300" s="219">
        <v>65</v>
      </c>
      <c r="H2300" s="220">
        <v>232.75384615384615</v>
      </c>
      <c r="I2300" s="221">
        <v>0.35699285023242644</v>
      </c>
      <c r="J2300" s="220">
        <v>618</v>
      </c>
    </row>
    <row r="2301" spans="2:10" x14ac:dyDescent="0.2">
      <c r="B2301" s="101" t="s">
        <v>2294</v>
      </c>
      <c r="C2301" s="219">
        <v>29</v>
      </c>
      <c r="D2301" s="220">
        <v>101.93103448275862</v>
      </c>
      <c r="E2301" s="221">
        <v>0.57286821705426361</v>
      </c>
      <c r="F2301" s="220">
        <v>231</v>
      </c>
      <c r="G2301" s="219">
        <v>5</v>
      </c>
      <c r="H2301" s="220">
        <v>446.8</v>
      </c>
      <c r="I2301" s="221">
        <v>0.36604948386039649</v>
      </c>
      <c r="J2301" s="220">
        <v>654</v>
      </c>
    </row>
    <row r="2302" spans="2:10" x14ac:dyDescent="0.2">
      <c r="B2302" s="101" t="s">
        <v>2295</v>
      </c>
      <c r="C2302" s="219">
        <v>237</v>
      </c>
      <c r="D2302" s="220">
        <v>99.71729957805907</v>
      </c>
      <c r="E2302" s="221">
        <v>0.55655511857381712</v>
      </c>
      <c r="F2302" s="220">
        <v>451</v>
      </c>
      <c r="G2302" s="219">
        <v>0</v>
      </c>
      <c r="H2302" s="220">
        <v>0</v>
      </c>
      <c r="I2302" s="221">
        <v>0</v>
      </c>
      <c r="J2302" s="220">
        <v>0</v>
      </c>
    </row>
    <row r="2303" spans="2:10" x14ac:dyDescent="0.2">
      <c r="B2303" s="101" t="s">
        <v>2296</v>
      </c>
      <c r="C2303" s="219">
        <v>493</v>
      </c>
      <c r="D2303" s="220">
        <v>106.60851926977688</v>
      </c>
      <c r="E2303" s="221">
        <v>0.61321448155969627</v>
      </c>
      <c r="F2303" s="220">
        <v>476</v>
      </c>
      <c r="G2303" s="219">
        <v>164</v>
      </c>
      <c r="H2303" s="220">
        <v>284.60975609756099</v>
      </c>
      <c r="I2303" s="221">
        <v>0.35916771830465688</v>
      </c>
      <c r="J2303" s="220">
        <v>715</v>
      </c>
    </row>
    <row r="2304" spans="2:10" x14ac:dyDescent="0.2">
      <c r="B2304" s="101" t="s">
        <v>2297</v>
      </c>
      <c r="C2304" s="219">
        <v>26</v>
      </c>
      <c r="D2304" s="220">
        <v>106.73076923076923</v>
      </c>
      <c r="E2304" s="221">
        <v>0.578125</v>
      </c>
      <c r="F2304" s="220">
        <v>299</v>
      </c>
      <c r="G2304" s="219">
        <v>2</v>
      </c>
      <c r="H2304" s="220">
        <v>424.5</v>
      </c>
      <c r="I2304" s="221">
        <v>0.36547567800258296</v>
      </c>
      <c r="J2304" s="220">
        <v>476</v>
      </c>
    </row>
    <row r="2305" spans="2:10" x14ac:dyDescent="0.2">
      <c r="B2305" s="101" t="s">
        <v>2298</v>
      </c>
      <c r="C2305" s="219">
        <v>400</v>
      </c>
      <c r="D2305" s="220">
        <v>108.6</v>
      </c>
      <c r="E2305" s="221">
        <v>0.58960855638199683</v>
      </c>
      <c r="F2305" s="220">
        <v>366</v>
      </c>
      <c r="G2305" s="219">
        <v>4</v>
      </c>
      <c r="H2305" s="220">
        <v>167</v>
      </c>
      <c r="I2305" s="221">
        <v>0.33771486349848323</v>
      </c>
      <c r="J2305" s="220">
        <v>282</v>
      </c>
    </row>
    <row r="2306" spans="2:10" x14ac:dyDescent="0.2">
      <c r="B2306" s="101" t="s">
        <v>2299</v>
      </c>
      <c r="C2306" s="219">
        <v>4</v>
      </c>
      <c r="D2306" s="220">
        <v>90.5</v>
      </c>
      <c r="E2306" s="221">
        <v>0.57643312101910826</v>
      </c>
      <c r="F2306" s="220">
        <v>110</v>
      </c>
      <c r="G2306" s="219">
        <v>0</v>
      </c>
      <c r="H2306" s="220">
        <v>0</v>
      </c>
      <c r="I2306" s="221">
        <v>0</v>
      </c>
      <c r="J2306" s="220">
        <v>0</v>
      </c>
    </row>
    <row r="2307" spans="2:10" x14ac:dyDescent="0.2">
      <c r="B2307" s="101" t="s">
        <v>2300</v>
      </c>
      <c r="C2307" s="219">
        <v>25</v>
      </c>
      <c r="D2307" s="220">
        <v>120.8</v>
      </c>
      <c r="E2307" s="221">
        <v>0.59660213354405367</v>
      </c>
      <c r="F2307" s="220">
        <v>570</v>
      </c>
      <c r="G2307" s="219">
        <v>0</v>
      </c>
      <c r="H2307" s="220">
        <v>0</v>
      </c>
      <c r="I2307" s="221">
        <v>0</v>
      </c>
      <c r="J2307" s="220">
        <v>0</v>
      </c>
    </row>
    <row r="2308" spans="2:10" x14ac:dyDescent="0.2">
      <c r="B2308" s="101" t="s">
        <v>2301</v>
      </c>
      <c r="C2308" s="219">
        <v>18</v>
      </c>
      <c r="D2308" s="220">
        <v>54.166666666666664</v>
      </c>
      <c r="E2308" s="221">
        <v>0.40024630541871931</v>
      </c>
      <c r="F2308" s="220">
        <v>92</v>
      </c>
      <c r="G2308" s="219">
        <v>0</v>
      </c>
      <c r="H2308" s="220">
        <v>0</v>
      </c>
      <c r="I2308" s="221">
        <v>0</v>
      </c>
      <c r="J2308" s="220">
        <v>0</v>
      </c>
    </row>
    <row r="2309" spans="2:10" x14ac:dyDescent="0.2">
      <c r="B2309" s="101" t="s">
        <v>2302</v>
      </c>
      <c r="C2309" s="219">
        <v>518</v>
      </c>
      <c r="D2309" s="220">
        <v>107.07335907335907</v>
      </c>
      <c r="E2309" s="221">
        <v>0.59448856876426892</v>
      </c>
      <c r="F2309" s="220">
        <v>463</v>
      </c>
      <c r="G2309" s="219">
        <v>94</v>
      </c>
      <c r="H2309" s="220">
        <v>297.35106382978722</v>
      </c>
      <c r="I2309" s="221">
        <v>0.35646784252209507</v>
      </c>
      <c r="J2309" s="220">
        <v>712</v>
      </c>
    </row>
    <row r="2310" spans="2:10" x14ac:dyDescent="0.2">
      <c r="B2310" s="101" t="s">
        <v>2303</v>
      </c>
      <c r="C2310" s="219">
        <v>2</v>
      </c>
      <c r="D2310" s="220">
        <v>112.5</v>
      </c>
      <c r="E2310" s="221">
        <v>0.60483870967741926</v>
      </c>
      <c r="F2310" s="220">
        <v>158</v>
      </c>
      <c r="G2310" s="219">
        <v>0</v>
      </c>
      <c r="H2310" s="220">
        <v>0</v>
      </c>
      <c r="I2310" s="221">
        <v>0</v>
      </c>
      <c r="J2310" s="220">
        <v>0</v>
      </c>
    </row>
    <row r="2311" spans="2:10" x14ac:dyDescent="0.2">
      <c r="B2311" s="101" t="s">
        <v>2304</v>
      </c>
      <c r="C2311" s="219">
        <v>838</v>
      </c>
      <c r="D2311" s="220">
        <v>118.90572792362768</v>
      </c>
      <c r="E2311" s="221">
        <v>0.59938162809862661</v>
      </c>
      <c r="F2311" s="220">
        <v>761</v>
      </c>
      <c r="G2311" s="219">
        <v>170</v>
      </c>
      <c r="H2311" s="220">
        <v>254.54705882352943</v>
      </c>
      <c r="I2311" s="221">
        <v>0.35388163328726452</v>
      </c>
      <c r="J2311" s="220">
        <v>1019</v>
      </c>
    </row>
    <row r="2312" spans="2:10" x14ac:dyDescent="0.2">
      <c r="B2312" s="101" t="s">
        <v>2305</v>
      </c>
      <c r="C2312" s="219">
        <v>7</v>
      </c>
      <c r="D2312" s="220">
        <v>136</v>
      </c>
      <c r="E2312" s="221">
        <v>0.55510204081632653</v>
      </c>
      <c r="F2312" s="220">
        <v>222</v>
      </c>
      <c r="G2312" s="219">
        <v>0</v>
      </c>
      <c r="H2312" s="220">
        <v>0</v>
      </c>
      <c r="I2312" s="221">
        <v>0</v>
      </c>
      <c r="J2312" s="220">
        <v>0</v>
      </c>
    </row>
    <row r="2313" spans="2:10" x14ac:dyDescent="0.2">
      <c r="B2313" s="101" t="s">
        <v>2306</v>
      </c>
      <c r="C2313" s="219">
        <v>298</v>
      </c>
      <c r="D2313" s="220">
        <v>101.56040268456375</v>
      </c>
      <c r="E2313" s="221">
        <v>0.59431702144372012</v>
      </c>
      <c r="F2313" s="220">
        <v>342</v>
      </c>
      <c r="G2313" s="219">
        <v>7</v>
      </c>
      <c r="H2313" s="220">
        <v>141.14285714285714</v>
      </c>
      <c r="I2313" s="221">
        <v>0.34116022099447507</v>
      </c>
      <c r="J2313" s="220">
        <v>201</v>
      </c>
    </row>
    <row r="2314" spans="2:10" x14ac:dyDescent="0.2">
      <c r="B2314" s="101" t="s">
        <v>2307</v>
      </c>
      <c r="C2314" s="219">
        <v>9</v>
      </c>
      <c r="D2314" s="220">
        <v>123.22222222222223</v>
      </c>
      <c r="E2314" s="221">
        <v>0.58368421052631581</v>
      </c>
      <c r="F2314" s="220">
        <v>263</v>
      </c>
      <c r="G2314" s="219">
        <v>0</v>
      </c>
      <c r="H2314" s="220">
        <v>0</v>
      </c>
      <c r="I2314" s="221">
        <v>0</v>
      </c>
      <c r="J2314" s="220">
        <v>0</v>
      </c>
    </row>
    <row r="2315" spans="2:10" x14ac:dyDescent="0.2">
      <c r="B2315" s="101" t="s">
        <v>2308</v>
      </c>
      <c r="C2315" s="219">
        <v>2</v>
      </c>
      <c r="D2315" s="220">
        <v>95</v>
      </c>
      <c r="E2315" s="221">
        <v>0.60702875399361012</v>
      </c>
      <c r="F2315" s="220">
        <v>107</v>
      </c>
      <c r="G2315" s="219">
        <v>0</v>
      </c>
      <c r="H2315" s="220">
        <v>0</v>
      </c>
      <c r="I2315" s="221">
        <v>0</v>
      </c>
      <c r="J2315" s="220">
        <v>0</v>
      </c>
    </row>
    <row r="2316" spans="2:10" x14ac:dyDescent="0.2">
      <c r="B2316" s="101" t="s">
        <v>2309</v>
      </c>
      <c r="C2316" s="219">
        <v>1</v>
      </c>
      <c r="D2316" s="220">
        <v>54</v>
      </c>
      <c r="E2316" s="221">
        <v>0.41538461538461546</v>
      </c>
      <c r="F2316" s="220">
        <v>54</v>
      </c>
      <c r="G2316" s="219">
        <v>0</v>
      </c>
      <c r="H2316" s="220">
        <v>0</v>
      </c>
      <c r="I2316" s="221">
        <v>0</v>
      </c>
      <c r="J2316" s="220">
        <v>0</v>
      </c>
    </row>
    <row r="2317" spans="2:10" x14ac:dyDescent="0.2">
      <c r="B2317" s="101" t="s">
        <v>2310</v>
      </c>
      <c r="C2317" s="219">
        <v>0</v>
      </c>
      <c r="D2317" s="220">
        <v>0</v>
      </c>
      <c r="E2317" s="221">
        <v>0</v>
      </c>
      <c r="F2317" s="220">
        <v>0</v>
      </c>
      <c r="G2317" s="219">
        <v>0</v>
      </c>
      <c r="H2317" s="220">
        <v>0</v>
      </c>
      <c r="I2317" s="221">
        <v>0</v>
      </c>
      <c r="J2317" s="220">
        <v>0</v>
      </c>
    </row>
    <row r="2318" spans="2:10" x14ac:dyDescent="0.2">
      <c r="B2318" s="101" t="s">
        <v>2311</v>
      </c>
      <c r="C2318" s="219">
        <v>2</v>
      </c>
      <c r="D2318" s="220">
        <v>58.5</v>
      </c>
      <c r="E2318" s="221">
        <v>0.44999999999999996</v>
      </c>
      <c r="F2318" s="220">
        <v>67</v>
      </c>
      <c r="G2318" s="219">
        <v>0</v>
      </c>
      <c r="H2318" s="220">
        <v>0</v>
      </c>
      <c r="I2318" s="221">
        <v>0</v>
      </c>
      <c r="J2318" s="220">
        <v>0</v>
      </c>
    </row>
    <row r="2319" spans="2:10" x14ac:dyDescent="0.2">
      <c r="B2319" s="101" t="s">
        <v>2312</v>
      </c>
      <c r="C2319" s="219">
        <v>17</v>
      </c>
      <c r="D2319" s="220">
        <v>125.47058823529412</v>
      </c>
      <c r="E2319" s="221">
        <v>0.62241027137437999</v>
      </c>
      <c r="F2319" s="220">
        <v>334</v>
      </c>
      <c r="G2319" s="219">
        <v>0</v>
      </c>
      <c r="H2319" s="220">
        <v>0</v>
      </c>
      <c r="I2319" s="221">
        <v>0</v>
      </c>
      <c r="J2319" s="220">
        <v>0</v>
      </c>
    </row>
    <row r="2320" spans="2:10" x14ac:dyDescent="0.2">
      <c r="B2320" s="101" t="s">
        <v>2313</v>
      </c>
      <c r="C2320" s="219">
        <v>2</v>
      </c>
      <c r="D2320" s="220">
        <v>110.5</v>
      </c>
      <c r="E2320" s="221">
        <v>0.59249329758713132</v>
      </c>
      <c r="F2320" s="220">
        <v>163</v>
      </c>
      <c r="G2320" s="219">
        <v>0</v>
      </c>
      <c r="H2320" s="220">
        <v>0</v>
      </c>
      <c r="I2320" s="221">
        <v>0</v>
      </c>
      <c r="J2320" s="220">
        <v>0</v>
      </c>
    </row>
    <row r="2321" spans="2:10" x14ac:dyDescent="0.2">
      <c r="B2321" s="101" t="s">
        <v>2314</v>
      </c>
      <c r="C2321" s="219">
        <v>96</v>
      </c>
      <c r="D2321" s="220">
        <v>97.114583333333329</v>
      </c>
      <c r="E2321" s="221">
        <v>0.55963743321928083</v>
      </c>
      <c r="F2321" s="220">
        <v>252</v>
      </c>
      <c r="G2321" s="219">
        <v>0</v>
      </c>
      <c r="H2321" s="220">
        <v>0</v>
      </c>
      <c r="I2321" s="221">
        <v>0</v>
      </c>
      <c r="J2321" s="220">
        <v>0</v>
      </c>
    </row>
    <row r="2322" spans="2:10" x14ac:dyDescent="0.2">
      <c r="B2322" s="101" t="s">
        <v>2315</v>
      </c>
      <c r="C2322" s="219">
        <v>24</v>
      </c>
      <c r="D2322" s="220">
        <v>105.375</v>
      </c>
      <c r="E2322" s="221">
        <v>0.62382831771090275</v>
      </c>
      <c r="F2322" s="220">
        <v>181</v>
      </c>
      <c r="G2322" s="219">
        <v>0</v>
      </c>
      <c r="H2322" s="220">
        <v>0</v>
      </c>
      <c r="I2322" s="221">
        <v>0</v>
      </c>
      <c r="J2322" s="220">
        <v>0</v>
      </c>
    </row>
    <row r="2323" spans="2:10" x14ac:dyDescent="0.2">
      <c r="B2323" s="101" t="s">
        <v>2316</v>
      </c>
      <c r="C2323" s="219">
        <v>142</v>
      </c>
      <c r="D2323" s="220">
        <v>105.47887323943662</v>
      </c>
      <c r="E2323" s="221">
        <v>0.5575491363907088</v>
      </c>
      <c r="F2323" s="220">
        <v>274</v>
      </c>
      <c r="G2323" s="219">
        <v>6</v>
      </c>
      <c r="H2323" s="220">
        <v>495.66666666666669</v>
      </c>
      <c r="I2323" s="221">
        <v>0.36285993167398733</v>
      </c>
      <c r="J2323" s="220">
        <v>1154</v>
      </c>
    </row>
    <row r="2324" spans="2:10" x14ac:dyDescent="0.2">
      <c r="B2324" s="101" t="s">
        <v>2317</v>
      </c>
      <c r="C2324" s="219">
        <v>0</v>
      </c>
      <c r="D2324" s="220">
        <v>0</v>
      </c>
      <c r="E2324" s="221">
        <v>0</v>
      </c>
      <c r="F2324" s="220">
        <v>0</v>
      </c>
      <c r="G2324" s="219">
        <v>0</v>
      </c>
      <c r="H2324" s="220">
        <v>0</v>
      </c>
      <c r="I2324" s="221">
        <v>0</v>
      </c>
      <c r="J2324" s="220">
        <v>0</v>
      </c>
    </row>
    <row r="2325" spans="2:10" x14ac:dyDescent="0.2">
      <c r="B2325" s="101" t="s">
        <v>2318</v>
      </c>
      <c r="C2325" s="219">
        <v>6</v>
      </c>
      <c r="D2325" s="220">
        <v>63</v>
      </c>
      <c r="E2325" s="221">
        <v>0.41356673960612689</v>
      </c>
      <c r="F2325" s="220">
        <v>120</v>
      </c>
      <c r="G2325" s="219">
        <v>1</v>
      </c>
      <c r="H2325" s="220">
        <v>187</v>
      </c>
      <c r="I2325" s="221">
        <v>0.32864674868189803</v>
      </c>
      <c r="J2325" s="220">
        <v>187</v>
      </c>
    </row>
    <row r="2326" spans="2:10" x14ac:dyDescent="0.2">
      <c r="B2326" s="101" t="s">
        <v>2319</v>
      </c>
      <c r="C2326" s="219">
        <v>1</v>
      </c>
      <c r="D2326" s="220">
        <v>42</v>
      </c>
      <c r="E2326" s="221">
        <v>0.32307692307692304</v>
      </c>
      <c r="F2326" s="220">
        <v>42</v>
      </c>
      <c r="G2326" s="219">
        <v>92</v>
      </c>
      <c r="H2326" s="220">
        <v>380.60869565217394</v>
      </c>
      <c r="I2326" s="221">
        <v>0.35212131572860828</v>
      </c>
      <c r="J2326" s="220">
        <v>1580</v>
      </c>
    </row>
    <row r="2327" spans="2:10" x14ac:dyDescent="0.2">
      <c r="B2327" s="101" t="s">
        <v>2320</v>
      </c>
      <c r="C2327" s="219">
        <v>398</v>
      </c>
      <c r="D2327" s="220">
        <v>105.7035175879397</v>
      </c>
      <c r="E2327" s="221">
        <v>0.5522809320643256</v>
      </c>
      <c r="F2327" s="220">
        <v>530</v>
      </c>
      <c r="G2327" s="219">
        <v>46</v>
      </c>
      <c r="H2327" s="220">
        <v>261.63043478260869</v>
      </c>
      <c r="I2327" s="221">
        <v>0.35865419001072829</v>
      </c>
      <c r="J2327" s="220">
        <v>452</v>
      </c>
    </row>
    <row r="2328" spans="2:10" x14ac:dyDescent="0.2">
      <c r="B2328" s="101" t="s">
        <v>2321</v>
      </c>
      <c r="C2328" s="219">
        <v>79</v>
      </c>
      <c r="D2328" s="220">
        <v>111.98734177215189</v>
      </c>
      <c r="E2328" s="221">
        <v>0.56353907892222432</v>
      </c>
      <c r="F2328" s="220">
        <v>341</v>
      </c>
      <c r="G2328" s="219">
        <v>6</v>
      </c>
      <c r="H2328" s="220">
        <v>289.33333333333331</v>
      </c>
      <c r="I2328" s="221">
        <v>0.36024071384104595</v>
      </c>
      <c r="J2328" s="220">
        <v>427</v>
      </c>
    </row>
    <row r="2329" spans="2:10" x14ac:dyDescent="0.2">
      <c r="B2329" s="101" t="s">
        <v>2322</v>
      </c>
      <c r="C2329" s="219">
        <v>1</v>
      </c>
      <c r="D2329" s="220">
        <v>92</v>
      </c>
      <c r="E2329" s="221">
        <v>0.49729729729729732</v>
      </c>
      <c r="F2329" s="220">
        <v>92</v>
      </c>
      <c r="G2329" s="219">
        <v>0</v>
      </c>
      <c r="H2329" s="220">
        <v>0</v>
      </c>
      <c r="I2329" s="221">
        <v>0</v>
      </c>
      <c r="J2329" s="220">
        <v>0</v>
      </c>
    </row>
    <row r="2330" spans="2:10" x14ac:dyDescent="0.2">
      <c r="B2330" s="101" t="s">
        <v>2323</v>
      </c>
      <c r="C2330" s="219">
        <v>12</v>
      </c>
      <c r="D2330" s="220">
        <v>109.91666666666667</v>
      </c>
      <c r="E2330" s="221">
        <v>0.6081143384047949</v>
      </c>
      <c r="F2330" s="220">
        <v>222</v>
      </c>
      <c r="G2330" s="219">
        <v>0</v>
      </c>
      <c r="H2330" s="220">
        <v>0</v>
      </c>
      <c r="I2330" s="221">
        <v>0</v>
      </c>
      <c r="J2330" s="220">
        <v>0</v>
      </c>
    </row>
    <row r="2331" spans="2:10" x14ac:dyDescent="0.2">
      <c r="B2331" s="101" t="s">
        <v>2324</v>
      </c>
      <c r="C2331" s="219">
        <v>4</v>
      </c>
      <c r="D2331" s="220">
        <v>90</v>
      </c>
      <c r="E2331" s="221">
        <v>0.48979591836734704</v>
      </c>
      <c r="F2331" s="220">
        <v>209</v>
      </c>
      <c r="G2331" s="219">
        <v>0</v>
      </c>
      <c r="H2331" s="220">
        <v>0</v>
      </c>
      <c r="I2331" s="221">
        <v>0</v>
      </c>
      <c r="J2331" s="220">
        <v>0</v>
      </c>
    </row>
    <row r="2332" spans="2:10" x14ac:dyDescent="0.2">
      <c r="B2332" s="101" t="s">
        <v>2325</v>
      </c>
      <c r="C2332" s="219">
        <v>0</v>
      </c>
      <c r="D2332" s="220">
        <v>0</v>
      </c>
      <c r="E2332" s="221">
        <v>0</v>
      </c>
      <c r="F2332" s="220">
        <v>0</v>
      </c>
      <c r="G2332" s="219">
        <v>0</v>
      </c>
      <c r="H2332" s="220">
        <v>0</v>
      </c>
      <c r="I2332" s="221">
        <v>0</v>
      </c>
      <c r="J2332" s="220">
        <v>0</v>
      </c>
    </row>
    <row r="2333" spans="2:10" x14ac:dyDescent="0.2">
      <c r="B2333" s="101" t="s">
        <v>2326</v>
      </c>
      <c r="C2333" s="219">
        <v>15</v>
      </c>
      <c r="D2333" s="220">
        <v>97.13333333333334</v>
      </c>
      <c r="E2333" s="221">
        <v>0.53883136094674566</v>
      </c>
      <c r="F2333" s="220">
        <v>268</v>
      </c>
      <c r="G2333" s="219">
        <v>0</v>
      </c>
      <c r="H2333" s="220">
        <v>0</v>
      </c>
      <c r="I2333" s="221">
        <v>0</v>
      </c>
      <c r="J2333" s="220">
        <v>0</v>
      </c>
    </row>
    <row r="2334" spans="2:10" x14ac:dyDescent="0.2">
      <c r="B2334" s="101" t="s">
        <v>2327</v>
      </c>
      <c r="C2334" s="219">
        <v>0</v>
      </c>
      <c r="D2334" s="220">
        <v>0</v>
      </c>
      <c r="E2334" s="221">
        <v>0</v>
      </c>
      <c r="F2334" s="220">
        <v>0</v>
      </c>
      <c r="G2334" s="219">
        <v>0</v>
      </c>
      <c r="H2334" s="220">
        <v>0</v>
      </c>
      <c r="I2334" s="221">
        <v>0</v>
      </c>
      <c r="J2334" s="220">
        <v>0</v>
      </c>
    </row>
    <row r="2335" spans="2:10" x14ac:dyDescent="0.2">
      <c r="B2335" s="101" t="s">
        <v>2328</v>
      </c>
      <c r="C2335" s="219">
        <v>38</v>
      </c>
      <c r="D2335" s="220">
        <v>120.31578947368421</v>
      </c>
      <c r="E2335" s="221">
        <v>0.56837394331178515</v>
      </c>
      <c r="F2335" s="220">
        <v>340</v>
      </c>
      <c r="G2335" s="219">
        <v>0</v>
      </c>
      <c r="H2335" s="220">
        <v>0</v>
      </c>
      <c r="I2335" s="221">
        <v>0</v>
      </c>
      <c r="J2335" s="220">
        <v>0</v>
      </c>
    </row>
    <row r="2336" spans="2:10" x14ac:dyDescent="0.2">
      <c r="B2336" s="102" t="s">
        <v>2329</v>
      </c>
      <c r="C2336" s="222">
        <v>6</v>
      </c>
      <c r="D2336" s="223">
        <v>77.666666666666671</v>
      </c>
      <c r="E2336" s="224">
        <v>0.56280193236714982</v>
      </c>
      <c r="F2336" s="223">
        <v>95</v>
      </c>
      <c r="G2336" s="222">
        <v>0</v>
      </c>
      <c r="H2336" s="223">
        <v>0</v>
      </c>
      <c r="I2336" s="224">
        <v>0</v>
      </c>
      <c r="J2336" s="223">
        <v>0</v>
      </c>
    </row>
    <row r="2338" spans="2:11" x14ac:dyDescent="0.2">
      <c r="K2338" s="12" t="s">
        <v>298</v>
      </c>
    </row>
    <row r="2339" spans="2:11" x14ac:dyDescent="0.2">
      <c r="K2339" s="12" t="s">
        <v>331</v>
      </c>
    </row>
    <row r="2340" spans="2:11" x14ac:dyDescent="0.2">
      <c r="B2340" s="3" t="s">
        <v>0</v>
      </c>
      <c r="C2340" s="207"/>
      <c r="D2340" s="208"/>
      <c r="E2340" s="209"/>
      <c r="F2340" s="209"/>
      <c r="G2340" s="207"/>
      <c r="H2340" s="208"/>
      <c r="I2340" s="209"/>
      <c r="J2340" s="209"/>
    </row>
    <row r="2341" spans="2:11" x14ac:dyDescent="0.2">
      <c r="B2341" s="3" t="s">
        <v>2701</v>
      </c>
      <c r="C2341" s="207"/>
      <c r="D2341" s="208"/>
      <c r="E2341" s="209"/>
      <c r="F2341" s="209"/>
      <c r="G2341" s="207"/>
      <c r="H2341" s="208"/>
      <c r="I2341" s="209"/>
      <c r="J2341" s="209"/>
    </row>
    <row r="2342" spans="2:11" x14ac:dyDescent="0.2">
      <c r="B2342" s="100" t="s">
        <v>293</v>
      </c>
      <c r="C2342" s="207"/>
      <c r="D2342" s="208"/>
      <c r="E2342" s="209"/>
      <c r="F2342" s="209"/>
      <c r="G2342" s="207"/>
      <c r="H2342" s="208"/>
      <c r="I2342" s="209"/>
      <c r="J2342" s="209"/>
    </row>
    <row r="2343" spans="2:11" x14ac:dyDescent="0.2">
      <c r="B2343" s="3"/>
      <c r="C2343" s="98"/>
      <c r="D2343" s="98"/>
      <c r="E2343" s="98"/>
      <c r="F2343" s="98"/>
      <c r="G2343" s="98"/>
      <c r="H2343" s="98"/>
      <c r="I2343" s="98"/>
      <c r="J2343" s="98"/>
    </row>
    <row r="2344" spans="2:11" x14ac:dyDescent="0.2">
      <c r="B2344" s="106"/>
      <c r="C2344" s="167" t="s">
        <v>2659</v>
      </c>
      <c r="D2344" s="210"/>
      <c r="E2344" s="211"/>
      <c r="F2344" s="212"/>
      <c r="G2344" s="167" t="s">
        <v>357</v>
      </c>
      <c r="H2344" s="210"/>
      <c r="I2344" s="211"/>
      <c r="J2344" s="212"/>
    </row>
    <row r="2345" spans="2:11" ht="25.5" x14ac:dyDescent="0.2">
      <c r="B2345" s="168" t="s">
        <v>299</v>
      </c>
      <c r="C2345" s="213" t="s">
        <v>2679</v>
      </c>
      <c r="D2345" s="214" t="s">
        <v>2676</v>
      </c>
      <c r="E2345" s="215" t="s">
        <v>2677</v>
      </c>
      <c r="F2345" s="214" t="s">
        <v>2678</v>
      </c>
      <c r="G2345" s="213" t="s">
        <v>2679</v>
      </c>
      <c r="H2345" s="214" t="s">
        <v>2676</v>
      </c>
      <c r="I2345" s="215" t="s">
        <v>2677</v>
      </c>
      <c r="J2345" s="214" t="s">
        <v>2678</v>
      </c>
    </row>
    <row r="2346" spans="2:11" x14ac:dyDescent="0.2">
      <c r="B2346" s="121" t="s">
        <v>2330</v>
      </c>
      <c r="C2346" s="216">
        <v>193</v>
      </c>
      <c r="D2346" s="217">
        <v>99.844559585492235</v>
      </c>
      <c r="E2346" s="218">
        <v>0.61223193010325661</v>
      </c>
      <c r="F2346" s="217">
        <v>263</v>
      </c>
      <c r="G2346" s="216">
        <v>6</v>
      </c>
      <c r="H2346" s="217">
        <v>239</v>
      </c>
      <c r="I2346" s="218">
        <v>0.36276245889198067</v>
      </c>
      <c r="J2346" s="217">
        <v>403</v>
      </c>
    </row>
    <row r="2347" spans="2:11" x14ac:dyDescent="0.2">
      <c r="B2347" s="101" t="s">
        <v>2331</v>
      </c>
      <c r="C2347" s="219">
        <v>422</v>
      </c>
      <c r="D2347" s="220">
        <v>93.149289099526072</v>
      </c>
      <c r="E2347" s="221">
        <v>0.54041903819186676</v>
      </c>
      <c r="F2347" s="220">
        <v>338</v>
      </c>
      <c r="G2347" s="219">
        <v>12</v>
      </c>
      <c r="H2347" s="220">
        <v>198.33333333333334</v>
      </c>
      <c r="I2347" s="221">
        <v>0.34507756995795269</v>
      </c>
      <c r="J2347" s="220">
        <v>389</v>
      </c>
    </row>
    <row r="2348" spans="2:11" x14ac:dyDescent="0.2">
      <c r="B2348" s="101" t="s">
        <v>2332</v>
      </c>
      <c r="C2348" s="219">
        <v>283</v>
      </c>
      <c r="D2348" s="220">
        <v>111.74204946996467</v>
      </c>
      <c r="E2348" s="221">
        <v>0.59428324438096669</v>
      </c>
      <c r="F2348" s="220">
        <v>411</v>
      </c>
      <c r="G2348" s="219">
        <v>16</v>
      </c>
      <c r="H2348" s="220">
        <v>273.125</v>
      </c>
      <c r="I2348" s="221">
        <v>0.3615155526141629</v>
      </c>
      <c r="J2348" s="220">
        <v>419</v>
      </c>
    </row>
    <row r="2349" spans="2:11" x14ac:dyDescent="0.2">
      <c r="B2349" s="101" t="s">
        <v>2333</v>
      </c>
      <c r="C2349" s="219">
        <v>12</v>
      </c>
      <c r="D2349" s="220">
        <v>122.91666666666667</v>
      </c>
      <c r="E2349" s="221">
        <v>0.59260747288067495</v>
      </c>
      <c r="F2349" s="220">
        <v>422</v>
      </c>
      <c r="G2349" s="219">
        <v>3</v>
      </c>
      <c r="H2349" s="220">
        <v>425</v>
      </c>
      <c r="I2349" s="221">
        <v>0.35764375876577836</v>
      </c>
      <c r="J2349" s="220">
        <v>562</v>
      </c>
    </row>
    <row r="2350" spans="2:11" x14ac:dyDescent="0.2">
      <c r="B2350" s="101" t="s">
        <v>2334</v>
      </c>
      <c r="C2350" s="219">
        <v>0</v>
      </c>
      <c r="D2350" s="220">
        <v>0</v>
      </c>
      <c r="E2350" s="221">
        <v>0</v>
      </c>
      <c r="F2350" s="220">
        <v>0</v>
      </c>
      <c r="G2350" s="219">
        <v>0</v>
      </c>
      <c r="H2350" s="220">
        <v>0</v>
      </c>
      <c r="I2350" s="221">
        <v>0</v>
      </c>
      <c r="J2350" s="220">
        <v>0</v>
      </c>
    </row>
    <row r="2351" spans="2:11" x14ac:dyDescent="0.2">
      <c r="B2351" s="101" t="s">
        <v>2335</v>
      </c>
      <c r="C2351" s="219">
        <v>13</v>
      </c>
      <c r="D2351" s="220">
        <v>93.769230769230774</v>
      </c>
      <c r="E2351" s="221">
        <v>0.55434288312869495</v>
      </c>
      <c r="F2351" s="220">
        <v>126</v>
      </c>
      <c r="G2351" s="219">
        <v>0</v>
      </c>
      <c r="H2351" s="220">
        <v>0</v>
      </c>
      <c r="I2351" s="221">
        <v>0</v>
      </c>
      <c r="J2351" s="220">
        <v>0</v>
      </c>
    </row>
    <row r="2352" spans="2:11" x14ac:dyDescent="0.2">
      <c r="B2352" s="101" t="s">
        <v>2336</v>
      </c>
      <c r="C2352" s="219">
        <v>0</v>
      </c>
      <c r="D2352" s="220">
        <v>0</v>
      </c>
      <c r="E2352" s="221">
        <v>0</v>
      </c>
      <c r="F2352" s="220">
        <v>0</v>
      </c>
      <c r="G2352" s="219">
        <v>0</v>
      </c>
      <c r="H2352" s="220">
        <v>0</v>
      </c>
      <c r="I2352" s="221">
        <v>0</v>
      </c>
      <c r="J2352" s="220">
        <v>0</v>
      </c>
    </row>
    <row r="2353" spans="2:10" x14ac:dyDescent="0.2">
      <c r="B2353" s="101" t="s">
        <v>2337</v>
      </c>
      <c r="C2353" s="219">
        <v>191</v>
      </c>
      <c r="D2353" s="220">
        <v>101.13612565445027</v>
      </c>
      <c r="E2353" s="221">
        <v>0.55327375837772808</v>
      </c>
      <c r="F2353" s="220">
        <v>339</v>
      </c>
      <c r="G2353" s="219">
        <v>14</v>
      </c>
      <c r="H2353" s="220">
        <v>403.35714285714283</v>
      </c>
      <c r="I2353" s="221">
        <v>0.36637903068837985</v>
      </c>
      <c r="J2353" s="220">
        <v>653</v>
      </c>
    </row>
    <row r="2354" spans="2:10" x14ac:dyDescent="0.2">
      <c r="B2354" s="101" t="s">
        <v>2338</v>
      </c>
      <c r="C2354" s="219">
        <v>3</v>
      </c>
      <c r="D2354" s="220">
        <v>90.333333333333329</v>
      </c>
      <c r="E2354" s="221">
        <v>0.53663366336633667</v>
      </c>
      <c r="F2354" s="220">
        <v>108</v>
      </c>
      <c r="G2354" s="219">
        <v>0</v>
      </c>
      <c r="H2354" s="220">
        <v>0</v>
      </c>
      <c r="I2354" s="221">
        <v>0</v>
      </c>
      <c r="J2354" s="220">
        <v>0</v>
      </c>
    </row>
    <row r="2355" spans="2:10" x14ac:dyDescent="0.2">
      <c r="B2355" s="101" t="s">
        <v>2339</v>
      </c>
      <c r="C2355" s="219">
        <v>18</v>
      </c>
      <c r="D2355" s="220">
        <v>90.333333333333329</v>
      </c>
      <c r="E2355" s="221">
        <v>0.54802831142568253</v>
      </c>
      <c r="F2355" s="220">
        <v>190</v>
      </c>
      <c r="G2355" s="219">
        <v>0</v>
      </c>
      <c r="H2355" s="220">
        <v>0</v>
      </c>
      <c r="I2355" s="221">
        <v>0</v>
      </c>
      <c r="J2355" s="220">
        <v>0</v>
      </c>
    </row>
    <row r="2356" spans="2:10" x14ac:dyDescent="0.2">
      <c r="B2356" s="101" t="s">
        <v>2340</v>
      </c>
      <c r="C2356" s="219">
        <v>588</v>
      </c>
      <c r="D2356" s="220">
        <v>103.3639455782313</v>
      </c>
      <c r="E2356" s="221">
        <v>0.59927626973249581</v>
      </c>
      <c r="F2356" s="220">
        <v>320</v>
      </c>
      <c r="G2356" s="219">
        <v>95</v>
      </c>
      <c r="H2356" s="220">
        <v>246.83157894736843</v>
      </c>
      <c r="I2356" s="221">
        <v>0.35471817989289933</v>
      </c>
      <c r="J2356" s="220">
        <v>785</v>
      </c>
    </row>
    <row r="2357" spans="2:10" x14ac:dyDescent="0.2">
      <c r="B2357" s="101" t="s">
        <v>2341</v>
      </c>
      <c r="C2357" s="219">
        <v>0</v>
      </c>
      <c r="D2357" s="220">
        <v>0</v>
      </c>
      <c r="E2357" s="221">
        <v>0</v>
      </c>
      <c r="F2357" s="220">
        <v>0</v>
      </c>
      <c r="G2357" s="219">
        <v>0</v>
      </c>
      <c r="H2357" s="220">
        <v>0</v>
      </c>
      <c r="I2357" s="221">
        <v>0</v>
      </c>
      <c r="J2357" s="220">
        <v>0</v>
      </c>
    </row>
    <row r="2358" spans="2:10" x14ac:dyDescent="0.2">
      <c r="B2358" s="101" t="s">
        <v>2342</v>
      </c>
      <c r="C2358" s="219">
        <v>17</v>
      </c>
      <c r="D2358" s="220">
        <v>95.117647058823536</v>
      </c>
      <c r="E2358" s="221">
        <v>0.51154697880417599</v>
      </c>
      <c r="F2358" s="220">
        <v>401</v>
      </c>
      <c r="G2358" s="219">
        <v>0</v>
      </c>
      <c r="H2358" s="220">
        <v>0</v>
      </c>
      <c r="I2358" s="221">
        <v>0</v>
      </c>
      <c r="J2358" s="220">
        <v>0</v>
      </c>
    </row>
    <row r="2359" spans="2:10" x14ac:dyDescent="0.2">
      <c r="B2359" s="101" t="s">
        <v>2343</v>
      </c>
      <c r="C2359" s="219">
        <v>78</v>
      </c>
      <c r="D2359" s="220">
        <v>97.128205128205124</v>
      </c>
      <c r="E2359" s="221">
        <v>0.56621823617339317</v>
      </c>
      <c r="F2359" s="220">
        <v>285</v>
      </c>
      <c r="G2359" s="219">
        <v>0</v>
      </c>
      <c r="H2359" s="220">
        <v>0</v>
      </c>
      <c r="I2359" s="221">
        <v>0</v>
      </c>
      <c r="J2359" s="220">
        <v>0</v>
      </c>
    </row>
    <row r="2360" spans="2:10" x14ac:dyDescent="0.2">
      <c r="B2360" s="101" t="s">
        <v>2344</v>
      </c>
      <c r="C2360" s="219">
        <v>13</v>
      </c>
      <c r="D2360" s="220">
        <v>83.461538461538467</v>
      </c>
      <c r="E2360" s="221">
        <v>0.52289156626506017</v>
      </c>
      <c r="F2360" s="220">
        <v>240</v>
      </c>
      <c r="G2360" s="219">
        <v>0</v>
      </c>
      <c r="H2360" s="220">
        <v>0</v>
      </c>
      <c r="I2360" s="221">
        <v>0</v>
      </c>
      <c r="J2360" s="220">
        <v>0</v>
      </c>
    </row>
    <row r="2361" spans="2:10" x14ac:dyDescent="0.2">
      <c r="B2361" s="101" t="s">
        <v>2345</v>
      </c>
      <c r="C2361" s="219">
        <v>0</v>
      </c>
      <c r="D2361" s="220">
        <v>0</v>
      </c>
      <c r="E2361" s="221">
        <v>0</v>
      </c>
      <c r="F2361" s="220">
        <v>0</v>
      </c>
      <c r="G2361" s="219">
        <v>0</v>
      </c>
      <c r="H2361" s="220">
        <v>0</v>
      </c>
      <c r="I2361" s="221">
        <v>0</v>
      </c>
      <c r="J2361" s="220">
        <v>0</v>
      </c>
    </row>
    <row r="2362" spans="2:10" x14ac:dyDescent="0.2">
      <c r="B2362" s="101" t="s">
        <v>2346</v>
      </c>
      <c r="C2362" s="219">
        <v>1</v>
      </c>
      <c r="D2362" s="220">
        <v>55</v>
      </c>
      <c r="E2362" s="221">
        <v>0.42307692307692313</v>
      </c>
      <c r="F2362" s="220">
        <v>55</v>
      </c>
      <c r="G2362" s="219">
        <v>0</v>
      </c>
      <c r="H2362" s="220">
        <v>0</v>
      </c>
      <c r="I2362" s="221">
        <v>0</v>
      </c>
      <c r="J2362" s="220">
        <v>0</v>
      </c>
    </row>
    <row r="2363" spans="2:10" x14ac:dyDescent="0.2">
      <c r="B2363" s="101" t="s">
        <v>2347</v>
      </c>
      <c r="C2363" s="219">
        <v>311</v>
      </c>
      <c r="D2363" s="220">
        <v>87.974276527331185</v>
      </c>
      <c r="E2363" s="221">
        <v>0.53133435612607549</v>
      </c>
      <c r="F2363" s="220">
        <v>585</v>
      </c>
      <c r="G2363" s="219">
        <v>43</v>
      </c>
      <c r="H2363" s="220">
        <v>224.44186046511629</v>
      </c>
      <c r="I2363" s="221">
        <v>0.35429515418502211</v>
      </c>
      <c r="J2363" s="220">
        <v>487</v>
      </c>
    </row>
    <row r="2364" spans="2:10" x14ac:dyDescent="0.2">
      <c r="B2364" s="101" t="s">
        <v>2348</v>
      </c>
      <c r="C2364" s="219">
        <v>709</v>
      </c>
      <c r="D2364" s="220">
        <v>85.490832157968967</v>
      </c>
      <c r="E2364" s="221">
        <v>0.5230082921315351</v>
      </c>
      <c r="F2364" s="220">
        <v>381</v>
      </c>
      <c r="G2364" s="219">
        <v>71</v>
      </c>
      <c r="H2364" s="220">
        <v>235.42253521126761</v>
      </c>
      <c r="I2364" s="221">
        <v>0.351746632996633</v>
      </c>
      <c r="J2364" s="220">
        <v>955</v>
      </c>
    </row>
    <row r="2365" spans="2:10" x14ac:dyDescent="0.2">
      <c r="B2365" s="101" t="s">
        <v>2349</v>
      </c>
      <c r="C2365" s="219">
        <v>0</v>
      </c>
      <c r="D2365" s="220">
        <v>0</v>
      </c>
      <c r="E2365" s="221">
        <v>0</v>
      </c>
      <c r="F2365" s="220">
        <v>0</v>
      </c>
      <c r="G2365" s="219">
        <v>0</v>
      </c>
      <c r="H2365" s="220">
        <v>0</v>
      </c>
      <c r="I2365" s="221">
        <v>0</v>
      </c>
      <c r="J2365" s="220">
        <v>0</v>
      </c>
    </row>
    <row r="2366" spans="2:10" x14ac:dyDescent="0.2">
      <c r="B2366" s="101" t="s">
        <v>2350</v>
      </c>
      <c r="C2366" s="219">
        <v>2</v>
      </c>
      <c r="D2366" s="220">
        <v>118</v>
      </c>
      <c r="E2366" s="221">
        <v>0.6293333333333333</v>
      </c>
      <c r="F2366" s="220">
        <v>148</v>
      </c>
      <c r="G2366" s="219">
        <v>0</v>
      </c>
      <c r="H2366" s="220">
        <v>0</v>
      </c>
      <c r="I2366" s="221">
        <v>0</v>
      </c>
      <c r="J2366" s="220">
        <v>0</v>
      </c>
    </row>
    <row r="2367" spans="2:10" x14ac:dyDescent="0.2">
      <c r="B2367" s="101" t="s">
        <v>2351</v>
      </c>
      <c r="C2367" s="219">
        <v>8</v>
      </c>
      <c r="D2367" s="220">
        <v>83.875</v>
      </c>
      <c r="E2367" s="221">
        <v>0.5819601040763227</v>
      </c>
      <c r="F2367" s="220">
        <v>115</v>
      </c>
      <c r="G2367" s="219">
        <v>0</v>
      </c>
      <c r="H2367" s="220">
        <v>0</v>
      </c>
      <c r="I2367" s="221">
        <v>0</v>
      </c>
      <c r="J2367" s="220">
        <v>0</v>
      </c>
    </row>
    <row r="2368" spans="2:10" x14ac:dyDescent="0.2">
      <c r="B2368" s="101" t="s">
        <v>2352</v>
      </c>
      <c r="C2368" s="219">
        <v>224</v>
      </c>
      <c r="D2368" s="220">
        <v>102.48214285714286</v>
      </c>
      <c r="E2368" s="221">
        <v>0.54274635899375823</v>
      </c>
      <c r="F2368" s="220">
        <v>521</v>
      </c>
      <c r="G2368" s="219">
        <v>75</v>
      </c>
      <c r="H2368" s="220">
        <v>353.29333333333335</v>
      </c>
      <c r="I2368" s="221">
        <v>0.35712649100343685</v>
      </c>
      <c r="J2368" s="220">
        <v>784</v>
      </c>
    </row>
    <row r="2369" spans="2:10" x14ac:dyDescent="0.2">
      <c r="B2369" s="101" t="s">
        <v>2353</v>
      </c>
      <c r="C2369" s="219">
        <v>35</v>
      </c>
      <c r="D2369" s="220">
        <v>181.37142857142857</v>
      </c>
      <c r="E2369" s="221">
        <v>0.58243875584916038</v>
      </c>
      <c r="F2369" s="220">
        <v>759</v>
      </c>
      <c r="G2369" s="219">
        <v>37</v>
      </c>
      <c r="H2369" s="220">
        <v>309.97297297297297</v>
      </c>
      <c r="I2369" s="221">
        <v>0.35547359285891389</v>
      </c>
      <c r="J2369" s="220">
        <v>804</v>
      </c>
    </row>
    <row r="2370" spans="2:10" x14ac:dyDescent="0.2">
      <c r="B2370" s="101" t="s">
        <v>2354</v>
      </c>
      <c r="C2370" s="219">
        <v>7</v>
      </c>
      <c r="D2370" s="220">
        <v>116.14285714285714</v>
      </c>
      <c r="E2370" s="221">
        <v>0.60853293413173648</v>
      </c>
      <c r="F2370" s="220">
        <v>176</v>
      </c>
      <c r="G2370" s="219">
        <v>0</v>
      </c>
      <c r="H2370" s="220">
        <v>0</v>
      </c>
      <c r="I2370" s="221">
        <v>0</v>
      </c>
      <c r="J2370" s="220">
        <v>0</v>
      </c>
    </row>
    <row r="2371" spans="2:10" x14ac:dyDescent="0.2">
      <c r="B2371" s="101" t="s">
        <v>2355</v>
      </c>
      <c r="C2371" s="219">
        <v>71</v>
      </c>
      <c r="D2371" s="220">
        <v>102.64788732394366</v>
      </c>
      <c r="E2371" s="221">
        <v>0.56369402119266754</v>
      </c>
      <c r="F2371" s="220">
        <v>194</v>
      </c>
      <c r="G2371" s="219">
        <v>0</v>
      </c>
      <c r="H2371" s="220">
        <v>0</v>
      </c>
      <c r="I2371" s="221">
        <v>0</v>
      </c>
      <c r="J2371" s="220">
        <v>0</v>
      </c>
    </row>
    <row r="2372" spans="2:10" x14ac:dyDescent="0.2">
      <c r="B2372" s="101" t="s">
        <v>2356</v>
      </c>
      <c r="C2372" s="219">
        <v>10</v>
      </c>
      <c r="D2372" s="220">
        <v>93.7</v>
      </c>
      <c r="E2372" s="221">
        <v>0.55345540460720621</v>
      </c>
      <c r="F2372" s="220">
        <v>196</v>
      </c>
      <c r="G2372" s="219">
        <v>0</v>
      </c>
      <c r="H2372" s="220">
        <v>0</v>
      </c>
      <c r="I2372" s="221">
        <v>0</v>
      </c>
      <c r="J2372" s="220">
        <v>0</v>
      </c>
    </row>
    <row r="2373" spans="2:10" x14ac:dyDescent="0.2">
      <c r="B2373" s="101" t="s">
        <v>2357</v>
      </c>
      <c r="C2373" s="219">
        <v>848</v>
      </c>
      <c r="D2373" s="220">
        <v>93.915094339622641</v>
      </c>
      <c r="E2373" s="221">
        <v>0.55221572747002812</v>
      </c>
      <c r="F2373" s="220">
        <v>341</v>
      </c>
      <c r="G2373" s="219">
        <v>86</v>
      </c>
      <c r="H2373" s="220">
        <v>287.12790697674421</v>
      </c>
      <c r="I2373" s="221">
        <v>0.35870654716076644</v>
      </c>
      <c r="J2373" s="220">
        <v>934</v>
      </c>
    </row>
    <row r="2374" spans="2:10" x14ac:dyDescent="0.2">
      <c r="B2374" s="101" t="s">
        <v>2358</v>
      </c>
      <c r="C2374" s="219">
        <v>376</v>
      </c>
      <c r="D2374" s="220">
        <v>93.101063829787236</v>
      </c>
      <c r="E2374" s="221">
        <v>0.54506952337947467</v>
      </c>
      <c r="F2374" s="220">
        <v>291</v>
      </c>
      <c r="G2374" s="219">
        <v>19</v>
      </c>
      <c r="H2374" s="220">
        <v>317.21052631578948</v>
      </c>
      <c r="I2374" s="221">
        <v>0.36241731809981959</v>
      </c>
      <c r="J2374" s="220">
        <v>602</v>
      </c>
    </row>
    <row r="2375" spans="2:10" x14ac:dyDescent="0.2">
      <c r="B2375" s="101" t="s">
        <v>2359</v>
      </c>
      <c r="C2375" s="219">
        <v>3</v>
      </c>
      <c r="D2375" s="220">
        <v>88</v>
      </c>
      <c r="E2375" s="221">
        <v>0.56170212765957439</v>
      </c>
      <c r="F2375" s="220">
        <v>114</v>
      </c>
      <c r="G2375" s="219">
        <v>0</v>
      </c>
      <c r="H2375" s="220">
        <v>0</v>
      </c>
      <c r="I2375" s="221">
        <v>0</v>
      </c>
      <c r="J2375" s="220">
        <v>0</v>
      </c>
    </row>
    <row r="2376" spans="2:10" x14ac:dyDescent="0.2">
      <c r="B2376" s="101" t="s">
        <v>2360</v>
      </c>
      <c r="C2376" s="219">
        <v>30</v>
      </c>
      <c r="D2376" s="220">
        <v>94.13333333333334</v>
      </c>
      <c r="E2376" s="221">
        <v>0.56131981713377055</v>
      </c>
      <c r="F2376" s="220">
        <v>152</v>
      </c>
      <c r="G2376" s="219">
        <v>0</v>
      </c>
      <c r="H2376" s="220">
        <v>0</v>
      </c>
      <c r="I2376" s="221">
        <v>0</v>
      </c>
      <c r="J2376" s="220">
        <v>0</v>
      </c>
    </row>
    <row r="2377" spans="2:10" x14ac:dyDescent="0.2">
      <c r="B2377" s="101" t="s">
        <v>2361</v>
      </c>
      <c r="C2377" s="219">
        <v>391</v>
      </c>
      <c r="D2377" s="220">
        <v>70.670076726342714</v>
      </c>
      <c r="E2377" s="221">
        <v>0.45704455985973724</v>
      </c>
      <c r="F2377" s="220">
        <v>273</v>
      </c>
      <c r="G2377" s="219">
        <v>55</v>
      </c>
      <c r="H2377" s="220">
        <v>240.05454545454546</v>
      </c>
      <c r="I2377" s="221">
        <v>0.35970576215774419</v>
      </c>
      <c r="J2377" s="220">
        <v>933</v>
      </c>
    </row>
    <row r="2378" spans="2:10" x14ac:dyDescent="0.2">
      <c r="B2378" s="101" t="s">
        <v>2362</v>
      </c>
      <c r="C2378" s="219">
        <v>34</v>
      </c>
      <c r="D2378" s="220">
        <v>82.294117647058826</v>
      </c>
      <c r="E2378" s="221">
        <v>0.52455943007124106</v>
      </c>
      <c r="F2378" s="220">
        <v>191</v>
      </c>
      <c r="G2378" s="219">
        <v>0</v>
      </c>
      <c r="H2378" s="220">
        <v>0</v>
      </c>
      <c r="I2378" s="221">
        <v>0</v>
      </c>
      <c r="J2378" s="220">
        <v>0</v>
      </c>
    </row>
    <row r="2379" spans="2:10" x14ac:dyDescent="0.2">
      <c r="B2379" s="101" t="s">
        <v>2363</v>
      </c>
      <c r="C2379" s="219">
        <v>61</v>
      </c>
      <c r="D2379" s="220">
        <v>117.77049180327869</v>
      </c>
      <c r="E2379" s="221">
        <v>0.59737235988691162</v>
      </c>
      <c r="F2379" s="220">
        <v>337</v>
      </c>
      <c r="G2379" s="219">
        <v>0</v>
      </c>
      <c r="H2379" s="220">
        <v>0</v>
      </c>
      <c r="I2379" s="221">
        <v>0</v>
      </c>
      <c r="J2379" s="220">
        <v>0</v>
      </c>
    </row>
    <row r="2380" spans="2:10" x14ac:dyDescent="0.2">
      <c r="B2380" s="101" t="s">
        <v>2364</v>
      </c>
      <c r="C2380" s="219">
        <v>108</v>
      </c>
      <c r="D2380" s="220">
        <v>82.601851851851848</v>
      </c>
      <c r="E2380" s="221">
        <v>0.50117977528089885</v>
      </c>
      <c r="F2380" s="220">
        <v>328</v>
      </c>
      <c r="G2380" s="219">
        <v>1</v>
      </c>
      <c r="H2380" s="220">
        <v>211</v>
      </c>
      <c r="I2380" s="221">
        <v>0.31075110456553756</v>
      </c>
      <c r="J2380" s="220">
        <v>211</v>
      </c>
    </row>
    <row r="2381" spans="2:10" x14ac:dyDescent="0.2">
      <c r="B2381" s="101" t="s">
        <v>2365</v>
      </c>
      <c r="C2381" s="219">
        <v>427</v>
      </c>
      <c r="D2381" s="220">
        <v>79.004683840749408</v>
      </c>
      <c r="E2381" s="221">
        <v>0.50352249320875253</v>
      </c>
      <c r="F2381" s="220">
        <v>438</v>
      </c>
      <c r="G2381" s="219">
        <v>30</v>
      </c>
      <c r="H2381" s="220">
        <v>212.23333333333332</v>
      </c>
      <c r="I2381" s="221">
        <v>0.35655485243881957</v>
      </c>
      <c r="J2381" s="220">
        <v>504</v>
      </c>
    </row>
    <row r="2382" spans="2:10" x14ac:dyDescent="0.2">
      <c r="B2382" s="101" t="s">
        <v>2366</v>
      </c>
      <c r="C2382" s="219">
        <v>0</v>
      </c>
      <c r="D2382" s="220">
        <v>0</v>
      </c>
      <c r="E2382" s="221">
        <v>0</v>
      </c>
      <c r="F2382" s="220">
        <v>0</v>
      </c>
      <c r="G2382" s="219">
        <v>0</v>
      </c>
      <c r="H2382" s="220">
        <v>0</v>
      </c>
      <c r="I2382" s="221">
        <v>0</v>
      </c>
      <c r="J2382" s="220">
        <v>0</v>
      </c>
    </row>
    <row r="2383" spans="2:10" x14ac:dyDescent="0.2">
      <c r="B2383" s="101" t="s">
        <v>2367</v>
      </c>
      <c r="C2383" s="219">
        <v>2</v>
      </c>
      <c r="D2383" s="220">
        <v>35.5</v>
      </c>
      <c r="E2383" s="221">
        <v>0.27307692307692299</v>
      </c>
      <c r="F2383" s="220">
        <v>57</v>
      </c>
      <c r="G2383" s="219">
        <v>0</v>
      </c>
      <c r="H2383" s="220">
        <v>0</v>
      </c>
      <c r="I2383" s="221">
        <v>0</v>
      </c>
      <c r="J2383" s="220">
        <v>0</v>
      </c>
    </row>
    <row r="2384" spans="2:10" x14ac:dyDescent="0.2">
      <c r="B2384" s="101" t="s">
        <v>2368</v>
      </c>
      <c r="C2384" s="219">
        <v>2</v>
      </c>
      <c r="D2384" s="220">
        <v>58.5</v>
      </c>
      <c r="E2384" s="221">
        <v>0.44999999999999996</v>
      </c>
      <c r="F2384" s="220">
        <v>67</v>
      </c>
      <c r="G2384" s="219">
        <v>0</v>
      </c>
      <c r="H2384" s="220">
        <v>0</v>
      </c>
      <c r="I2384" s="221">
        <v>0</v>
      </c>
      <c r="J2384" s="220">
        <v>0</v>
      </c>
    </row>
    <row r="2385" spans="2:11" x14ac:dyDescent="0.2">
      <c r="B2385" s="101" t="s">
        <v>2369</v>
      </c>
      <c r="C2385" s="219">
        <v>2</v>
      </c>
      <c r="D2385" s="220">
        <v>97</v>
      </c>
      <c r="E2385" s="221">
        <v>0.57058823529411762</v>
      </c>
      <c r="F2385" s="220">
        <v>107</v>
      </c>
      <c r="G2385" s="219">
        <v>0</v>
      </c>
      <c r="H2385" s="220">
        <v>0</v>
      </c>
      <c r="I2385" s="221">
        <v>0</v>
      </c>
      <c r="J2385" s="220">
        <v>0</v>
      </c>
    </row>
    <row r="2386" spans="2:11" x14ac:dyDescent="0.2">
      <c r="B2386" s="101" t="s">
        <v>2370</v>
      </c>
      <c r="C2386" s="219">
        <v>3</v>
      </c>
      <c r="D2386" s="220">
        <v>84.666666666666671</v>
      </c>
      <c r="E2386" s="221">
        <v>0.47476635514018684</v>
      </c>
      <c r="F2386" s="220">
        <v>180</v>
      </c>
      <c r="G2386" s="219">
        <v>0</v>
      </c>
      <c r="H2386" s="220">
        <v>0</v>
      </c>
      <c r="I2386" s="221">
        <v>0</v>
      </c>
      <c r="J2386" s="220">
        <v>0</v>
      </c>
    </row>
    <row r="2387" spans="2:11" x14ac:dyDescent="0.2">
      <c r="B2387" s="101" t="s">
        <v>2371</v>
      </c>
      <c r="C2387" s="219">
        <v>9</v>
      </c>
      <c r="D2387" s="220">
        <v>85.888888888888886</v>
      </c>
      <c r="E2387" s="221">
        <v>0.55412186379928308</v>
      </c>
      <c r="F2387" s="220">
        <v>123</v>
      </c>
      <c r="G2387" s="219">
        <v>0</v>
      </c>
      <c r="H2387" s="220">
        <v>0</v>
      </c>
      <c r="I2387" s="221">
        <v>0</v>
      </c>
      <c r="J2387" s="220">
        <v>0</v>
      </c>
    </row>
    <row r="2388" spans="2:11" x14ac:dyDescent="0.2">
      <c r="B2388" s="101" t="s">
        <v>2372</v>
      </c>
      <c r="C2388" s="219">
        <v>16</v>
      </c>
      <c r="D2388" s="220">
        <v>102.1875</v>
      </c>
      <c r="E2388" s="221">
        <v>0.54391217564870264</v>
      </c>
      <c r="F2388" s="220">
        <v>339</v>
      </c>
      <c r="G2388" s="219">
        <v>0</v>
      </c>
      <c r="H2388" s="220">
        <v>0</v>
      </c>
      <c r="I2388" s="221">
        <v>0</v>
      </c>
      <c r="J2388" s="220">
        <v>0</v>
      </c>
    </row>
    <row r="2389" spans="2:11" x14ac:dyDescent="0.2">
      <c r="B2389" s="101" t="s">
        <v>2373</v>
      </c>
      <c r="C2389" s="219">
        <v>0</v>
      </c>
      <c r="D2389" s="220">
        <v>0</v>
      </c>
      <c r="E2389" s="221">
        <v>0</v>
      </c>
      <c r="F2389" s="220">
        <v>0</v>
      </c>
      <c r="G2389" s="219">
        <v>0</v>
      </c>
      <c r="H2389" s="220">
        <v>0</v>
      </c>
      <c r="I2389" s="221">
        <v>0</v>
      </c>
      <c r="J2389" s="220">
        <v>0</v>
      </c>
    </row>
    <row r="2390" spans="2:11" x14ac:dyDescent="0.2">
      <c r="B2390" s="101" t="s">
        <v>2374</v>
      </c>
      <c r="C2390" s="219">
        <v>59</v>
      </c>
      <c r="D2390" s="220">
        <v>94.169491525423723</v>
      </c>
      <c r="E2390" s="221">
        <v>0.57343379089689339</v>
      </c>
      <c r="F2390" s="220">
        <v>192</v>
      </c>
      <c r="G2390" s="219">
        <v>2</v>
      </c>
      <c r="H2390" s="220">
        <v>572.5</v>
      </c>
      <c r="I2390" s="221">
        <v>0.37103046014257934</v>
      </c>
      <c r="J2390" s="220">
        <v>820</v>
      </c>
    </row>
    <row r="2391" spans="2:11" x14ac:dyDescent="0.2">
      <c r="B2391" s="101" t="s">
        <v>2375</v>
      </c>
      <c r="C2391" s="219">
        <v>4</v>
      </c>
      <c r="D2391" s="220">
        <v>102.75</v>
      </c>
      <c r="E2391" s="221">
        <v>0.59738372093023262</v>
      </c>
      <c r="F2391" s="220">
        <v>134</v>
      </c>
      <c r="G2391" s="219">
        <v>0</v>
      </c>
      <c r="H2391" s="220">
        <v>0</v>
      </c>
      <c r="I2391" s="221">
        <v>0</v>
      </c>
      <c r="J2391" s="220">
        <v>0</v>
      </c>
    </row>
    <row r="2392" spans="2:11" x14ac:dyDescent="0.2">
      <c r="B2392" s="101" t="s">
        <v>2376</v>
      </c>
      <c r="C2392" s="219">
        <v>0</v>
      </c>
      <c r="D2392" s="220">
        <v>0</v>
      </c>
      <c r="E2392" s="221">
        <v>0</v>
      </c>
      <c r="F2392" s="220">
        <v>0</v>
      </c>
      <c r="G2392" s="219">
        <v>0</v>
      </c>
      <c r="H2392" s="220">
        <v>0</v>
      </c>
      <c r="I2392" s="221">
        <v>0</v>
      </c>
      <c r="J2392" s="220">
        <v>0</v>
      </c>
    </row>
    <row r="2393" spans="2:11" x14ac:dyDescent="0.2">
      <c r="B2393" s="102" t="s">
        <v>2377</v>
      </c>
      <c r="C2393" s="222">
        <v>0</v>
      </c>
      <c r="D2393" s="223">
        <v>0</v>
      </c>
      <c r="E2393" s="224">
        <v>0</v>
      </c>
      <c r="F2393" s="223">
        <v>0</v>
      </c>
      <c r="G2393" s="222">
        <v>0</v>
      </c>
      <c r="H2393" s="223">
        <v>0</v>
      </c>
      <c r="I2393" s="224">
        <v>0</v>
      </c>
      <c r="J2393" s="223">
        <v>0</v>
      </c>
    </row>
    <row r="2395" spans="2:11" x14ac:dyDescent="0.2">
      <c r="K2395" s="12" t="s">
        <v>298</v>
      </c>
    </row>
    <row r="2396" spans="2:11" x14ac:dyDescent="0.2">
      <c r="K2396" s="12" t="s">
        <v>332</v>
      </c>
    </row>
    <row r="2397" spans="2:11" x14ac:dyDescent="0.2">
      <c r="B2397" s="3" t="s">
        <v>0</v>
      </c>
      <c r="C2397" s="207"/>
      <c r="D2397" s="208"/>
      <c r="E2397" s="209"/>
      <c r="F2397" s="209"/>
      <c r="G2397" s="207"/>
      <c r="H2397" s="208"/>
      <c r="I2397" s="209"/>
      <c r="J2397" s="209"/>
    </row>
    <row r="2398" spans="2:11" x14ac:dyDescent="0.2">
      <c r="B2398" s="3" t="s">
        <v>2701</v>
      </c>
      <c r="C2398" s="207"/>
      <c r="D2398" s="208"/>
      <c r="E2398" s="209"/>
      <c r="F2398" s="209"/>
      <c r="G2398" s="207"/>
      <c r="H2398" s="208"/>
      <c r="I2398" s="209"/>
      <c r="J2398" s="209"/>
    </row>
    <row r="2399" spans="2:11" x14ac:dyDescent="0.2">
      <c r="B2399" s="100" t="s">
        <v>293</v>
      </c>
      <c r="C2399" s="207"/>
      <c r="D2399" s="208"/>
      <c r="E2399" s="209"/>
      <c r="F2399" s="209"/>
      <c r="G2399" s="207"/>
      <c r="H2399" s="208"/>
      <c r="I2399" s="209"/>
      <c r="J2399" s="209"/>
    </row>
    <row r="2400" spans="2:11" x14ac:dyDescent="0.2">
      <c r="B2400" s="3"/>
      <c r="C2400" s="98"/>
      <c r="D2400" s="98"/>
      <c r="E2400" s="98"/>
      <c r="F2400" s="98"/>
      <c r="G2400" s="98"/>
      <c r="H2400" s="98"/>
      <c r="I2400" s="98"/>
      <c r="J2400" s="98"/>
    </row>
    <row r="2401" spans="2:10" x14ac:dyDescent="0.2">
      <c r="B2401" s="106"/>
      <c r="C2401" s="167" t="s">
        <v>2659</v>
      </c>
      <c r="D2401" s="210"/>
      <c r="E2401" s="211"/>
      <c r="F2401" s="212"/>
      <c r="G2401" s="167" t="s">
        <v>357</v>
      </c>
      <c r="H2401" s="210"/>
      <c r="I2401" s="211"/>
      <c r="J2401" s="212"/>
    </row>
    <row r="2402" spans="2:10" ht="25.5" x14ac:dyDescent="0.2">
      <c r="B2402" s="168" t="s">
        <v>299</v>
      </c>
      <c r="C2402" s="213" t="s">
        <v>2679</v>
      </c>
      <c r="D2402" s="214" t="s">
        <v>2676</v>
      </c>
      <c r="E2402" s="215" t="s">
        <v>2677</v>
      </c>
      <c r="F2402" s="214" t="s">
        <v>2678</v>
      </c>
      <c r="G2402" s="213" t="s">
        <v>2679</v>
      </c>
      <c r="H2402" s="214" t="s">
        <v>2676</v>
      </c>
      <c r="I2402" s="215" t="s">
        <v>2677</v>
      </c>
      <c r="J2402" s="214" t="s">
        <v>2678</v>
      </c>
    </row>
    <row r="2403" spans="2:10" x14ac:dyDescent="0.2">
      <c r="B2403" s="121" t="s">
        <v>2378</v>
      </c>
      <c r="C2403" s="216">
        <v>0</v>
      </c>
      <c r="D2403" s="217">
        <v>0</v>
      </c>
      <c r="E2403" s="218">
        <v>0</v>
      </c>
      <c r="F2403" s="217">
        <v>0</v>
      </c>
      <c r="G2403" s="216">
        <v>0</v>
      </c>
      <c r="H2403" s="217">
        <v>0</v>
      </c>
      <c r="I2403" s="218">
        <v>0</v>
      </c>
      <c r="J2403" s="217">
        <v>0</v>
      </c>
    </row>
    <row r="2404" spans="2:10" x14ac:dyDescent="0.2">
      <c r="B2404" s="101" t="s">
        <v>2379</v>
      </c>
      <c r="C2404" s="219">
        <v>1</v>
      </c>
      <c r="D2404" s="220">
        <v>94</v>
      </c>
      <c r="E2404" s="221">
        <v>0.67142857142857149</v>
      </c>
      <c r="F2404" s="220">
        <v>94</v>
      </c>
      <c r="G2404" s="219">
        <v>0</v>
      </c>
      <c r="H2404" s="220">
        <v>0</v>
      </c>
      <c r="I2404" s="221">
        <v>0</v>
      </c>
      <c r="J2404" s="220">
        <v>0</v>
      </c>
    </row>
    <row r="2405" spans="2:10" x14ac:dyDescent="0.2">
      <c r="B2405" s="101" t="s">
        <v>2380</v>
      </c>
      <c r="C2405" s="219">
        <v>0</v>
      </c>
      <c r="D2405" s="220">
        <v>0</v>
      </c>
      <c r="E2405" s="221">
        <v>0</v>
      </c>
      <c r="F2405" s="220">
        <v>0</v>
      </c>
      <c r="G2405" s="219">
        <v>0</v>
      </c>
      <c r="H2405" s="220">
        <v>0</v>
      </c>
      <c r="I2405" s="221">
        <v>0</v>
      </c>
      <c r="J2405" s="220">
        <v>0</v>
      </c>
    </row>
    <row r="2406" spans="2:10" x14ac:dyDescent="0.2">
      <c r="B2406" s="101" t="s">
        <v>2381</v>
      </c>
      <c r="C2406" s="219">
        <v>10</v>
      </c>
      <c r="D2406" s="220">
        <v>135.19999999999999</v>
      </c>
      <c r="E2406" s="221">
        <v>0.59376372419850676</v>
      </c>
      <c r="F2406" s="220">
        <v>266</v>
      </c>
      <c r="G2406" s="219">
        <v>0</v>
      </c>
      <c r="H2406" s="220">
        <v>0</v>
      </c>
      <c r="I2406" s="221">
        <v>0</v>
      </c>
      <c r="J2406" s="220">
        <v>0</v>
      </c>
    </row>
    <row r="2407" spans="2:10" x14ac:dyDescent="0.2">
      <c r="B2407" s="101" t="s">
        <v>2382</v>
      </c>
      <c r="C2407" s="219">
        <v>0</v>
      </c>
      <c r="D2407" s="220">
        <v>0</v>
      </c>
      <c r="E2407" s="221">
        <v>0</v>
      </c>
      <c r="F2407" s="220">
        <v>0</v>
      </c>
      <c r="G2407" s="219">
        <v>0</v>
      </c>
      <c r="H2407" s="220">
        <v>0</v>
      </c>
      <c r="I2407" s="221">
        <v>0</v>
      </c>
      <c r="J2407" s="220">
        <v>0</v>
      </c>
    </row>
    <row r="2408" spans="2:10" x14ac:dyDescent="0.2">
      <c r="B2408" s="101" t="s">
        <v>2383</v>
      </c>
      <c r="C2408" s="219">
        <v>0</v>
      </c>
      <c r="D2408" s="220">
        <v>0</v>
      </c>
      <c r="E2408" s="221">
        <v>0</v>
      </c>
      <c r="F2408" s="220">
        <v>0</v>
      </c>
      <c r="G2408" s="219">
        <v>15</v>
      </c>
      <c r="H2408" s="220">
        <v>444.53333333333336</v>
      </c>
      <c r="I2408" s="221">
        <v>0.35795576551427954</v>
      </c>
      <c r="J2408" s="220">
        <v>1618</v>
      </c>
    </row>
    <row r="2409" spans="2:10" x14ac:dyDescent="0.2">
      <c r="B2409" s="101" t="s">
        <v>2384</v>
      </c>
      <c r="C2409" s="219">
        <v>3</v>
      </c>
      <c r="D2409" s="220">
        <v>122.66666666666667</v>
      </c>
      <c r="E2409" s="221">
        <v>0.46582278481012662</v>
      </c>
      <c r="F2409" s="220">
        <v>173</v>
      </c>
      <c r="G2409" s="219">
        <v>0</v>
      </c>
      <c r="H2409" s="220">
        <v>0</v>
      </c>
      <c r="I2409" s="221">
        <v>0</v>
      </c>
      <c r="J2409" s="220">
        <v>0</v>
      </c>
    </row>
    <row r="2410" spans="2:10" x14ac:dyDescent="0.2">
      <c r="B2410" s="101" t="s">
        <v>2385</v>
      </c>
      <c r="C2410" s="219">
        <v>3</v>
      </c>
      <c r="D2410" s="220">
        <v>76.666666666666671</v>
      </c>
      <c r="E2410" s="221">
        <v>0.46747967479674801</v>
      </c>
      <c r="F2410" s="220">
        <v>129</v>
      </c>
      <c r="G2410" s="219">
        <v>5</v>
      </c>
      <c r="H2410" s="220">
        <v>399.2</v>
      </c>
      <c r="I2410" s="221">
        <v>0.35190409026798308</v>
      </c>
      <c r="J2410" s="220">
        <v>484</v>
      </c>
    </row>
    <row r="2411" spans="2:10" x14ac:dyDescent="0.2">
      <c r="B2411" s="101" t="s">
        <v>2386</v>
      </c>
      <c r="C2411" s="219">
        <v>1</v>
      </c>
      <c r="D2411" s="220">
        <v>98</v>
      </c>
      <c r="E2411" s="221">
        <v>0.47342995169082136</v>
      </c>
      <c r="F2411" s="220">
        <v>98</v>
      </c>
      <c r="G2411" s="219">
        <v>0</v>
      </c>
      <c r="H2411" s="220">
        <v>0</v>
      </c>
      <c r="I2411" s="221">
        <v>0</v>
      </c>
      <c r="J2411" s="220">
        <v>0</v>
      </c>
    </row>
    <row r="2412" spans="2:10" x14ac:dyDescent="0.2">
      <c r="B2412" s="101" t="s">
        <v>2387</v>
      </c>
      <c r="C2412" s="219">
        <v>3</v>
      </c>
      <c r="D2412" s="220">
        <v>57.666666666666664</v>
      </c>
      <c r="E2412" s="221">
        <v>0.38702460850111864</v>
      </c>
      <c r="F2412" s="220">
        <v>110</v>
      </c>
      <c r="G2412" s="219">
        <v>0</v>
      </c>
      <c r="H2412" s="220">
        <v>0</v>
      </c>
      <c r="I2412" s="221">
        <v>0</v>
      </c>
      <c r="J2412" s="220">
        <v>0</v>
      </c>
    </row>
    <row r="2413" spans="2:10" x14ac:dyDescent="0.2">
      <c r="B2413" s="101" t="s">
        <v>2388</v>
      </c>
      <c r="C2413" s="219">
        <v>0</v>
      </c>
      <c r="D2413" s="220">
        <v>0</v>
      </c>
      <c r="E2413" s="221">
        <v>0</v>
      </c>
      <c r="F2413" s="220">
        <v>0</v>
      </c>
      <c r="G2413" s="219">
        <v>0</v>
      </c>
      <c r="H2413" s="220">
        <v>0</v>
      </c>
      <c r="I2413" s="221">
        <v>0</v>
      </c>
      <c r="J2413" s="220">
        <v>0</v>
      </c>
    </row>
    <row r="2414" spans="2:10" x14ac:dyDescent="0.2">
      <c r="B2414" s="101" t="s">
        <v>2389</v>
      </c>
      <c r="C2414" s="219">
        <v>110</v>
      </c>
      <c r="D2414" s="220">
        <v>114.30909090909091</v>
      </c>
      <c r="E2414" s="221">
        <v>0.59739642721398711</v>
      </c>
      <c r="F2414" s="220">
        <v>571</v>
      </c>
      <c r="G2414" s="219">
        <v>0</v>
      </c>
      <c r="H2414" s="220">
        <v>0</v>
      </c>
      <c r="I2414" s="221">
        <v>0</v>
      </c>
      <c r="J2414" s="220">
        <v>0</v>
      </c>
    </row>
    <row r="2415" spans="2:10" x14ac:dyDescent="0.2">
      <c r="B2415" s="101" t="s">
        <v>2390</v>
      </c>
      <c r="C2415" s="219">
        <v>83</v>
      </c>
      <c r="D2415" s="220">
        <v>113.33734939759036</v>
      </c>
      <c r="E2415" s="221">
        <v>0.54707763884850258</v>
      </c>
      <c r="F2415" s="220">
        <v>544</v>
      </c>
      <c r="G2415" s="219">
        <v>7</v>
      </c>
      <c r="H2415" s="220">
        <v>400.14285714285717</v>
      </c>
      <c r="I2415" s="221">
        <v>0.35933290570878773</v>
      </c>
      <c r="J2415" s="220">
        <v>614</v>
      </c>
    </row>
    <row r="2416" spans="2:10" x14ac:dyDescent="0.2">
      <c r="B2416" s="101" t="s">
        <v>2391</v>
      </c>
      <c r="C2416" s="219">
        <v>729</v>
      </c>
      <c r="D2416" s="220">
        <v>100.36488340192044</v>
      </c>
      <c r="E2416" s="221">
        <v>0.53973148421363226</v>
      </c>
      <c r="F2416" s="220">
        <v>422</v>
      </c>
      <c r="G2416" s="219">
        <v>15</v>
      </c>
      <c r="H2416" s="220">
        <v>290.06666666666666</v>
      </c>
      <c r="I2416" s="221">
        <v>0.35890456157716732</v>
      </c>
      <c r="J2416" s="220">
        <v>814</v>
      </c>
    </row>
    <row r="2417" spans="2:10" x14ac:dyDescent="0.2">
      <c r="B2417" s="101" t="s">
        <v>2392</v>
      </c>
      <c r="C2417" s="219">
        <v>357</v>
      </c>
      <c r="D2417" s="220">
        <v>114.30252100840336</v>
      </c>
      <c r="E2417" s="221">
        <v>0.59416407000786275</v>
      </c>
      <c r="F2417" s="220">
        <v>347</v>
      </c>
      <c r="G2417" s="219">
        <v>13</v>
      </c>
      <c r="H2417" s="220">
        <v>204.38461538461539</v>
      </c>
      <c r="I2417" s="221">
        <v>0.36273037542662112</v>
      </c>
      <c r="J2417" s="220">
        <v>665</v>
      </c>
    </row>
    <row r="2418" spans="2:10" x14ac:dyDescent="0.2">
      <c r="B2418" s="101" t="s">
        <v>2393</v>
      </c>
      <c r="C2418" s="219">
        <v>480</v>
      </c>
      <c r="D2418" s="220">
        <v>109.40208333333334</v>
      </c>
      <c r="E2418" s="221">
        <v>0.59421995405836614</v>
      </c>
      <c r="F2418" s="220">
        <v>415</v>
      </c>
      <c r="G2418" s="219">
        <v>46</v>
      </c>
      <c r="H2418" s="220">
        <v>190.15217391304347</v>
      </c>
      <c r="I2418" s="221">
        <v>0.35089056482670089</v>
      </c>
      <c r="J2418" s="220">
        <v>767</v>
      </c>
    </row>
    <row r="2419" spans="2:10" x14ac:dyDescent="0.2">
      <c r="B2419" s="101" t="s">
        <v>2394</v>
      </c>
      <c r="C2419" s="219">
        <v>0</v>
      </c>
      <c r="D2419" s="220">
        <v>0</v>
      </c>
      <c r="E2419" s="221">
        <v>0</v>
      </c>
      <c r="F2419" s="220">
        <v>0</v>
      </c>
      <c r="G2419" s="219">
        <v>0</v>
      </c>
      <c r="H2419" s="220">
        <v>0</v>
      </c>
      <c r="I2419" s="221">
        <v>0</v>
      </c>
      <c r="J2419" s="220">
        <v>0</v>
      </c>
    </row>
    <row r="2420" spans="2:10" x14ac:dyDescent="0.2">
      <c r="B2420" s="101" t="s">
        <v>2395</v>
      </c>
      <c r="C2420" s="219">
        <v>310</v>
      </c>
      <c r="D2420" s="220">
        <v>104.45161290322581</v>
      </c>
      <c r="E2420" s="221">
        <v>0.54538411008741638</v>
      </c>
      <c r="F2420" s="220">
        <v>823</v>
      </c>
      <c r="G2420" s="219">
        <v>24</v>
      </c>
      <c r="H2420" s="220">
        <v>310.08333333333331</v>
      </c>
      <c r="I2420" s="221">
        <v>0.35847784200385346</v>
      </c>
      <c r="J2420" s="220">
        <v>629</v>
      </c>
    </row>
    <row r="2421" spans="2:10" x14ac:dyDescent="0.2">
      <c r="B2421" s="101" t="s">
        <v>2396</v>
      </c>
      <c r="C2421" s="219">
        <v>0</v>
      </c>
      <c r="D2421" s="220">
        <v>0</v>
      </c>
      <c r="E2421" s="221">
        <v>0</v>
      </c>
      <c r="F2421" s="220">
        <v>0</v>
      </c>
      <c r="G2421" s="219">
        <v>0</v>
      </c>
      <c r="H2421" s="220">
        <v>0</v>
      </c>
      <c r="I2421" s="221">
        <v>0</v>
      </c>
      <c r="J2421" s="220">
        <v>0</v>
      </c>
    </row>
    <row r="2422" spans="2:10" x14ac:dyDescent="0.2">
      <c r="B2422" s="101" t="s">
        <v>2397</v>
      </c>
      <c r="C2422" s="219">
        <v>451</v>
      </c>
      <c r="D2422" s="220">
        <v>94.470066518847005</v>
      </c>
      <c r="E2422" s="221">
        <v>0.53318149394936731</v>
      </c>
      <c r="F2422" s="220">
        <v>424</v>
      </c>
      <c r="G2422" s="219">
        <v>48</v>
      </c>
      <c r="H2422" s="220">
        <v>253</v>
      </c>
      <c r="I2422" s="221">
        <v>0.35641123470196345</v>
      </c>
      <c r="J2422" s="220">
        <v>589</v>
      </c>
    </row>
    <row r="2423" spans="2:10" x14ac:dyDescent="0.2">
      <c r="B2423" s="101" t="s">
        <v>2398</v>
      </c>
      <c r="C2423" s="219">
        <v>197</v>
      </c>
      <c r="D2423" s="220">
        <v>76.659898477157356</v>
      </c>
      <c r="E2423" s="221">
        <v>0.47292769235587007</v>
      </c>
      <c r="F2423" s="220">
        <v>504</v>
      </c>
      <c r="G2423" s="219">
        <v>0</v>
      </c>
      <c r="H2423" s="220">
        <v>0</v>
      </c>
      <c r="I2423" s="221">
        <v>0</v>
      </c>
      <c r="J2423" s="220">
        <v>0</v>
      </c>
    </row>
    <row r="2424" spans="2:10" x14ac:dyDescent="0.2">
      <c r="B2424" s="101" t="s">
        <v>2399</v>
      </c>
      <c r="C2424" s="219">
        <v>0</v>
      </c>
      <c r="D2424" s="220">
        <v>0</v>
      </c>
      <c r="E2424" s="221">
        <v>0</v>
      </c>
      <c r="F2424" s="220">
        <v>0</v>
      </c>
      <c r="G2424" s="219">
        <v>0</v>
      </c>
      <c r="H2424" s="220">
        <v>0</v>
      </c>
      <c r="I2424" s="221">
        <v>0</v>
      </c>
      <c r="J2424" s="220">
        <v>0</v>
      </c>
    </row>
    <row r="2425" spans="2:10" x14ac:dyDescent="0.2">
      <c r="B2425" s="101" t="s">
        <v>2400</v>
      </c>
      <c r="C2425" s="219">
        <v>246</v>
      </c>
      <c r="D2425" s="220">
        <v>102.53658536585365</v>
      </c>
      <c r="E2425" s="221">
        <v>0.59491969150215818</v>
      </c>
      <c r="F2425" s="220">
        <v>294</v>
      </c>
      <c r="G2425" s="219">
        <v>32</v>
      </c>
      <c r="H2425" s="220">
        <v>307.90625</v>
      </c>
      <c r="I2425" s="221">
        <v>0.35395337141214922</v>
      </c>
      <c r="J2425" s="220">
        <v>776</v>
      </c>
    </row>
    <row r="2426" spans="2:10" x14ac:dyDescent="0.2">
      <c r="B2426" s="101" t="s">
        <v>2401</v>
      </c>
      <c r="C2426" s="219">
        <v>0</v>
      </c>
      <c r="D2426" s="220">
        <v>0</v>
      </c>
      <c r="E2426" s="221">
        <v>0</v>
      </c>
      <c r="F2426" s="220">
        <v>0</v>
      </c>
      <c r="G2426" s="219">
        <v>0</v>
      </c>
      <c r="H2426" s="220">
        <v>0</v>
      </c>
      <c r="I2426" s="221">
        <v>0</v>
      </c>
      <c r="J2426" s="220">
        <v>0</v>
      </c>
    </row>
    <row r="2427" spans="2:10" x14ac:dyDescent="0.2">
      <c r="B2427" s="101" t="s">
        <v>2402</v>
      </c>
      <c r="C2427" s="219">
        <v>207</v>
      </c>
      <c r="D2427" s="220">
        <v>99.318840579710141</v>
      </c>
      <c r="E2427" s="221">
        <v>0.58376398432619681</v>
      </c>
      <c r="F2427" s="220">
        <v>318</v>
      </c>
      <c r="G2427" s="219">
        <v>50</v>
      </c>
      <c r="H2427" s="220">
        <v>234.76</v>
      </c>
      <c r="I2427" s="221">
        <v>0.35274672436590926</v>
      </c>
      <c r="J2427" s="220">
        <v>775</v>
      </c>
    </row>
    <row r="2428" spans="2:10" x14ac:dyDescent="0.2">
      <c r="B2428" s="101" t="s">
        <v>2403</v>
      </c>
      <c r="C2428" s="219">
        <v>250</v>
      </c>
      <c r="D2428" s="220">
        <v>95.492000000000004</v>
      </c>
      <c r="E2428" s="221">
        <v>0.6011078937429184</v>
      </c>
      <c r="F2428" s="220">
        <v>318</v>
      </c>
      <c r="G2428" s="219">
        <v>0</v>
      </c>
      <c r="H2428" s="220">
        <v>0</v>
      </c>
      <c r="I2428" s="221">
        <v>0</v>
      </c>
      <c r="J2428" s="220">
        <v>0</v>
      </c>
    </row>
    <row r="2429" spans="2:10" x14ac:dyDescent="0.2">
      <c r="B2429" s="101" t="s">
        <v>2404</v>
      </c>
      <c r="C2429" s="219">
        <v>473</v>
      </c>
      <c r="D2429" s="220">
        <v>105.79492600422833</v>
      </c>
      <c r="E2429" s="221">
        <v>0.5981973150992792</v>
      </c>
      <c r="F2429" s="220">
        <v>363</v>
      </c>
      <c r="G2429" s="219">
        <v>18</v>
      </c>
      <c r="H2429" s="220">
        <v>259.05555555555554</v>
      </c>
      <c r="I2429" s="221">
        <v>0.35852683376902972</v>
      </c>
      <c r="J2429" s="220">
        <v>572</v>
      </c>
    </row>
    <row r="2430" spans="2:10" x14ac:dyDescent="0.2">
      <c r="B2430" s="101" t="s">
        <v>2405</v>
      </c>
      <c r="C2430" s="219">
        <v>208</v>
      </c>
      <c r="D2430" s="220">
        <v>96.918269230769226</v>
      </c>
      <c r="E2430" s="221">
        <v>0.58844649424951845</v>
      </c>
      <c r="F2430" s="220">
        <v>301</v>
      </c>
      <c r="G2430" s="219">
        <v>1</v>
      </c>
      <c r="H2430" s="220">
        <v>274</v>
      </c>
      <c r="I2430" s="221">
        <v>0.32159624413145549</v>
      </c>
      <c r="J2430" s="220">
        <v>274</v>
      </c>
    </row>
    <row r="2431" spans="2:10" x14ac:dyDescent="0.2">
      <c r="B2431" s="101" t="s">
        <v>2406</v>
      </c>
      <c r="C2431" s="219">
        <v>344</v>
      </c>
      <c r="D2431" s="220">
        <v>107.69186046511628</v>
      </c>
      <c r="E2431" s="221">
        <v>0.59123190603105691</v>
      </c>
      <c r="F2431" s="220">
        <v>418</v>
      </c>
      <c r="G2431" s="219">
        <v>33</v>
      </c>
      <c r="H2431" s="220">
        <v>265.63636363636363</v>
      </c>
      <c r="I2431" s="221">
        <v>0.35629801243750769</v>
      </c>
      <c r="J2431" s="220">
        <v>756</v>
      </c>
    </row>
    <row r="2432" spans="2:10" x14ac:dyDescent="0.2">
      <c r="B2432" s="101" t="s">
        <v>2407</v>
      </c>
      <c r="C2432" s="219">
        <v>202</v>
      </c>
      <c r="D2432" s="220">
        <v>114.33168316831683</v>
      </c>
      <c r="E2432" s="221">
        <v>0.60813123732785623</v>
      </c>
      <c r="F2432" s="220">
        <v>281</v>
      </c>
      <c r="G2432" s="219">
        <v>14</v>
      </c>
      <c r="H2432" s="220">
        <v>350.14285714285717</v>
      </c>
      <c r="I2432" s="221">
        <v>0.35039313795568261</v>
      </c>
      <c r="J2432" s="220">
        <v>1146</v>
      </c>
    </row>
    <row r="2433" spans="2:10" x14ac:dyDescent="0.2">
      <c r="B2433" s="101" t="s">
        <v>2408</v>
      </c>
      <c r="C2433" s="219">
        <v>288</v>
      </c>
      <c r="D2433" s="220">
        <v>105.23958333333333</v>
      </c>
      <c r="E2433" s="221">
        <v>0.59364227514885615</v>
      </c>
      <c r="F2433" s="220">
        <v>1427</v>
      </c>
      <c r="G2433" s="219">
        <v>1</v>
      </c>
      <c r="H2433" s="220">
        <v>426</v>
      </c>
      <c r="I2433" s="221">
        <v>0.3552960800667222</v>
      </c>
      <c r="J2433" s="220">
        <v>426</v>
      </c>
    </row>
    <row r="2434" spans="2:10" x14ac:dyDescent="0.2">
      <c r="B2434" s="101" t="s">
        <v>2409</v>
      </c>
      <c r="C2434" s="219">
        <v>403</v>
      </c>
      <c r="D2434" s="220">
        <v>100.42679900744417</v>
      </c>
      <c r="E2434" s="221">
        <v>0.59879566201600842</v>
      </c>
      <c r="F2434" s="220">
        <v>398</v>
      </c>
      <c r="G2434" s="219">
        <v>34</v>
      </c>
      <c r="H2434" s="220">
        <v>232.88235294117646</v>
      </c>
      <c r="I2434" s="221">
        <v>0.35954954136772321</v>
      </c>
      <c r="J2434" s="220">
        <v>581</v>
      </c>
    </row>
    <row r="2435" spans="2:10" x14ac:dyDescent="0.2">
      <c r="B2435" s="101" t="s">
        <v>2410</v>
      </c>
      <c r="C2435" s="219">
        <v>345</v>
      </c>
      <c r="D2435" s="220">
        <v>97.428985507246381</v>
      </c>
      <c r="E2435" s="221">
        <v>0.58636871118554179</v>
      </c>
      <c r="F2435" s="220">
        <v>251</v>
      </c>
      <c r="G2435" s="219">
        <v>6</v>
      </c>
      <c r="H2435" s="220">
        <v>269.33333333333331</v>
      </c>
      <c r="I2435" s="221">
        <v>0.35943060498220647</v>
      </c>
      <c r="J2435" s="220">
        <v>415</v>
      </c>
    </row>
    <row r="2436" spans="2:10" x14ac:dyDescent="0.2">
      <c r="B2436" s="101" t="s">
        <v>2411</v>
      </c>
      <c r="C2436" s="219">
        <v>533</v>
      </c>
      <c r="D2436" s="220">
        <v>93.555347091932461</v>
      </c>
      <c r="E2436" s="221">
        <v>0.59625732392682051</v>
      </c>
      <c r="F2436" s="220">
        <v>299</v>
      </c>
      <c r="G2436" s="219">
        <v>26</v>
      </c>
      <c r="H2436" s="220">
        <v>212.42307692307693</v>
      </c>
      <c r="I2436" s="221">
        <v>0.3580318942045897</v>
      </c>
      <c r="J2436" s="220">
        <v>416</v>
      </c>
    </row>
    <row r="2437" spans="2:10" x14ac:dyDescent="0.2">
      <c r="B2437" s="101" t="s">
        <v>2412</v>
      </c>
      <c r="C2437" s="219">
        <v>203</v>
      </c>
      <c r="D2437" s="220">
        <v>83.689655172413794</v>
      </c>
      <c r="E2437" s="221">
        <v>0.56501928961021686</v>
      </c>
      <c r="F2437" s="220">
        <v>230</v>
      </c>
      <c r="G2437" s="219">
        <v>0</v>
      </c>
      <c r="H2437" s="220">
        <v>0</v>
      </c>
      <c r="I2437" s="221">
        <v>0</v>
      </c>
      <c r="J2437" s="220">
        <v>0</v>
      </c>
    </row>
    <row r="2438" spans="2:10" x14ac:dyDescent="0.2">
      <c r="B2438" s="101" t="s">
        <v>2413</v>
      </c>
      <c r="C2438" s="219">
        <v>504</v>
      </c>
      <c r="D2438" s="220">
        <v>102.97222222222223</v>
      </c>
      <c r="E2438" s="221">
        <v>0.59870333625582584</v>
      </c>
      <c r="F2438" s="220">
        <v>470</v>
      </c>
      <c r="G2438" s="219">
        <v>390</v>
      </c>
      <c r="H2438" s="220">
        <v>298.05128205128204</v>
      </c>
      <c r="I2438" s="221">
        <v>0.35718785241725581</v>
      </c>
      <c r="J2438" s="220">
        <v>1023</v>
      </c>
    </row>
    <row r="2439" spans="2:10" x14ac:dyDescent="0.2">
      <c r="B2439" s="101" t="s">
        <v>2414</v>
      </c>
      <c r="C2439" s="219">
        <v>448</v>
      </c>
      <c r="D2439" s="220">
        <v>102.17410714285714</v>
      </c>
      <c r="E2439" s="221">
        <v>0.59792306185095678</v>
      </c>
      <c r="F2439" s="220">
        <v>318</v>
      </c>
      <c r="G2439" s="219">
        <v>110</v>
      </c>
      <c r="H2439" s="220">
        <v>230.42727272727274</v>
      </c>
      <c r="I2439" s="221">
        <v>0.35824629344338765</v>
      </c>
      <c r="J2439" s="220">
        <v>855</v>
      </c>
    </row>
    <row r="2440" spans="2:10" x14ac:dyDescent="0.2">
      <c r="B2440" s="101" t="s">
        <v>2415</v>
      </c>
      <c r="C2440" s="219">
        <v>223</v>
      </c>
      <c r="D2440" s="220">
        <v>100.69058295964126</v>
      </c>
      <c r="E2440" s="221">
        <v>0.59383264572093508</v>
      </c>
      <c r="F2440" s="220">
        <v>311</v>
      </c>
      <c r="G2440" s="219">
        <v>17</v>
      </c>
      <c r="H2440" s="220">
        <v>255.8235294117647</v>
      </c>
      <c r="I2440" s="221">
        <v>0.35688494994255704</v>
      </c>
      <c r="J2440" s="220">
        <v>436</v>
      </c>
    </row>
    <row r="2441" spans="2:10" x14ac:dyDescent="0.2">
      <c r="B2441" s="101" t="s">
        <v>2416</v>
      </c>
      <c r="C2441" s="219">
        <v>372</v>
      </c>
      <c r="D2441" s="220">
        <v>94.182795698924735</v>
      </c>
      <c r="E2441" s="221">
        <v>0.59425353641575351</v>
      </c>
      <c r="F2441" s="220">
        <v>306</v>
      </c>
      <c r="G2441" s="219">
        <v>19</v>
      </c>
      <c r="H2441" s="220">
        <v>179.05263157894737</v>
      </c>
      <c r="I2441" s="221">
        <v>0.35965746907706952</v>
      </c>
      <c r="J2441" s="220">
        <v>307</v>
      </c>
    </row>
    <row r="2442" spans="2:10" x14ac:dyDescent="0.2">
      <c r="B2442" s="101" t="s">
        <v>2417</v>
      </c>
      <c r="C2442" s="219">
        <v>150</v>
      </c>
      <c r="D2442" s="220">
        <v>104.85333333333334</v>
      </c>
      <c r="E2442" s="221">
        <v>0.60281323061592129</v>
      </c>
      <c r="F2442" s="220">
        <v>320</v>
      </c>
      <c r="G2442" s="219">
        <v>0</v>
      </c>
      <c r="H2442" s="220">
        <v>0</v>
      </c>
      <c r="I2442" s="221">
        <v>0</v>
      </c>
      <c r="J2442" s="220">
        <v>0</v>
      </c>
    </row>
    <row r="2443" spans="2:10" x14ac:dyDescent="0.2">
      <c r="B2443" s="101" t="s">
        <v>2418</v>
      </c>
      <c r="C2443" s="219">
        <v>2</v>
      </c>
      <c r="D2443" s="220">
        <v>93</v>
      </c>
      <c r="E2443" s="221">
        <v>0.67636363636363628</v>
      </c>
      <c r="F2443" s="220">
        <v>96</v>
      </c>
      <c r="G2443" s="219">
        <v>0</v>
      </c>
      <c r="H2443" s="220">
        <v>0</v>
      </c>
      <c r="I2443" s="221">
        <v>0</v>
      </c>
      <c r="J2443" s="220">
        <v>0</v>
      </c>
    </row>
    <row r="2444" spans="2:10" x14ac:dyDescent="0.2">
      <c r="B2444" s="101" t="s">
        <v>2419</v>
      </c>
      <c r="C2444" s="219">
        <v>632</v>
      </c>
      <c r="D2444" s="220">
        <v>109.3386075949367</v>
      </c>
      <c r="E2444" s="221">
        <v>0.59971360381861571</v>
      </c>
      <c r="F2444" s="220">
        <v>518</v>
      </c>
      <c r="G2444" s="219">
        <v>37</v>
      </c>
      <c r="H2444" s="220">
        <v>227.91891891891891</v>
      </c>
      <c r="I2444" s="221">
        <v>0.35739108323444646</v>
      </c>
      <c r="J2444" s="220">
        <v>469</v>
      </c>
    </row>
    <row r="2445" spans="2:10" x14ac:dyDescent="0.2">
      <c r="B2445" s="101" t="s">
        <v>2420</v>
      </c>
      <c r="C2445" s="219">
        <v>75</v>
      </c>
      <c r="D2445" s="220">
        <v>90.053333333333327</v>
      </c>
      <c r="E2445" s="221">
        <v>0.59527586814736466</v>
      </c>
      <c r="F2445" s="220">
        <v>213</v>
      </c>
      <c r="G2445" s="219">
        <v>0</v>
      </c>
      <c r="H2445" s="220">
        <v>0</v>
      </c>
      <c r="I2445" s="221">
        <v>0</v>
      </c>
      <c r="J2445" s="220">
        <v>0</v>
      </c>
    </row>
    <row r="2446" spans="2:10" x14ac:dyDescent="0.2">
      <c r="B2446" s="101" t="s">
        <v>2421</v>
      </c>
      <c r="C2446" s="219">
        <v>474</v>
      </c>
      <c r="D2446" s="220">
        <v>99.552742616033754</v>
      </c>
      <c r="E2446" s="221">
        <v>0.59196627944903035</v>
      </c>
      <c r="F2446" s="220">
        <v>345</v>
      </c>
      <c r="G2446" s="219">
        <v>62</v>
      </c>
      <c r="H2446" s="220">
        <v>325.06451612903226</v>
      </c>
      <c r="I2446" s="221">
        <v>0.35995713520271466</v>
      </c>
      <c r="J2446" s="220">
        <v>1757</v>
      </c>
    </row>
    <row r="2447" spans="2:10" x14ac:dyDescent="0.2">
      <c r="B2447" s="101" t="s">
        <v>2422</v>
      </c>
      <c r="C2447" s="219">
        <v>391</v>
      </c>
      <c r="D2447" s="220">
        <v>105.46291560102301</v>
      </c>
      <c r="E2447" s="221">
        <v>0.6016691957511382</v>
      </c>
      <c r="F2447" s="220">
        <v>393</v>
      </c>
      <c r="G2447" s="219">
        <v>46</v>
      </c>
      <c r="H2447" s="220">
        <v>224.2391304347826</v>
      </c>
      <c r="I2447" s="221">
        <v>0.36217127207612099</v>
      </c>
      <c r="J2447" s="220">
        <v>551</v>
      </c>
    </row>
    <row r="2448" spans="2:10" x14ac:dyDescent="0.2">
      <c r="B2448" s="101" t="s">
        <v>2423</v>
      </c>
      <c r="C2448" s="219">
        <v>430</v>
      </c>
      <c r="D2448" s="220">
        <v>109.80232558139535</v>
      </c>
      <c r="E2448" s="221">
        <v>0.60293197461339054</v>
      </c>
      <c r="F2448" s="220">
        <v>496</v>
      </c>
      <c r="G2448" s="219">
        <v>138</v>
      </c>
      <c r="H2448" s="220">
        <v>250.2391304347826</v>
      </c>
      <c r="I2448" s="221">
        <v>0.35771776624506657</v>
      </c>
      <c r="J2448" s="220">
        <v>665</v>
      </c>
    </row>
    <row r="2449" spans="2:11" x14ac:dyDescent="0.2">
      <c r="B2449" s="101" t="s">
        <v>2424</v>
      </c>
      <c r="C2449" s="219">
        <v>0</v>
      </c>
      <c r="D2449" s="220">
        <v>0</v>
      </c>
      <c r="E2449" s="221">
        <v>0</v>
      </c>
      <c r="F2449" s="220">
        <v>0</v>
      </c>
      <c r="G2449" s="219">
        <v>0</v>
      </c>
      <c r="H2449" s="220">
        <v>0</v>
      </c>
      <c r="I2449" s="221">
        <v>0</v>
      </c>
      <c r="J2449" s="220">
        <v>0</v>
      </c>
    </row>
    <row r="2450" spans="2:11" x14ac:dyDescent="0.2">
      <c r="B2450" s="102" t="s">
        <v>2425</v>
      </c>
      <c r="C2450" s="222">
        <v>0</v>
      </c>
      <c r="D2450" s="223">
        <v>0</v>
      </c>
      <c r="E2450" s="224">
        <v>0</v>
      </c>
      <c r="F2450" s="223">
        <v>0</v>
      </c>
      <c r="G2450" s="222">
        <v>0</v>
      </c>
      <c r="H2450" s="223">
        <v>0</v>
      </c>
      <c r="I2450" s="224">
        <v>0</v>
      </c>
      <c r="J2450" s="223">
        <v>0</v>
      </c>
    </row>
    <row r="2452" spans="2:11" x14ac:dyDescent="0.2">
      <c r="K2452" s="12" t="s">
        <v>298</v>
      </c>
    </row>
    <row r="2453" spans="2:11" x14ac:dyDescent="0.2">
      <c r="K2453" s="12" t="s">
        <v>333</v>
      </c>
    </row>
    <row r="2454" spans="2:11" x14ac:dyDescent="0.2">
      <c r="B2454" s="3" t="s">
        <v>0</v>
      </c>
      <c r="C2454" s="207"/>
      <c r="D2454" s="208"/>
      <c r="E2454" s="209"/>
      <c r="F2454" s="209"/>
      <c r="G2454" s="207"/>
      <c r="H2454" s="208"/>
      <c r="I2454" s="209"/>
      <c r="J2454" s="209"/>
    </row>
    <row r="2455" spans="2:11" x14ac:dyDescent="0.2">
      <c r="B2455" s="3" t="s">
        <v>2701</v>
      </c>
      <c r="C2455" s="207"/>
      <c r="D2455" s="208"/>
      <c r="E2455" s="209"/>
      <c r="F2455" s="209"/>
      <c r="G2455" s="207"/>
      <c r="H2455" s="208"/>
      <c r="I2455" s="209"/>
      <c r="J2455" s="209"/>
    </row>
    <row r="2456" spans="2:11" x14ac:dyDescent="0.2">
      <c r="B2456" s="100" t="s">
        <v>293</v>
      </c>
      <c r="C2456" s="207"/>
      <c r="D2456" s="208"/>
      <c r="E2456" s="209"/>
      <c r="F2456" s="209"/>
      <c r="G2456" s="207"/>
      <c r="H2456" s="208"/>
      <c r="I2456" s="209"/>
      <c r="J2456" s="209"/>
    </row>
    <row r="2457" spans="2:11" x14ac:dyDescent="0.2">
      <c r="B2457" s="3"/>
      <c r="C2457" s="98"/>
      <c r="D2457" s="98"/>
      <c r="E2457" s="98"/>
      <c r="F2457" s="98"/>
      <c r="G2457" s="98"/>
      <c r="H2457" s="98"/>
      <c r="I2457" s="98"/>
      <c r="J2457" s="98"/>
    </row>
    <row r="2458" spans="2:11" x14ac:dyDescent="0.2">
      <c r="B2458" s="106"/>
      <c r="C2458" s="167" t="s">
        <v>2659</v>
      </c>
      <c r="D2458" s="210"/>
      <c r="E2458" s="211"/>
      <c r="F2458" s="212"/>
      <c r="G2458" s="167" t="s">
        <v>357</v>
      </c>
      <c r="H2458" s="210"/>
      <c r="I2458" s="211"/>
      <c r="J2458" s="212"/>
    </row>
    <row r="2459" spans="2:11" ht="25.5" x14ac:dyDescent="0.2">
      <c r="B2459" s="168" t="s">
        <v>299</v>
      </c>
      <c r="C2459" s="213" t="s">
        <v>2679</v>
      </c>
      <c r="D2459" s="214" t="s">
        <v>2676</v>
      </c>
      <c r="E2459" s="215" t="s">
        <v>2677</v>
      </c>
      <c r="F2459" s="214" t="s">
        <v>2678</v>
      </c>
      <c r="G2459" s="213" t="s">
        <v>2679</v>
      </c>
      <c r="H2459" s="214" t="s">
        <v>2676</v>
      </c>
      <c r="I2459" s="215" t="s">
        <v>2677</v>
      </c>
      <c r="J2459" s="214" t="s">
        <v>2678</v>
      </c>
    </row>
    <row r="2460" spans="2:11" x14ac:dyDescent="0.2">
      <c r="B2460" s="121" t="s">
        <v>2426</v>
      </c>
      <c r="C2460" s="216">
        <v>228</v>
      </c>
      <c r="D2460" s="217">
        <v>90.057017543859644</v>
      </c>
      <c r="E2460" s="218">
        <v>0.59018136874479032</v>
      </c>
      <c r="F2460" s="217">
        <v>288</v>
      </c>
      <c r="G2460" s="216">
        <v>6</v>
      </c>
      <c r="H2460" s="217">
        <v>197.83333333333334</v>
      </c>
      <c r="I2460" s="218">
        <v>0.36703772418058134</v>
      </c>
      <c r="J2460" s="217">
        <v>396</v>
      </c>
    </row>
    <row r="2461" spans="2:11" x14ac:dyDescent="0.2">
      <c r="B2461" s="101" t="s">
        <v>2427</v>
      </c>
      <c r="C2461" s="219">
        <v>227</v>
      </c>
      <c r="D2461" s="220">
        <v>105.45374449339207</v>
      </c>
      <c r="E2461" s="221">
        <v>0.61708599711280687</v>
      </c>
      <c r="F2461" s="220">
        <v>270</v>
      </c>
      <c r="G2461" s="219">
        <v>78</v>
      </c>
      <c r="H2461" s="220">
        <v>231.38461538461539</v>
      </c>
      <c r="I2461" s="221">
        <v>0.3571810247580598</v>
      </c>
      <c r="J2461" s="220">
        <v>605</v>
      </c>
    </row>
    <row r="2462" spans="2:11" x14ac:dyDescent="0.2">
      <c r="B2462" s="101" t="s">
        <v>2428</v>
      </c>
      <c r="C2462" s="219">
        <v>258</v>
      </c>
      <c r="D2462" s="220">
        <v>102.61627906976744</v>
      </c>
      <c r="E2462" s="221">
        <v>0.60856472968002939</v>
      </c>
      <c r="F2462" s="220">
        <v>460</v>
      </c>
      <c r="G2462" s="219">
        <v>55</v>
      </c>
      <c r="H2462" s="220">
        <v>195.58181818181819</v>
      </c>
      <c r="I2462" s="221">
        <v>0.35348821925010676</v>
      </c>
      <c r="J2462" s="220">
        <v>460</v>
      </c>
    </row>
    <row r="2463" spans="2:11" x14ac:dyDescent="0.2">
      <c r="B2463" s="101" t="s">
        <v>2429</v>
      </c>
      <c r="C2463" s="219">
        <v>255</v>
      </c>
      <c r="D2463" s="220">
        <v>106.6</v>
      </c>
      <c r="E2463" s="221">
        <v>0.59530900967982125</v>
      </c>
      <c r="F2463" s="220">
        <v>437</v>
      </c>
      <c r="G2463" s="219">
        <v>34</v>
      </c>
      <c r="H2463" s="220">
        <v>230.76470588235293</v>
      </c>
      <c r="I2463" s="221">
        <v>0.35111429338584088</v>
      </c>
      <c r="J2463" s="220">
        <v>422</v>
      </c>
    </row>
    <row r="2464" spans="2:11" x14ac:dyDescent="0.2">
      <c r="B2464" s="101" t="s">
        <v>2430</v>
      </c>
      <c r="C2464" s="219">
        <v>0</v>
      </c>
      <c r="D2464" s="220">
        <v>0</v>
      </c>
      <c r="E2464" s="221">
        <v>0</v>
      </c>
      <c r="F2464" s="220">
        <v>0</v>
      </c>
      <c r="G2464" s="219">
        <v>0</v>
      </c>
      <c r="H2464" s="220">
        <v>0</v>
      </c>
      <c r="I2464" s="221">
        <v>0</v>
      </c>
      <c r="J2464" s="220">
        <v>0</v>
      </c>
    </row>
    <row r="2465" spans="2:10" x14ac:dyDescent="0.2">
      <c r="B2465" s="101" t="s">
        <v>2431</v>
      </c>
      <c r="C2465" s="219">
        <v>0</v>
      </c>
      <c r="D2465" s="220">
        <v>0</v>
      </c>
      <c r="E2465" s="221">
        <v>0</v>
      </c>
      <c r="F2465" s="220">
        <v>0</v>
      </c>
      <c r="G2465" s="219">
        <v>0</v>
      </c>
      <c r="H2465" s="220">
        <v>0</v>
      </c>
      <c r="I2465" s="221">
        <v>0</v>
      </c>
      <c r="J2465" s="220">
        <v>0</v>
      </c>
    </row>
    <row r="2466" spans="2:10" x14ac:dyDescent="0.2">
      <c r="B2466" s="101" t="s">
        <v>2432</v>
      </c>
      <c r="C2466" s="219">
        <v>233</v>
      </c>
      <c r="D2466" s="220">
        <v>115.87982832618026</v>
      </c>
      <c r="E2466" s="221">
        <v>0.57196119137397794</v>
      </c>
      <c r="F2466" s="220">
        <v>353</v>
      </c>
      <c r="G2466" s="219">
        <v>5</v>
      </c>
      <c r="H2466" s="220">
        <v>760.8</v>
      </c>
      <c r="I2466" s="221">
        <v>0.36739424377052354</v>
      </c>
      <c r="J2466" s="220">
        <v>1591</v>
      </c>
    </row>
    <row r="2467" spans="2:10" x14ac:dyDescent="0.2">
      <c r="B2467" s="101" t="s">
        <v>2433</v>
      </c>
      <c r="C2467" s="219">
        <v>0</v>
      </c>
      <c r="D2467" s="220">
        <v>0</v>
      </c>
      <c r="E2467" s="221">
        <v>0</v>
      </c>
      <c r="F2467" s="220">
        <v>0</v>
      </c>
      <c r="G2467" s="219">
        <v>0</v>
      </c>
      <c r="H2467" s="220">
        <v>0</v>
      </c>
      <c r="I2467" s="221">
        <v>0</v>
      </c>
      <c r="J2467" s="220">
        <v>0</v>
      </c>
    </row>
    <row r="2468" spans="2:10" x14ac:dyDescent="0.2">
      <c r="B2468" s="101" t="s">
        <v>2434</v>
      </c>
      <c r="C2468" s="219">
        <v>222</v>
      </c>
      <c r="D2468" s="220">
        <v>84.49549549549549</v>
      </c>
      <c r="E2468" s="221">
        <v>0.53838868000344431</v>
      </c>
      <c r="F2468" s="220">
        <v>251</v>
      </c>
      <c r="G2468" s="219">
        <v>8</v>
      </c>
      <c r="H2468" s="220">
        <v>217.75</v>
      </c>
      <c r="I2468" s="221">
        <v>0.3569672131147541</v>
      </c>
      <c r="J2468" s="220">
        <v>452</v>
      </c>
    </row>
    <row r="2469" spans="2:10" x14ac:dyDescent="0.2">
      <c r="B2469" s="101" t="s">
        <v>2435</v>
      </c>
      <c r="C2469" s="219">
        <v>12</v>
      </c>
      <c r="D2469" s="220">
        <v>103.08333333333333</v>
      </c>
      <c r="E2469" s="221">
        <v>0.55470852017937222</v>
      </c>
      <c r="F2469" s="220">
        <v>251</v>
      </c>
      <c r="G2469" s="219">
        <v>0</v>
      </c>
      <c r="H2469" s="220">
        <v>0</v>
      </c>
      <c r="I2469" s="221">
        <v>0</v>
      </c>
      <c r="J2469" s="220">
        <v>0</v>
      </c>
    </row>
    <row r="2470" spans="2:10" x14ac:dyDescent="0.2">
      <c r="B2470" s="101" t="s">
        <v>2436</v>
      </c>
      <c r="C2470" s="219">
        <v>0</v>
      </c>
      <c r="D2470" s="220">
        <v>0</v>
      </c>
      <c r="E2470" s="221">
        <v>0</v>
      </c>
      <c r="F2470" s="220">
        <v>0</v>
      </c>
      <c r="G2470" s="219">
        <v>0</v>
      </c>
      <c r="H2470" s="220">
        <v>0</v>
      </c>
      <c r="I2470" s="221">
        <v>0</v>
      </c>
      <c r="J2470" s="220">
        <v>0</v>
      </c>
    </row>
    <row r="2471" spans="2:10" x14ac:dyDescent="0.2">
      <c r="B2471" s="101" t="s">
        <v>2437</v>
      </c>
      <c r="C2471" s="219">
        <v>22</v>
      </c>
      <c r="D2471" s="220">
        <v>84.409090909090907</v>
      </c>
      <c r="E2471" s="221">
        <v>0.5433001755412521</v>
      </c>
      <c r="F2471" s="220">
        <v>177</v>
      </c>
      <c r="G2471" s="219">
        <v>0</v>
      </c>
      <c r="H2471" s="220">
        <v>0</v>
      </c>
      <c r="I2471" s="221">
        <v>0</v>
      </c>
      <c r="J2471" s="220">
        <v>0</v>
      </c>
    </row>
    <row r="2472" spans="2:10" x14ac:dyDescent="0.2">
      <c r="B2472" s="101" t="s">
        <v>2438</v>
      </c>
      <c r="C2472" s="219">
        <v>4</v>
      </c>
      <c r="D2472" s="220">
        <v>112.25</v>
      </c>
      <c r="E2472" s="221">
        <v>0.58616187989556146</v>
      </c>
      <c r="F2472" s="220">
        <v>231</v>
      </c>
      <c r="G2472" s="219">
        <v>0</v>
      </c>
      <c r="H2472" s="220">
        <v>0</v>
      </c>
      <c r="I2472" s="221">
        <v>0</v>
      </c>
      <c r="J2472" s="220">
        <v>0</v>
      </c>
    </row>
    <row r="2473" spans="2:10" x14ac:dyDescent="0.2">
      <c r="B2473" s="101" t="s">
        <v>2439</v>
      </c>
      <c r="C2473" s="219">
        <v>2</v>
      </c>
      <c r="D2473" s="220">
        <v>174.5</v>
      </c>
      <c r="E2473" s="221">
        <v>0.62210338680926913</v>
      </c>
      <c r="F2473" s="220">
        <v>272</v>
      </c>
      <c r="G2473" s="219">
        <v>0</v>
      </c>
      <c r="H2473" s="220">
        <v>0</v>
      </c>
      <c r="I2473" s="221">
        <v>0</v>
      </c>
      <c r="J2473" s="220">
        <v>0</v>
      </c>
    </row>
    <row r="2474" spans="2:10" x14ac:dyDescent="0.2">
      <c r="B2474" s="101" t="s">
        <v>2440</v>
      </c>
      <c r="C2474" s="219">
        <v>0</v>
      </c>
      <c r="D2474" s="220">
        <v>0</v>
      </c>
      <c r="E2474" s="221">
        <v>0</v>
      </c>
      <c r="F2474" s="220">
        <v>0</v>
      </c>
      <c r="G2474" s="219">
        <v>0</v>
      </c>
      <c r="H2474" s="220">
        <v>0</v>
      </c>
      <c r="I2474" s="221">
        <v>0</v>
      </c>
      <c r="J2474" s="220">
        <v>0</v>
      </c>
    </row>
    <row r="2475" spans="2:10" x14ac:dyDescent="0.2">
      <c r="B2475" s="101" t="s">
        <v>2441</v>
      </c>
      <c r="C2475" s="219">
        <v>1</v>
      </c>
      <c r="D2475" s="220">
        <v>94</v>
      </c>
      <c r="E2475" s="221">
        <v>0.6619718309859155</v>
      </c>
      <c r="F2475" s="220">
        <v>94</v>
      </c>
      <c r="G2475" s="219">
        <v>0</v>
      </c>
      <c r="H2475" s="220">
        <v>0</v>
      </c>
      <c r="I2475" s="221">
        <v>0</v>
      </c>
      <c r="J2475" s="220">
        <v>0</v>
      </c>
    </row>
    <row r="2476" spans="2:10" x14ac:dyDescent="0.2">
      <c r="B2476" s="101" t="s">
        <v>2442</v>
      </c>
      <c r="C2476" s="219">
        <v>19</v>
      </c>
      <c r="D2476" s="220">
        <v>97.421052631578945</v>
      </c>
      <c r="E2476" s="221">
        <v>0.49932560021580796</v>
      </c>
      <c r="F2476" s="220">
        <v>249</v>
      </c>
      <c r="G2476" s="219">
        <v>0</v>
      </c>
      <c r="H2476" s="220">
        <v>0</v>
      </c>
      <c r="I2476" s="221">
        <v>0</v>
      </c>
      <c r="J2476" s="220">
        <v>0</v>
      </c>
    </row>
    <row r="2477" spans="2:10" x14ac:dyDescent="0.2">
      <c r="B2477" s="101" t="s">
        <v>2443</v>
      </c>
      <c r="C2477" s="219">
        <v>9</v>
      </c>
      <c r="D2477" s="220">
        <v>100.66666666666667</v>
      </c>
      <c r="E2477" s="221">
        <v>0.57965451055662198</v>
      </c>
      <c r="F2477" s="220">
        <v>186</v>
      </c>
      <c r="G2477" s="219">
        <v>0</v>
      </c>
      <c r="H2477" s="220">
        <v>0</v>
      </c>
      <c r="I2477" s="221">
        <v>0</v>
      </c>
      <c r="J2477" s="220">
        <v>0</v>
      </c>
    </row>
    <row r="2478" spans="2:10" x14ac:dyDescent="0.2">
      <c r="B2478" s="101" t="s">
        <v>2444</v>
      </c>
      <c r="C2478" s="219">
        <v>1</v>
      </c>
      <c r="D2478" s="220">
        <v>117</v>
      </c>
      <c r="E2478" s="221">
        <v>0.67241379310344818</v>
      </c>
      <c r="F2478" s="220">
        <v>117</v>
      </c>
      <c r="G2478" s="219">
        <v>0</v>
      </c>
      <c r="H2478" s="220">
        <v>0</v>
      </c>
      <c r="I2478" s="221">
        <v>0</v>
      </c>
      <c r="J2478" s="220">
        <v>0</v>
      </c>
    </row>
    <row r="2479" spans="2:10" x14ac:dyDescent="0.2">
      <c r="B2479" s="101" t="s">
        <v>2445</v>
      </c>
      <c r="C2479" s="219">
        <v>4</v>
      </c>
      <c r="D2479" s="220">
        <v>77</v>
      </c>
      <c r="E2479" s="221">
        <v>0.50326797385620914</v>
      </c>
      <c r="F2479" s="220">
        <v>124</v>
      </c>
      <c r="G2479" s="219">
        <v>0</v>
      </c>
      <c r="H2479" s="220">
        <v>0</v>
      </c>
      <c r="I2479" s="221">
        <v>0</v>
      </c>
      <c r="J2479" s="220">
        <v>0</v>
      </c>
    </row>
    <row r="2480" spans="2:10" x14ac:dyDescent="0.2">
      <c r="B2480" s="101" t="s">
        <v>2446</v>
      </c>
      <c r="C2480" s="219">
        <v>2</v>
      </c>
      <c r="D2480" s="220">
        <v>231</v>
      </c>
      <c r="E2480" s="221">
        <v>0.58333333333333326</v>
      </c>
      <c r="F2480" s="220">
        <v>377</v>
      </c>
      <c r="G2480" s="219">
        <v>0</v>
      </c>
      <c r="H2480" s="220">
        <v>0</v>
      </c>
      <c r="I2480" s="221">
        <v>0</v>
      </c>
      <c r="J2480" s="220">
        <v>0</v>
      </c>
    </row>
    <row r="2481" spans="2:10" x14ac:dyDescent="0.2">
      <c r="B2481" s="101" t="s">
        <v>2447</v>
      </c>
      <c r="C2481" s="219">
        <v>1</v>
      </c>
      <c r="D2481" s="220">
        <v>82</v>
      </c>
      <c r="E2481" s="221">
        <v>0.61194029850746268</v>
      </c>
      <c r="F2481" s="220">
        <v>82</v>
      </c>
      <c r="G2481" s="219">
        <v>0</v>
      </c>
      <c r="H2481" s="220">
        <v>0</v>
      </c>
      <c r="I2481" s="221">
        <v>0</v>
      </c>
      <c r="J2481" s="220">
        <v>0</v>
      </c>
    </row>
    <row r="2482" spans="2:10" x14ac:dyDescent="0.2">
      <c r="B2482" s="101" t="s">
        <v>2448</v>
      </c>
      <c r="C2482" s="219">
        <v>0</v>
      </c>
      <c r="D2482" s="220">
        <v>0</v>
      </c>
      <c r="E2482" s="221">
        <v>0</v>
      </c>
      <c r="F2482" s="220">
        <v>0</v>
      </c>
      <c r="G2482" s="219">
        <v>0</v>
      </c>
      <c r="H2482" s="220">
        <v>0</v>
      </c>
      <c r="I2482" s="221">
        <v>0</v>
      </c>
      <c r="J2482" s="220">
        <v>0</v>
      </c>
    </row>
    <row r="2483" spans="2:10" x14ac:dyDescent="0.2">
      <c r="B2483" s="101" t="s">
        <v>2449</v>
      </c>
      <c r="C2483" s="219">
        <v>0</v>
      </c>
      <c r="D2483" s="220">
        <v>0</v>
      </c>
      <c r="E2483" s="221">
        <v>0</v>
      </c>
      <c r="F2483" s="220">
        <v>0</v>
      </c>
      <c r="G2483" s="219">
        <v>0</v>
      </c>
      <c r="H2483" s="220">
        <v>0</v>
      </c>
      <c r="I2483" s="221">
        <v>0</v>
      </c>
      <c r="J2483" s="220">
        <v>0</v>
      </c>
    </row>
    <row r="2484" spans="2:10" x14ac:dyDescent="0.2">
      <c r="B2484" s="101" t="s">
        <v>2450</v>
      </c>
      <c r="C2484" s="219">
        <v>637</v>
      </c>
      <c r="D2484" s="220">
        <v>92.171114599686035</v>
      </c>
      <c r="E2484" s="221">
        <v>0.56819215545856605</v>
      </c>
      <c r="F2484" s="220">
        <v>473</v>
      </c>
      <c r="G2484" s="219">
        <v>73</v>
      </c>
      <c r="H2484" s="220">
        <v>274.27397260273972</v>
      </c>
      <c r="I2484" s="221">
        <v>0.36125796149612976</v>
      </c>
      <c r="J2484" s="220">
        <v>814</v>
      </c>
    </row>
    <row r="2485" spans="2:10" x14ac:dyDescent="0.2">
      <c r="B2485" s="101" t="s">
        <v>2451</v>
      </c>
      <c r="C2485" s="219">
        <v>0</v>
      </c>
      <c r="D2485" s="220">
        <v>0</v>
      </c>
      <c r="E2485" s="221">
        <v>0</v>
      </c>
      <c r="F2485" s="220">
        <v>0</v>
      </c>
      <c r="G2485" s="219">
        <v>0</v>
      </c>
      <c r="H2485" s="220">
        <v>0</v>
      </c>
      <c r="I2485" s="221">
        <v>0</v>
      </c>
      <c r="J2485" s="220">
        <v>0</v>
      </c>
    </row>
    <row r="2486" spans="2:10" x14ac:dyDescent="0.2">
      <c r="B2486" s="101" t="s">
        <v>2452</v>
      </c>
      <c r="C2486" s="219">
        <v>742</v>
      </c>
      <c r="D2486" s="220">
        <v>91.188679245283012</v>
      </c>
      <c r="E2486" s="221">
        <v>0.55306070736711321</v>
      </c>
      <c r="F2486" s="220">
        <v>551</v>
      </c>
      <c r="G2486" s="219">
        <v>38</v>
      </c>
      <c r="H2486" s="220">
        <v>331.23684210526318</v>
      </c>
      <c r="I2486" s="221">
        <v>0.36555048935614098</v>
      </c>
      <c r="J2486" s="220">
        <v>1590</v>
      </c>
    </row>
    <row r="2487" spans="2:10" x14ac:dyDescent="0.2">
      <c r="B2487" s="101" t="s">
        <v>2453</v>
      </c>
      <c r="C2487" s="219">
        <v>0</v>
      </c>
      <c r="D2487" s="220">
        <v>0</v>
      </c>
      <c r="E2487" s="221">
        <v>0</v>
      </c>
      <c r="F2487" s="220">
        <v>0</v>
      </c>
      <c r="G2487" s="219">
        <v>0</v>
      </c>
      <c r="H2487" s="220">
        <v>0</v>
      </c>
      <c r="I2487" s="221">
        <v>0</v>
      </c>
      <c r="J2487" s="220">
        <v>0</v>
      </c>
    </row>
    <row r="2488" spans="2:10" x14ac:dyDescent="0.2">
      <c r="B2488" s="101" t="s">
        <v>2454</v>
      </c>
      <c r="C2488" s="219">
        <v>0</v>
      </c>
      <c r="D2488" s="220">
        <v>0</v>
      </c>
      <c r="E2488" s="221">
        <v>0</v>
      </c>
      <c r="F2488" s="220">
        <v>0</v>
      </c>
      <c r="G2488" s="219">
        <v>0</v>
      </c>
      <c r="H2488" s="220">
        <v>0</v>
      </c>
      <c r="I2488" s="221">
        <v>0</v>
      </c>
      <c r="J2488" s="220">
        <v>0</v>
      </c>
    </row>
    <row r="2489" spans="2:10" x14ac:dyDescent="0.2">
      <c r="B2489" s="101" t="s">
        <v>2455</v>
      </c>
      <c r="C2489" s="219">
        <v>48</v>
      </c>
      <c r="D2489" s="220">
        <v>74.166666666666671</v>
      </c>
      <c r="E2489" s="221">
        <v>0.50183253453622778</v>
      </c>
      <c r="F2489" s="220">
        <v>191</v>
      </c>
      <c r="G2489" s="219">
        <v>1</v>
      </c>
      <c r="H2489" s="220">
        <v>176</v>
      </c>
      <c r="I2489" s="221">
        <v>0.32293577981651378</v>
      </c>
      <c r="J2489" s="220">
        <v>176</v>
      </c>
    </row>
    <row r="2490" spans="2:10" x14ac:dyDescent="0.2">
      <c r="B2490" s="101" t="s">
        <v>2456</v>
      </c>
      <c r="C2490" s="219">
        <v>0</v>
      </c>
      <c r="D2490" s="220">
        <v>0</v>
      </c>
      <c r="E2490" s="221">
        <v>0</v>
      </c>
      <c r="F2490" s="220">
        <v>0</v>
      </c>
      <c r="G2490" s="219">
        <v>0</v>
      </c>
      <c r="H2490" s="220">
        <v>0</v>
      </c>
      <c r="I2490" s="221">
        <v>0</v>
      </c>
      <c r="J2490" s="220">
        <v>0</v>
      </c>
    </row>
    <row r="2491" spans="2:10" x14ac:dyDescent="0.2">
      <c r="B2491" s="101" t="s">
        <v>2457</v>
      </c>
      <c r="C2491" s="219">
        <v>1</v>
      </c>
      <c r="D2491" s="220">
        <v>123</v>
      </c>
      <c r="E2491" s="221">
        <v>0.64736842105263159</v>
      </c>
      <c r="F2491" s="220">
        <v>123</v>
      </c>
      <c r="G2491" s="219">
        <v>0</v>
      </c>
      <c r="H2491" s="220">
        <v>0</v>
      </c>
      <c r="I2491" s="221">
        <v>0</v>
      </c>
      <c r="J2491" s="220">
        <v>0</v>
      </c>
    </row>
    <row r="2492" spans="2:10" x14ac:dyDescent="0.2">
      <c r="B2492" s="101" t="s">
        <v>2458</v>
      </c>
      <c r="C2492" s="219">
        <v>1</v>
      </c>
      <c r="D2492" s="220">
        <v>98</v>
      </c>
      <c r="E2492" s="221">
        <v>0.67123287671232879</v>
      </c>
      <c r="F2492" s="220">
        <v>98</v>
      </c>
      <c r="G2492" s="219">
        <v>0</v>
      </c>
      <c r="H2492" s="220">
        <v>0</v>
      </c>
      <c r="I2492" s="221">
        <v>0</v>
      </c>
      <c r="J2492" s="220">
        <v>0</v>
      </c>
    </row>
    <row r="2493" spans="2:10" x14ac:dyDescent="0.2">
      <c r="B2493" s="101" t="s">
        <v>2459</v>
      </c>
      <c r="C2493" s="219">
        <v>7</v>
      </c>
      <c r="D2493" s="220">
        <v>49.428571428571431</v>
      </c>
      <c r="E2493" s="221">
        <v>0.36192468619246854</v>
      </c>
      <c r="F2493" s="220">
        <v>119</v>
      </c>
      <c r="G2493" s="219">
        <v>0</v>
      </c>
      <c r="H2493" s="220">
        <v>0</v>
      </c>
      <c r="I2493" s="221">
        <v>0</v>
      </c>
      <c r="J2493" s="220">
        <v>0</v>
      </c>
    </row>
    <row r="2494" spans="2:10" x14ac:dyDescent="0.2">
      <c r="B2494" s="101" t="s">
        <v>2460</v>
      </c>
      <c r="C2494" s="219">
        <v>44</v>
      </c>
      <c r="D2494" s="220">
        <v>114.88636363636364</v>
      </c>
      <c r="E2494" s="221">
        <v>0.59491585265387781</v>
      </c>
      <c r="F2494" s="220">
        <v>374</v>
      </c>
      <c r="G2494" s="219">
        <v>0</v>
      </c>
      <c r="H2494" s="220">
        <v>0</v>
      </c>
      <c r="I2494" s="221">
        <v>0</v>
      </c>
      <c r="J2494" s="220">
        <v>0</v>
      </c>
    </row>
    <row r="2495" spans="2:10" x14ac:dyDescent="0.2">
      <c r="B2495" s="101" t="s">
        <v>2461</v>
      </c>
      <c r="C2495" s="219">
        <v>2</v>
      </c>
      <c r="D2495" s="220">
        <v>94</v>
      </c>
      <c r="E2495" s="221">
        <v>0.66903914590747338</v>
      </c>
      <c r="F2495" s="220">
        <v>95</v>
      </c>
      <c r="G2495" s="219">
        <v>0</v>
      </c>
      <c r="H2495" s="220">
        <v>0</v>
      </c>
      <c r="I2495" s="221">
        <v>0</v>
      </c>
      <c r="J2495" s="220">
        <v>0</v>
      </c>
    </row>
    <row r="2496" spans="2:10" x14ac:dyDescent="0.2">
      <c r="B2496" s="101" t="s">
        <v>2462</v>
      </c>
      <c r="C2496" s="219">
        <v>0</v>
      </c>
      <c r="D2496" s="220">
        <v>0</v>
      </c>
      <c r="E2496" s="221">
        <v>0</v>
      </c>
      <c r="F2496" s="220">
        <v>0</v>
      </c>
      <c r="G2496" s="219">
        <v>0</v>
      </c>
      <c r="H2496" s="220">
        <v>0</v>
      </c>
      <c r="I2496" s="221">
        <v>0</v>
      </c>
      <c r="J2496" s="220">
        <v>0</v>
      </c>
    </row>
    <row r="2497" spans="2:11" x14ac:dyDescent="0.2">
      <c r="B2497" s="101" t="s">
        <v>2463</v>
      </c>
      <c r="C2497" s="219">
        <v>0</v>
      </c>
      <c r="D2497" s="220">
        <v>0</v>
      </c>
      <c r="E2497" s="221">
        <v>0</v>
      </c>
      <c r="F2497" s="220">
        <v>0</v>
      </c>
      <c r="G2497" s="219">
        <v>0</v>
      </c>
      <c r="H2497" s="220">
        <v>0</v>
      </c>
      <c r="I2497" s="221">
        <v>0</v>
      </c>
      <c r="J2497" s="220">
        <v>0</v>
      </c>
    </row>
    <row r="2498" spans="2:11" x14ac:dyDescent="0.2">
      <c r="B2498" s="101" t="s">
        <v>2464</v>
      </c>
      <c r="C2498" s="219">
        <v>0</v>
      </c>
      <c r="D2498" s="220">
        <v>0</v>
      </c>
      <c r="E2498" s="221">
        <v>0</v>
      </c>
      <c r="F2498" s="220">
        <v>0</v>
      </c>
      <c r="G2498" s="219">
        <v>0</v>
      </c>
      <c r="H2498" s="220">
        <v>0</v>
      </c>
      <c r="I2498" s="221">
        <v>0</v>
      </c>
      <c r="J2498" s="220">
        <v>0</v>
      </c>
    </row>
    <row r="2499" spans="2:11" x14ac:dyDescent="0.2">
      <c r="B2499" s="101" t="s">
        <v>2465</v>
      </c>
      <c r="C2499" s="219">
        <v>9</v>
      </c>
      <c r="D2499" s="220">
        <v>108.77777777777777</v>
      </c>
      <c r="E2499" s="221">
        <v>0.56852497096399546</v>
      </c>
      <c r="F2499" s="220">
        <v>255</v>
      </c>
      <c r="G2499" s="219">
        <v>0</v>
      </c>
      <c r="H2499" s="220">
        <v>0</v>
      </c>
      <c r="I2499" s="221">
        <v>0</v>
      </c>
      <c r="J2499" s="220">
        <v>0</v>
      </c>
    </row>
    <row r="2500" spans="2:11" x14ac:dyDescent="0.2">
      <c r="B2500" s="101" t="s">
        <v>2466</v>
      </c>
      <c r="C2500" s="219">
        <v>0</v>
      </c>
      <c r="D2500" s="220">
        <v>0</v>
      </c>
      <c r="E2500" s="221">
        <v>0</v>
      </c>
      <c r="F2500" s="220">
        <v>0</v>
      </c>
      <c r="G2500" s="219">
        <v>0</v>
      </c>
      <c r="H2500" s="220">
        <v>0</v>
      </c>
      <c r="I2500" s="221">
        <v>0</v>
      </c>
      <c r="J2500" s="220">
        <v>0</v>
      </c>
    </row>
    <row r="2501" spans="2:11" x14ac:dyDescent="0.2">
      <c r="B2501" s="101" t="s">
        <v>2467</v>
      </c>
      <c r="C2501" s="219">
        <v>330</v>
      </c>
      <c r="D2501" s="220">
        <v>72.675757575757572</v>
      </c>
      <c r="E2501" s="221">
        <v>0.44787017497992498</v>
      </c>
      <c r="F2501" s="220">
        <v>309</v>
      </c>
      <c r="G2501" s="219">
        <v>26</v>
      </c>
      <c r="H2501" s="220">
        <v>359.57692307692309</v>
      </c>
      <c r="I2501" s="221">
        <v>0.36560947948848299</v>
      </c>
      <c r="J2501" s="220">
        <v>877</v>
      </c>
    </row>
    <row r="2502" spans="2:11" x14ac:dyDescent="0.2">
      <c r="B2502" s="101" t="s">
        <v>2468</v>
      </c>
      <c r="C2502" s="219">
        <v>63</v>
      </c>
      <c r="D2502" s="220">
        <v>102</v>
      </c>
      <c r="E2502" s="221">
        <v>0.52941176470588225</v>
      </c>
      <c r="F2502" s="220">
        <v>350</v>
      </c>
      <c r="G2502" s="219">
        <v>0</v>
      </c>
      <c r="H2502" s="220">
        <v>0</v>
      </c>
      <c r="I2502" s="221">
        <v>0</v>
      </c>
      <c r="J2502" s="220">
        <v>0</v>
      </c>
    </row>
    <row r="2503" spans="2:11" x14ac:dyDescent="0.2">
      <c r="B2503" s="101" t="s">
        <v>2469</v>
      </c>
      <c r="C2503" s="219">
        <v>13</v>
      </c>
      <c r="D2503" s="220">
        <v>85.07692307692308</v>
      </c>
      <c r="E2503" s="221">
        <v>0.47692971108236315</v>
      </c>
      <c r="F2503" s="220">
        <v>212</v>
      </c>
      <c r="G2503" s="219">
        <v>0</v>
      </c>
      <c r="H2503" s="220">
        <v>0</v>
      </c>
      <c r="I2503" s="221">
        <v>0</v>
      </c>
      <c r="J2503" s="220">
        <v>0</v>
      </c>
    </row>
    <row r="2504" spans="2:11" x14ac:dyDescent="0.2">
      <c r="B2504" s="101" t="s">
        <v>2470</v>
      </c>
      <c r="C2504" s="219">
        <v>115</v>
      </c>
      <c r="D2504" s="220">
        <v>79.956521739130437</v>
      </c>
      <c r="E2504" s="221">
        <v>0.49694644111765651</v>
      </c>
      <c r="F2504" s="220">
        <v>407</v>
      </c>
      <c r="G2504" s="219">
        <v>0</v>
      </c>
      <c r="H2504" s="220">
        <v>0</v>
      </c>
      <c r="I2504" s="221">
        <v>0</v>
      </c>
      <c r="J2504" s="220">
        <v>0</v>
      </c>
    </row>
    <row r="2505" spans="2:11" x14ac:dyDescent="0.2">
      <c r="B2505" s="101" t="s">
        <v>2471</v>
      </c>
      <c r="C2505" s="219">
        <v>101</v>
      </c>
      <c r="D2505" s="220">
        <v>104.63366336633663</v>
      </c>
      <c r="E2505" s="221">
        <v>0.52721376901970562</v>
      </c>
      <c r="F2505" s="220">
        <v>459</v>
      </c>
      <c r="G2505" s="219">
        <v>15</v>
      </c>
      <c r="H2505" s="220">
        <v>366.33333333333331</v>
      </c>
      <c r="I2505" s="221">
        <v>0.36706746826987313</v>
      </c>
      <c r="J2505" s="220">
        <v>614</v>
      </c>
    </row>
    <row r="2506" spans="2:11" x14ac:dyDescent="0.2">
      <c r="B2506" s="101" t="s">
        <v>2472</v>
      </c>
      <c r="C2506" s="219">
        <v>3</v>
      </c>
      <c r="D2506" s="220">
        <v>73.666666666666671</v>
      </c>
      <c r="E2506" s="221">
        <v>0.52870813397129179</v>
      </c>
      <c r="F2506" s="220">
        <v>91</v>
      </c>
      <c r="G2506" s="219">
        <v>0</v>
      </c>
      <c r="H2506" s="220">
        <v>0</v>
      </c>
      <c r="I2506" s="221">
        <v>0</v>
      </c>
      <c r="J2506" s="220">
        <v>0</v>
      </c>
    </row>
    <row r="2507" spans="2:11" x14ac:dyDescent="0.2">
      <c r="B2507" s="102" t="s">
        <v>2473</v>
      </c>
      <c r="C2507" s="222">
        <v>23</v>
      </c>
      <c r="D2507" s="223">
        <v>79.260869565217391</v>
      </c>
      <c r="E2507" s="224">
        <v>0.54401671142942409</v>
      </c>
      <c r="F2507" s="223">
        <v>198</v>
      </c>
      <c r="G2507" s="222">
        <v>0</v>
      </c>
      <c r="H2507" s="223">
        <v>0</v>
      </c>
      <c r="I2507" s="224">
        <v>0</v>
      </c>
      <c r="J2507" s="223">
        <v>0</v>
      </c>
    </row>
    <row r="2509" spans="2:11" x14ac:dyDescent="0.2">
      <c r="K2509" s="12" t="s">
        <v>298</v>
      </c>
    </row>
    <row r="2510" spans="2:11" x14ac:dyDescent="0.2">
      <c r="K2510" s="12" t="s">
        <v>334</v>
      </c>
    </row>
    <row r="2511" spans="2:11" x14ac:dyDescent="0.2">
      <c r="B2511" s="3" t="s">
        <v>0</v>
      </c>
      <c r="C2511" s="207"/>
      <c r="D2511" s="208"/>
      <c r="E2511" s="209"/>
      <c r="F2511" s="209"/>
      <c r="G2511" s="207"/>
      <c r="H2511" s="208"/>
      <c r="I2511" s="209"/>
      <c r="J2511" s="209"/>
    </row>
    <row r="2512" spans="2:11" x14ac:dyDescent="0.2">
      <c r="B2512" s="3" t="s">
        <v>2701</v>
      </c>
      <c r="C2512" s="207"/>
      <c r="D2512" s="208"/>
      <c r="E2512" s="209"/>
      <c r="F2512" s="209"/>
      <c r="G2512" s="207"/>
      <c r="H2512" s="208"/>
      <c r="I2512" s="209"/>
      <c r="J2512" s="209"/>
    </row>
    <row r="2513" spans="2:10" x14ac:dyDescent="0.2">
      <c r="B2513" s="100" t="s">
        <v>293</v>
      </c>
      <c r="C2513" s="207"/>
      <c r="D2513" s="208"/>
      <c r="E2513" s="209"/>
      <c r="F2513" s="209"/>
      <c r="G2513" s="207"/>
      <c r="H2513" s="208"/>
      <c r="I2513" s="209"/>
      <c r="J2513" s="209"/>
    </row>
    <row r="2514" spans="2:10" x14ac:dyDescent="0.2">
      <c r="B2514" s="3"/>
      <c r="C2514" s="98"/>
      <c r="D2514" s="98"/>
      <c r="E2514" s="98"/>
      <c r="F2514" s="98"/>
      <c r="G2514" s="98"/>
      <c r="H2514" s="98"/>
      <c r="I2514" s="98"/>
      <c r="J2514" s="98"/>
    </row>
    <row r="2515" spans="2:10" x14ac:dyDescent="0.2">
      <c r="B2515" s="106"/>
      <c r="C2515" s="167" t="s">
        <v>2659</v>
      </c>
      <c r="D2515" s="210"/>
      <c r="E2515" s="211"/>
      <c r="F2515" s="212"/>
      <c r="G2515" s="167" t="s">
        <v>357</v>
      </c>
      <c r="H2515" s="210"/>
      <c r="I2515" s="211"/>
      <c r="J2515" s="212"/>
    </row>
    <row r="2516" spans="2:10" ht="25.5" x14ac:dyDescent="0.2">
      <c r="B2516" s="168" t="s">
        <v>299</v>
      </c>
      <c r="C2516" s="213" t="s">
        <v>2679</v>
      </c>
      <c r="D2516" s="214" t="s">
        <v>2676</v>
      </c>
      <c r="E2516" s="215" t="s">
        <v>2677</v>
      </c>
      <c r="F2516" s="214" t="s">
        <v>2678</v>
      </c>
      <c r="G2516" s="213" t="s">
        <v>2679</v>
      </c>
      <c r="H2516" s="214" t="s">
        <v>2676</v>
      </c>
      <c r="I2516" s="215" t="s">
        <v>2677</v>
      </c>
      <c r="J2516" s="214" t="s">
        <v>2678</v>
      </c>
    </row>
    <row r="2517" spans="2:10" x14ac:dyDescent="0.2">
      <c r="B2517" s="121" t="s">
        <v>2474</v>
      </c>
      <c r="C2517" s="216">
        <v>90</v>
      </c>
      <c r="D2517" s="217">
        <v>81.5</v>
      </c>
      <c r="E2517" s="218">
        <v>0.5</v>
      </c>
      <c r="F2517" s="217">
        <v>396</v>
      </c>
      <c r="G2517" s="216">
        <v>0</v>
      </c>
      <c r="H2517" s="217">
        <v>0</v>
      </c>
      <c r="I2517" s="218">
        <v>0</v>
      </c>
      <c r="J2517" s="217">
        <v>0</v>
      </c>
    </row>
    <row r="2518" spans="2:10" x14ac:dyDescent="0.2">
      <c r="B2518" s="101" t="s">
        <v>2475</v>
      </c>
      <c r="C2518" s="219">
        <v>9</v>
      </c>
      <c r="D2518" s="220">
        <v>139.11111111111111</v>
      </c>
      <c r="E2518" s="221">
        <v>0.56549232158988261</v>
      </c>
      <c r="F2518" s="220">
        <v>203</v>
      </c>
      <c r="G2518" s="219">
        <v>0</v>
      </c>
      <c r="H2518" s="220">
        <v>0</v>
      </c>
      <c r="I2518" s="221">
        <v>0</v>
      </c>
      <c r="J2518" s="220">
        <v>0</v>
      </c>
    </row>
    <row r="2519" spans="2:10" x14ac:dyDescent="0.2">
      <c r="B2519" s="101" t="s">
        <v>2476</v>
      </c>
      <c r="C2519" s="219">
        <v>10</v>
      </c>
      <c r="D2519" s="220">
        <v>87.5</v>
      </c>
      <c r="E2519" s="221">
        <v>0.5685510071474984</v>
      </c>
      <c r="F2519" s="220">
        <v>188</v>
      </c>
      <c r="G2519" s="219">
        <v>0</v>
      </c>
      <c r="H2519" s="220">
        <v>0</v>
      </c>
      <c r="I2519" s="221">
        <v>0</v>
      </c>
      <c r="J2519" s="220">
        <v>0</v>
      </c>
    </row>
    <row r="2520" spans="2:10" x14ac:dyDescent="0.2">
      <c r="B2520" s="101" t="s">
        <v>2477</v>
      </c>
      <c r="C2520" s="219">
        <v>1</v>
      </c>
      <c r="D2520" s="220">
        <v>63</v>
      </c>
      <c r="E2520" s="221">
        <v>0.48461538461538467</v>
      </c>
      <c r="F2520" s="220">
        <v>63</v>
      </c>
      <c r="G2520" s="219">
        <v>0</v>
      </c>
      <c r="H2520" s="220">
        <v>0</v>
      </c>
      <c r="I2520" s="221">
        <v>0</v>
      </c>
      <c r="J2520" s="220">
        <v>0</v>
      </c>
    </row>
    <row r="2521" spans="2:10" x14ac:dyDescent="0.2">
      <c r="B2521" s="101" t="s">
        <v>2478</v>
      </c>
      <c r="C2521" s="219">
        <v>6</v>
      </c>
      <c r="D2521" s="220">
        <v>87</v>
      </c>
      <c r="E2521" s="221">
        <v>0.57807308970099669</v>
      </c>
      <c r="F2521" s="220">
        <v>126</v>
      </c>
      <c r="G2521" s="219">
        <v>0</v>
      </c>
      <c r="H2521" s="220">
        <v>0</v>
      </c>
      <c r="I2521" s="221">
        <v>0</v>
      </c>
      <c r="J2521" s="220">
        <v>0</v>
      </c>
    </row>
    <row r="2522" spans="2:10" x14ac:dyDescent="0.2">
      <c r="B2522" s="101" t="s">
        <v>2479</v>
      </c>
      <c r="C2522" s="219">
        <v>0</v>
      </c>
      <c r="D2522" s="220">
        <v>0</v>
      </c>
      <c r="E2522" s="221">
        <v>0</v>
      </c>
      <c r="F2522" s="220">
        <v>0</v>
      </c>
      <c r="G2522" s="219">
        <v>0</v>
      </c>
      <c r="H2522" s="220">
        <v>0</v>
      </c>
      <c r="I2522" s="221">
        <v>0</v>
      </c>
      <c r="J2522" s="220">
        <v>0</v>
      </c>
    </row>
    <row r="2523" spans="2:10" x14ac:dyDescent="0.2">
      <c r="B2523" s="101" t="s">
        <v>2480</v>
      </c>
      <c r="C2523" s="219">
        <v>98</v>
      </c>
      <c r="D2523" s="220">
        <v>89.979591836734699</v>
      </c>
      <c r="E2523" s="221">
        <v>0.48469191447259941</v>
      </c>
      <c r="F2523" s="220">
        <v>280</v>
      </c>
      <c r="G2523" s="219">
        <v>14</v>
      </c>
      <c r="H2523" s="220">
        <v>372.5</v>
      </c>
      <c r="I2523" s="221">
        <v>0.36067501210318831</v>
      </c>
      <c r="J2523" s="220">
        <v>708</v>
      </c>
    </row>
    <row r="2524" spans="2:10" x14ac:dyDescent="0.2">
      <c r="B2524" s="101" t="s">
        <v>2481</v>
      </c>
      <c r="C2524" s="219">
        <v>0</v>
      </c>
      <c r="D2524" s="220">
        <v>0</v>
      </c>
      <c r="E2524" s="221">
        <v>0</v>
      </c>
      <c r="F2524" s="220">
        <v>0</v>
      </c>
      <c r="G2524" s="219">
        <v>0</v>
      </c>
      <c r="H2524" s="220">
        <v>0</v>
      </c>
      <c r="I2524" s="221">
        <v>0</v>
      </c>
      <c r="J2524" s="220">
        <v>0</v>
      </c>
    </row>
    <row r="2525" spans="2:10" x14ac:dyDescent="0.2">
      <c r="B2525" s="101" t="s">
        <v>2482</v>
      </c>
      <c r="C2525" s="219">
        <v>133</v>
      </c>
      <c r="D2525" s="220">
        <v>76.375939849624061</v>
      </c>
      <c r="E2525" s="221">
        <v>0.51448541329011355</v>
      </c>
      <c r="F2525" s="220">
        <v>215</v>
      </c>
      <c r="G2525" s="219">
        <v>0</v>
      </c>
      <c r="H2525" s="220">
        <v>0</v>
      </c>
      <c r="I2525" s="221">
        <v>0</v>
      </c>
      <c r="J2525" s="220">
        <v>0</v>
      </c>
    </row>
    <row r="2526" spans="2:10" x14ac:dyDescent="0.2">
      <c r="B2526" s="101" t="s">
        <v>2483</v>
      </c>
      <c r="C2526" s="219">
        <v>1</v>
      </c>
      <c r="D2526" s="220">
        <v>53</v>
      </c>
      <c r="E2526" s="221">
        <v>0.4076923076923078</v>
      </c>
      <c r="F2526" s="220">
        <v>53</v>
      </c>
      <c r="G2526" s="219">
        <v>0</v>
      </c>
      <c r="H2526" s="220">
        <v>0</v>
      </c>
      <c r="I2526" s="221">
        <v>0</v>
      </c>
      <c r="J2526" s="220">
        <v>0</v>
      </c>
    </row>
    <row r="2527" spans="2:10" x14ac:dyDescent="0.2">
      <c r="B2527" s="101" t="s">
        <v>2484</v>
      </c>
      <c r="C2527" s="219">
        <v>178</v>
      </c>
      <c r="D2527" s="220">
        <v>81.146067415730343</v>
      </c>
      <c r="E2527" s="221">
        <v>0.52559950511262321</v>
      </c>
      <c r="F2527" s="220">
        <v>274</v>
      </c>
      <c r="G2527" s="219">
        <v>0</v>
      </c>
      <c r="H2527" s="220">
        <v>0</v>
      </c>
      <c r="I2527" s="221">
        <v>0</v>
      </c>
      <c r="J2527" s="220">
        <v>0</v>
      </c>
    </row>
    <row r="2528" spans="2:10" x14ac:dyDescent="0.2">
      <c r="B2528" s="101" t="s">
        <v>2485</v>
      </c>
      <c r="C2528" s="219">
        <v>129</v>
      </c>
      <c r="D2528" s="220">
        <v>99.821705426356587</v>
      </c>
      <c r="E2528" s="221">
        <v>0.56152974010116874</v>
      </c>
      <c r="F2528" s="220">
        <v>378</v>
      </c>
      <c r="G2528" s="219">
        <v>0</v>
      </c>
      <c r="H2528" s="220">
        <v>0</v>
      </c>
      <c r="I2528" s="221">
        <v>0</v>
      </c>
      <c r="J2528" s="220">
        <v>0</v>
      </c>
    </row>
    <row r="2529" spans="2:10" x14ac:dyDescent="0.2">
      <c r="B2529" s="101" t="s">
        <v>2486</v>
      </c>
      <c r="C2529" s="219">
        <v>107</v>
      </c>
      <c r="D2529" s="220">
        <v>106.94392523364486</v>
      </c>
      <c r="E2529" s="221">
        <v>0.57021128164241586</v>
      </c>
      <c r="F2529" s="220">
        <v>448</v>
      </c>
      <c r="G2529" s="219">
        <v>0</v>
      </c>
      <c r="H2529" s="220">
        <v>0</v>
      </c>
      <c r="I2529" s="221">
        <v>0</v>
      </c>
      <c r="J2529" s="220">
        <v>0</v>
      </c>
    </row>
    <row r="2530" spans="2:10" x14ac:dyDescent="0.2">
      <c r="B2530" s="101" t="s">
        <v>2487</v>
      </c>
      <c r="C2530" s="219">
        <v>0</v>
      </c>
      <c r="D2530" s="220">
        <v>0</v>
      </c>
      <c r="E2530" s="221">
        <v>0</v>
      </c>
      <c r="F2530" s="220">
        <v>0</v>
      </c>
      <c r="G2530" s="219">
        <v>0</v>
      </c>
      <c r="H2530" s="220">
        <v>0</v>
      </c>
      <c r="I2530" s="221">
        <v>0</v>
      </c>
      <c r="J2530" s="220">
        <v>0</v>
      </c>
    </row>
    <row r="2531" spans="2:10" x14ac:dyDescent="0.2">
      <c r="B2531" s="101" t="s">
        <v>2488</v>
      </c>
      <c r="C2531" s="219">
        <v>8</v>
      </c>
      <c r="D2531" s="220">
        <v>98.875</v>
      </c>
      <c r="E2531" s="221">
        <v>0.56499999999999995</v>
      </c>
      <c r="F2531" s="220">
        <v>188</v>
      </c>
      <c r="G2531" s="219">
        <v>0</v>
      </c>
      <c r="H2531" s="220">
        <v>0</v>
      </c>
      <c r="I2531" s="221">
        <v>0</v>
      </c>
      <c r="J2531" s="220">
        <v>0</v>
      </c>
    </row>
    <row r="2532" spans="2:10" x14ac:dyDescent="0.2">
      <c r="B2532" s="101" t="s">
        <v>2489</v>
      </c>
      <c r="C2532" s="219">
        <v>68</v>
      </c>
      <c r="D2532" s="220">
        <v>98.691176470588232</v>
      </c>
      <c r="E2532" s="221">
        <v>0.55270960303080208</v>
      </c>
      <c r="F2532" s="220">
        <v>237</v>
      </c>
      <c r="G2532" s="219">
        <v>8</v>
      </c>
      <c r="H2532" s="220">
        <v>394.25</v>
      </c>
      <c r="I2532" s="221">
        <v>0.36610562971561222</v>
      </c>
      <c r="J2532" s="220">
        <v>640</v>
      </c>
    </row>
    <row r="2533" spans="2:10" x14ac:dyDescent="0.2">
      <c r="B2533" s="101" t="s">
        <v>2490</v>
      </c>
      <c r="C2533" s="219">
        <v>9</v>
      </c>
      <c r="D2533" s="220">
        <v>97.222222222222229</v>
      </c>
      <c r="E2533" s="221">
        <v>0.51139684395090601</v>
      </c>
      <c r="F2533" s="220">
        <v>162</v>
      </c>
      <c r="G2533" s="219">
        <v>0</v>
      </c>
      <c r="H2533" s="220">
        <v>0</v>
      </c>
      <c r="I2533" s="221">
        <v>0</v>
      </c>
      <c r="J2533" s="220">
        <v>0</v>
      </c>
    </row>
    <row r="2534" spans="2:10" x14ac:dyDescent="0.2">
      <c r="B2534" s="101" t="s">
        <v>2491</v>
      </c>
      <c r="C2534" s="219">
        <v>94</v>
      </c>
      <c r="D2534" s="220">
        <v>82.872340425531917</v>
      </c>
      <c r="E2534" s="221">
        <v>0.51507537688442206</v>
      </c>
      <c r="F2534" s="220">
        <v>230</v>
      </c>
      <c r="G2534" s="219">
        <v>1</v>
      </c>
      <c r="H2534" s="220">
        <v>462</v>
      </c>
      <c r="I2534" s="221">
        <v>0.36349331235247839</v>
      </c>
      <c r="J2534" s="220">
        <v>462</v>
      </c>
    </row>
    <row r="2535" spans="2:10" x14ac:dyDescent="0.2">
      <c r="B2535" s="101" t="s">
        <v>2492</v>
      </c>
      <c r="C2535" s="219">
        <v>2</v>
      </c>
      <c r="D2535" s="220">
        <v>228</v>
      </c>
      <c r="E2535" s="221">
        <v>0.63245492371705958</v>
      </c>
      <c r="F2535" s="220">
        <v>311</v>
      </c>
      <c r="G2535" s="219">
        <v>0</v>
      </c>
      <c r="H2535" s="220">
        <v>0</v>
      </c>
      <c r="I2535" s="221">
        <v>0</v>
      </c>
      <c r="J2535" s="220">
        <v>0</v>
      </c>
    </row>
    <row r="2536" spans="2:10" x14ac:dyDescent="0.2">
      <c r="B2536" s="101" t="s">
        <v>2493</v>
      </c>
      <c r="C2536" s="219">
        <v>620</v>
      </c>
      <c r="D2536" s="220">
        <v>95.82741935483871</v>
      </c>
      <c r="E2536" s="221">
        <v>0.56886118611286651</v>
      </c>
      <c r="F2536" s="220">
        <v>573</v>
      </c>
      <c r="G2536" s="219">
        <v>36</v>
      </c>
      <c r="H2536" s="220">
        <v>321.88888888888891</v>
      </c>
      <c r="I2536" s="221">
        <v>0.36354509803921564</v>
      </c>
      <c r="J2536" s="220">
        <v>1593</v>
      </c>
    </row>
    <row r="2537" spans="2:10" x14ac:dyDescent="0.2">
      <c r="B2537" s="101" t="s">
        <v>2494</v>
      </c>
      <c r="C2537" s="219">
        <v>4</v>
      </c>
      <c r="D2537" s="220">
        <v>78.25</v>
      </c>
      <c r="E2537" s="221">
        <v>0.55992844364937389</v>
      </c>
      <c r="F2537" s="220">
        <v>86</v>
      </c>
      <c r="G2537" s="219">
        <v>0</v>
      </c>
      <c r="H2537" s="220">
        <v>0</v>
      </c>
      <c r="I2537" s="221">
        <v>0</v>
      </c>
      <c r="J2537" s="220">
        <v>0</v>
      </c>
    </row>
    <row r="2538" spans="2:10" x14ac:dyDescent="0.2">
      <c r="B2538" s="101" t="s">
        <v>2495</v>
      </c>
      <c r="C2538" s="219">
        <v>3</v>
      </c>
      <c r="D2538" s="220">
        <v>104</v>
      </c>
      <c r="E2538" s="221">
        <v>0.55516014234875444</v>
      </c>
      <c r="F2538" s="220">
        <v>146</v>
      </c>
      <c r="G2538" s="219">
        <v>0</v>
      </c>
      <c r="H2538" s="220">
        <v>0</v>
      </c>
      <c r="I2538" s="221">
        <v>0</v>
      </c>
      <c r="J2538" s="220">
        <v>0</v>
      </c>
    </row>
    <row r="2539" spans="2:10" x14ac:dyDescent="0.2">
      <c r="B2539" s="101" t="s">
        <v>2496</v>
      </c>
      <c r="C2539" s="219">
        <v>9</v>
      </c>
      <c r="D2539" s="220">
        <v>87.777777777777771</v>
      </c>
      <c r="E2539" s="221">
        <v>0.50446998722860781</v>
      </c>
      <c r="F2539" s="220">
        <v>149</v>
      </c>
      <c r="G2539" s="219">
        <v>0</v>
      </c>
      <c r="H2539" s="220">
        <v>0</v>
      </c>
      <c r="I2539" s="221">
        <v>0</v>
      </c>
      <c r="J2539" s="220">
        <v>0</v>
      </c>
    </row>
    <row r="2540" spans="2:10" x14ac:dyDescent="0.2">
      <c r="B2540" s="101" t="s">
        <v>2497</v>
      </c>
      <c r="C2540" s="219">
        <v>0</v>
      </c>
      <c r="D2540" s="220">
        <v>0</v>
      </c>
      <c r="E2540" s="221">
        <v>0</v>
      </c>
      <c r="F2540" s="220">
        <v>0</v>
      </c>
      <c r="G2540" s="219">
        <v>0</v>
      </c>
      <c r="H2540" s="220">
        <v>0</v>
      </c>
      <c r="I2540" s="221">
        <v>0</v>
      </c>
      <c r="J2540" s="220">
        <v>0</v>
      </c>
    </row>
    <row r="2541" spans="2:10" x14ac:dyDescent="0.2">
      <c r="B2541" s="101" t="s">
        <v>2498</v>
      </c>
      <c r="C2541" s="219">
        <v>5</v>
      </c>
      <c r="D2541" s="220">
        <v>138.80000000000001</v>
      </c>
      <c r="E2541" s="221">
        <v>0.66859344894026984</v>
      </c>
      <c r="F2541" s="220">
        <v>247</v>
      </c>
      <c r="G2541" s="219">
        <v>0</v>
      </c>
      <c r="H2541" s="220">
        <v>0</v>
      </c>
      <c r="I2541" s="221">
        <v>0</v>
      </c>
      <c r="J2541" s="220">
        <v>0</v>
      </c>
    </row>
    <row r="2542" spans="2:10" x14ac:dyDescent="0.2">
      <c r="B2542" s="101" t="s">
        <v>2499</v>
      </c>
      <c r="C2542" s="219">
        <v>0</v>
      </c>
      <c r="D2542" s="220">
        <v>0</v>
      </c>
      <c r="E2542" s="221">
        <v>0</v>
      </c>
      <c r="F2542" s="220">
        <v>0</v>
      </c>
      <c r="G2542" s="219">
        <v>0</v>
      </c>
      <c r="H2542" s="220">
        <v>0</v>
      </c>
      <c r="I2542" s="221">
        <v>0</v>
      </c>
      <c r="J2542" s="220">
        <v>0</v>
      </c>
    </row>
    <row r="2543" spans="2:10" x14ac:dyDescent="0.2">
      <c r="B2543" s="101" t="s">
        <v>2500</v>
      </c>
      <c r="C2543" s="219">
        <v>0</v>
      </c>
      <c r="D2543" s="220">
        <v>0</v>
      </c>
      <c r="E2543" s="221">
        <v>0</v>
      </c>
      <c r="F2543" s="220">
        <v>0</v>
      </c>
      <c r="G2543" s="219">
        <v>0</v>
      </c>
      <c r="H2543" s="220">
        <v>0</v>
      </c>
      <c r="I2543" s="221">
        <v>0</v>
      </c>
      <c r="J2543" s="220">
        <v>0</v>
      </c>
    </row>
    <row r="2544" spans="2:10" x14ac:dyDescent="0.2">
      <c r="B2544" s="101" t="s">
        <v>2501</v>
      </c>
      <c r="C2544" s="219">
        <v>14</v>
      </c>
      <c r="D2544" s="220">
        <v>79</v>
      </c>
      <c r="E2544" s="221">
        <v>0.51251158480074133</v>
      </c>
      <c r="F2544" s="220">
        <v>130</v>
      </c>
      <c r="G2544" s="219">
        <v>0</v>
      </c>
      <c r="H2544" s="220">
        <v>0</v>
      </c>
      <c r="I2544" s="221">
        <v>0</v>
      </c>
      <c r="J2544" s="220">
        <v>0</v>
      </c>
    </row>
    <row r="2545" spans="2:10" x14ac:dyDescent="0.2">
      <c r="B2545" s="101" t="s">
        <v>2502</v>
      </c>
      <c r="C2545" s="219">
        <v>6</v>
      </c>
      <c r="D2545" s="220">
        <v>94.666666666666671</v>
      </c>
      <c r="E2545" s="221">
        <v>0.49007765314926655</v>
      </c>
      <c r="F2545" s="220">
        <v>193</v>
      </c>
      <c r="G2545" s="219">
        <v>0</v>
      </c>
      <c r="H2545" s="220">
        <v>0</v>
      </c>
      <c r="I2545" s="221">
        <v>0</v>
      </c>
      <c r="J2545" s="220">
        <v>0</v>
      </c>
    </row>
    <row r="2546" spans="2:10" x14ac:dyDescent="0.2">
      <c r="B2546" s="101" t="s">
        <v>2503</v>
      </c>
      <c r="C2546" s="219">
        <v>0</v>
      </c>
      <c r="D2546" s="220">
        <v>0</v>
      </c>
      <c r="E2546" s="221">
        <v>0</v>
      </c>
      <c r="F2546" s="220">
        <v>0</v>
      </c>
      <c r="G2546" s="219">
        <v>0</v>
      </c>
      <c r="H2546" s="220">
        <v>0</v>
      </c>
      <c r="I2546" s="221">
        <v>0</v>
      </c>
      <c r="J2546" s="220">
        <v>0</v>
      </c>
    </row>
    <row r="2547" spans="2:10" x14ac:dyDescent="0.2">
      <c r="B2547" s="101" t="s">
        <v>2504</v>
      </c>
      <c r="C2547" s="219">
        <v>1</v>
      </c>
      <c r="D2547" s="220">
        <v>112</v>
      </c>
      <c r="E2547" s="221">
        <v>0.49339207048458156</v>
      </c>
      <c r="F2547" s="220">
        <v>112</v>
      </c>
      <c r="G2547" s="219">
        <v>0</v>
      </c>
      <c r="H2547" s="220">
        <v>0</v>
      </c>
      <c r="I2547" s="221">
        <v>0</v>
      </c>
      <c r="J2547" s="220">
        <v>0</v>
      </c>
    </row>
    <row r="2548" spans="2:10" x14ac:dyDescent="0.2">
      <c r="B2548" s="101" t="s">
        <v>2505</v>
      </c>
      <c r="C2548" s="219">
        <v>28</v>
      </c>
      <c r="D2548" s="220">
        <v>94.214285714285708</v>
      </c>
      <c r="E2548" s="221">
        <v>0.52528872958980477</v>
      </c>
      <c r="F2548" s="220">
        <v>286</v>
      </c>
      <c r="G2548" s="219">
        <v>0</v>
      </c>
      <c r="H2548" s="220">
        <v>0</v>
      </c>
      <c r="I2548" s="221">
        <v>0</v>
      </c>
      <c r="J2548" s="220">
        <v>0</v>
      </c>
    </row>
    <row r="2549" spans="2:10" x14ac:dyDescent="0.2">
      <c r="B2549" s="101" t="s">
        <v>2506</v>
      </c>
      <c r="C2549" s="219">
        <v>168</v>
      </c>
      <c r="D2549" s="220">
        <v>89.047619047619051</v>
      </c>
      <c r="E2549" s="221">
        <v>0.57930607187112759</v>
      </c>
      <c r="F2549" s="220">
        <v>235</v>
      </c>
      <c r="G2549" s="219">
        <v>0</v>
      </c>
      <c r="H2549" s="220">
        <v>0</v>
      </c>
      <c r="I2549" s="221">
        <v>0</v>
      </c>
      <c r="J2549" s="220">
        <v>0</v>
      </c>
    </row>
    <row r="2550" spans="2:10" x14ac:dyDescent="0.2">
      <c r="B2550" s="101" t="s">
        <v>2507</v>
      </c>
      <c r="C2550" s="219">
        <v>392</v>
      </c>
      <c r="D2550" s="220">
        <v>83.558673469387756</v>
      </c>
      <c r="E2550" s="221">
        <v>0.54213078667306647</v>
      </c>
      <c r="F2550" s="220">
        <v>353</v>
      </c>
      <c r="G2550" s="219">
        <v>16</v>
      </c>
      <c r="H2550" s="220">
        <v>242.375</v>
      </c>
      <c r="I2550" s="221">
        <v>0.36030846418284868</v>
      </c>
      <c r="J2550" s="220">
        <v>384</v>
      </c>
    </row>
    <row r="2551" spans="2:10" x14ac:dyDescent="0.2">
      <c r="B2551" s="101" t="s">
        <v>2508</v>
      </c>
      <c r="C2551" s="219">
        <v>0</v>
      </c>
      <c r="D2551" s="220">
        <v>0</v>
      </c>
      <c r="E2551" s="221">
        <v>0</v>
      </c>
      <c r="F2551" s="220">
        <v>0</v>
      </c>
      <c r="G2551" s="219">
        <v>0</v>
      </c>
      <c r="H2551" s="220">
        <v>0</v>
      </c>
      <c r="I2551" s="221">
        <v>0</v>
      </c>
      <c r="J2551" s="220">
        <v>0</v>
      </c>
    </row>
    <row r="2552" spans="2:10" x14ac:dyDescent="0.2">
      <c r="B2552" s="101" t="s">
        <v>2509</v>
      </c>
      <c r="C2552" s="219">
        <v>263</v>
      </c>
      <c r="D2552" s="220">
        <v>82.657794676806077</v>
      </c>
      <c r="E2552" s="221">
        <v>0.51768151834829612</v>
      </c>
      <c r="F2552" s="220">
        <v>392</v>
      </c>
      <c r="G2552" s="219">
        <v>16</v>
      </c>
      <c r="H2552" s="220">
        <v>273.8125</v>
      </c>
      <c r="I2552" s="221">
        <v>0.35528343200064882</v>
      </c>
      <c r="J2552" s="220">
        <v>821</v>
      </c>
    </row>
    <row r="2553" spans="2:10" x14ac:dyDescent="0.2">
      <c r="B2553" s="101" t="s">
        <v>2510</v>
      </c>
      <c r="C2553" s="219">
        <v>483</v>
      </c>
      <c r="D2553" s="220">
        <v>76.492753623188406</v>
      </c>
      <c r="E2553" s="221">
        <v>0.49221300009325741</v>
      </c>
      <c r="F2553" s="220">
        <v>321</v>
      </c>
      <c r="G2553" s="219">
        <v>0</v>
      </c>
      <c r="H2553" s="220">
        <v>0</v>
      </c>
      <c r="I2553" s="221">
        <v>0</v>
      </c>
      <c r="J2553" s="220">
        <v>0</v>
      </c>
    </row>
    <row r="2554" spans="2:10" x14ac:dyDescent="0.2">
      <c r="B2554" s="101" t="s">
        <v>2511</v>
      </c>
      <c r="C2554" s="219">
        <v>508</v>
      </c>
      <c r="D2554" s="220">
        <v>77.100393700787407</v>
      </c>
      <c r="E2554" s="221">
        <v>0.50041523463951254</v>
      </c>
      <c r="F2554" s="220">
        <v>306</v>
      </c>
      <c r="G2554" s="219">
        <v>24</v>
      </c>
      <c r="H2554" s="220">
        <v>418</v>
      </c>
      <c r="I2554" s="221">
        <v>0.36366272747045603</v>
      </c>
      <c r="J2554" s="220">
        <v>1013</v>
      </c>
    </row>
    <row r="2555" spans="2:10" x14ac:dyDescent="0.2">
      <c r="B2555" s="101" t="s">
        <v>2512</v>
      </c>
      <c r="C2555" s="219">
        <v>704</v>
      </c>
      <c r="D2555" s="220">
        <v>78.953125</v>
      </c>
      <c r="E2555" s="221">
        <v>0.49883778326228412</v>
      </c>
      <c r="F2555" s="220">
        <v>391</v>
      </c>
      <c r="G2555" s="219">
        <v>43</v>
      </c>
      <c r="H2555" s="220">
        <v>402.02325581395348</v>
      </c>
      <c r="I2555" s="221">
        <v>0.36548341402566642</v>
      </c>
      <c r="J2555" s="220">
        <v>944</v>
      </c>
    </row>
    <row r="2556" spans="2:10" x14ac:dyDescent="0.2">
      <c r="B2556" s="101" t="s">
        <v>2513</v>
      </c>
      <c r="C2556" s="219">
        <v>2</v>
      </c>
      <c r="D2556" s="220">
        <v>57.5</v>
      </c>
      <c r="E2556" s="221">
        <v>0.40350877192982448</v>
      </c>
      <c r="F2556" s="220">
        <v>74</v>
      </c>
      <c r="G2556" s="219">
        <v>0</v>
      </c>
      <c r="H2556" s="220">
        <v>0</v>
      </c>
      <c r="I2556" s="221">
        <v>0</v>
      </c>
      <c r="J2556" s="220">
        <v>0</v>
      </c>
    </row>
    <row r="2557" spans="2:10" x14ac:dyDescent="0.2">
      <c r="B2557" s="101" t="s">
        <v>2514</v>
      </c>
      <c r="C2557" s="219">
        <v>226</v>
      </c>
      <c r="D2557" s="220">
        <v>76.43362831858407</v>
      </c>
      <c r="E2557" s="221">
        <v>0.48709923018357171</v>
      </c>
      <c r="F2557" s="220">
        <v>261</v>
      </c>
      <c r="G2557" s="219">
        <v>0</v>
      </c>
      <c r="H2557" s="220">
        <v>0</v>
      </c>
      <c r="I2557" s="221">
        <v>0</v>
      </c>
      <c r="J2557" s="220">
        <v>0</v>
      </c>
    </row>
    <row r="2558" spans="2:10" x14ac:dyDescent="0.2">
      <c r="B2558" s="101" t="s">
        <v>2515</v>
      </c>
      <c r="C2558" s="219">
        <v>5</v>
      </c>
      <c r="D2558" s="220">
        <v>70.2</v>
      </c>
      <c r="E2558" s="221">
        <v>0.43333333333333335</v>
      </c>
      <c r="F2558" s="220">
        <v>114</v>
      </c>
      <c r="G2558" s="219">
        <v>0</v>
      </c>
      <c r="H2558" s="220">
        <v>0</v>
      </c>
      <c r="I2558" s="221">
        <v>0</v>
      </c>
      <c r="J2558" s="220">
        <v>0</v>
      </c>
    </row>
    <row r="2559" spans="2:10" x14ac:dyDescent="0.2">
      <c r="B2559" s="101" t="s">
        <v>2516</v>
      </c>
      <c r="C2559" s="219">
        <v>7</v>
      </c>
      <c r="D2559" s="220">
        <v>119.28571428571429</v>
      </c>
      <c r="E2559" s="221">
        <v>0.5581550802139037</v>
      </c>
      <c r="F2559" s="220">
        <v>259</v>
      </c>
      <c r="G2559" s="219">
        <v>0</v>
      </c>
      <c r="H2559" s="220">
        <v>0</v>
      </c>
      <c r="I2559" s="221">
        <v>0</v>
      </c>
      <c r="J2559" s="220">
        <v>0</v>
      </c>
    </row>
    <row r="2560" spans="2:10" x14ac:dyDescent="0.2">
      <c r="B2560" s="101" t="s">
        <v>2517</v>
      </c>
      <c r="C2560" s="219">
        <v>0</v>
      </c>
      <c r="D2560" s="220">
        <v>0</v>
      </c>
      <c r="E2560" s="221">
        <v>0</v>
      </c>
      <c r="F2560" s="220">
        <v>0</v>
      </c>
      <c r="G2560" s="219">
        <v>0</v>
      </c>
      <c r="H2560" s="220">
        <v>0</v>
      </c>
      <c r="I2560" s="221">
        <v>0</v>
      </c>
      <c r="J2560" s="220">
        <v>0</v>
      </c>
    </row>
    <row r="2561" spans="2:11" x14ac:dyDescent="0.2">
      <c r="B2561" s="101" t="s">
        <v>2518</v>
      </c>
      <c r="C2561" s="219">
        <v>0</v>
      </c>
      <c r="D2561" s="220">
        <v>0</v>
      </c>
      <c r="E2561" s="221">
        <v>0</v>
      </c>
      <c r="F2561" s="220">
        <v>0</v>
      </c>
      <c r="G2561" s="219">
        <v>0</v>
      </c>
      <c r="H2561" s="220">
        <v>0</v>
      </c>
      <c r="I2561" s="221">
        <v>0</v>
      </c>
      <c r="J2561" s="220">
        <v>0</v>
      </c>
    </row>
    <row r="2562" spans="2:11" x14ac:dyDescent="0.2">
      <c r="B2562" s="101" t="s">
        <v>2519</v>
      </c>
      <c r="C2562" s="219">
        <v>16</v>
      </c>
      <c r="D2562" s="220">
        <v>92.3125</v>
      </c>
      <c r="E2562" s="221">
        <v>0.46888888888888891</v>
      </c>
      <c r="F2562" s="220">
        <v>220</v>
      </c>
      <c r="G2562" s="219">
        <v>0</v>
      </c>
      <c r="H2562" s="220">
        <v>0</v>
      </c>
      <c r="I2562" s="221">
        <v>0</v>
      </c>
      <c r="J2562" s="220">
        <v>0</v>
      </c>
    </row>
    <row r="2563" spans="2:11" x14ac:dyDescent="0.2">
      <c r="B2563" s="101" t="s">
        <v>2520</v>
      </c>
      <c r="C2563" s="219">
        <v>5</v>
      </c>
      <c r="D2563" s="220">
        <v>46.4</v>
      </c>
      <c r="E2563" s="221">
        <v>0.32402234636871508</v>
      </c>
      <c r="F2563" s="220">
        <v>98</v>
      </c>
      <c r="G2563" s="219">
        <v>0</v>
      </c>
      <c r="H2563" s="220">
        <v>0</v>
      </c>
      <c r="I2563" s="221">
        <v>0</v>
      </c>
      <c r="J2563" s="220">
        <v>0</v>
      </c>
    </row>
    <row r="2564" spans="2:11" x14ac:dyDescent="0.2">
      <c r="B2564" s="102" t="s">
        <v>2521</v>
      </c>
      <c r="C2564" s="222">
        <v>2</v>
      </c>
      <c r="D2564" s="223">
        <v>60</v>
      </c>
      <c r="E2564" s="224">
        <v>0.38961038961038952</v>
      </c>
      <c r="F2564" s="223">
        <v>95</v>
      </c>
      <c r="G2564" s="222">
        <v>0</v>
      </c>
      <c r="H2564" s="223">
        <v>0</v>
      </c>
      <c r="I2564" s="224">
        <v>0</v>
      </c>
      <c r="J2564" s="223">
        <v>0</v>
      </c>
    </row>
    <row r="2566" spans="2:11" x14ac:dyDescent="0.2">
      <c r="K2566" s="12" t="s">
        <v>298</v>
      </c>
    </row>
    <row r="2567" spans="2:11" x14ac:dyDescent="0.2">
      <c r="K2567" s="12" t="s">
        <v>335</v>
      </c>
    </row>
    <row r="2568" spans="2:11" x14ac:dyDescent="0.2">
      <c r="B2568" s="3" t="s">
        <v>0</v>
      </c>
      <c r="C2568" s="207"/>
      <c r="D2568" s="208"/>
      <c r="E2568" s="209"/>
      <c r="F2568" s="209"/>
      <c r="G2568" s="207"/>
      <c r="H2568" s="208"/>
      <c r="I2568" s="209"/>
      <c r="J2568" s="209"/>
    </row>
    <row r="2569" spans="2:11" x14ac:dyDescent="0.2">
      <c r="B2569" s="3" t="s">
        <v>2701</v>
      </c>
      <c r="C2569" s="207"/>
      <c r="D2569" s="208"/>
      <c r="E2569" s="209"/>
      <c r="F2569" s="209"/>
      <c r="G2569" s="207"/>
      <c r="H2569" s="208"/>
      <c r="I2569" s="209"/>
      <c r="J2569" s="209"/>
    </row>
    <row r="2570" spans="2:11" x14ac:dyDescent="0.2">
      <c r="B2570" s="100" t="s">
        <v>293</v>
      </c>
      <c r="C2570" s="207"/>
      <c r="D2570" s="208"/>
      <c r="E2570" s="209"/>
      <c r="F2570" s="209"/>
      <c r="G2570" s="207"/>
      <c r="H2570" s="208"/>
      <c r="I2570" s="209"/>
      <c r="J2570" s="209"/>
    </row>
    <row r="2571" spans="2:11" x14ac:dyDescent="0.2">
      <c r="B2571" s="3"/>
      <c r="C2571" s="98"/>
      <c r="D2571" s="98"/>
      <c r="E2571" s="98"/>
      <c r="F2571" s="98"/>
      <c r="G2571" s="98"/>
      <c r="H2571" s="98"/>
      <c r="I2571" s="98"/>
      <c r="J2571" s="98"/>
    </row>
    <row r="2572" spans="2:11" x14ac:dyDescent="0.2">
      <c r="B2572" s="106"/>
      <c r="C2572" s="167" t="s">
        <v>2659</v>
      </c>
      <c r="D2572" s="210"/>
      <c r="E2572" s="211"/>
      <c r="F2572" s="212"/>
      <c r="G2572" s="167" t="s">
        <v>357</v>
      </c>
      <c r="H2572" s="210"/>
      <c r="I2572" s="211"/>
      <c r="J2572" s="212"/>
    </row>
    <row r="2573" spans="2:11" ht="25.5" x14ac:dyDescent="0.2">
      <c r="B2573" s="168" t="s">
        <v>299</v>
      </c>
      <c r="C2573" s="213" t="s">
        <v>2679</v>
      </c>
      <c r="D2573" s="214" t="s">
        <v>2676</v>
      </c>
      <c r="E2573" s="215" t="s">
        <v>2677</v>
      </c>
      <c r="F2573" s="214" t="s">
        <v>2678</v>
      </c>
      <c r="G2573" s="213" t="s">
        <v>2679</v>
      </c>
      <c r="H2573" s="214" t="s">
        <v>2676</v>
      </c>
      <c r="I2573" s="215" t="s">
        <v>2677</v>
      </c>
      <c r="J2573" s="214" t="s">
        <v>2678</v>
      </c>
    </row>
    <row r="2574" spans="2:11" x14ac:dyDescent="0.2">
      <c r="B2574" s="121" t="s">
        <v>2522</v>
      </c>
      <c r="C2574" s="216">
        <v>1</v>
      </c>
      <c r="D2574" s="217">
        <v>181</v>
      </c>
      <c r="E2574" s="218">
        <v>0.65107913669064743</v>
      </c>
      <c r="F2574" s="217">
        <v>181</v>
      </c>
      <c r="G2574" s="216">
        <v>0</v>
      </c>
      <c r="H2574" s="217">
        <v>0</v>
      </c>
      <c r="I2574" s="218">
        <v>0</v>
      </c>
      <c r="J2574" s="217">
        <v>0</v>
      </c>
    </row>
    <row r="2575" spans="2:11" x14ac:dyDescent="0.2">
      <c r="B2575" s="101" t="s">
        <v>2523</v>
      </c>
      <c r="C2575" s="219">
        <v>1</v>
      </c>
      <c r="D2575" s="220">
        <v>74</v>
      </c>
      <c r="E2575" s="221">
        <v>0.52112676056338025</v>
      </c>
      <c r="F2575" s="220">
        <v>74</v>
      </c>
      <c r="G2575" s="219">
        <v>0</v>
      </c>
      <c r="H2575" s="220">
        <v>0</v>
      </c>
      <c r="I2575" s="221">
        <v>0</v>
      </c>
      <c r="J2575" s="220">
        <v>0</v>
      </c>
    </row>
    <row r="2576" spans="2:11" x14ac:dyDescent="0.2">
      <c r="B2576" s="101" t="s">
        <v>2524</v>
      </c>
      <c r="C2576" s="219">
        <v>87</v>
      </c>
      <c r="D2576" s="220">
        <v>85.195402298850581</v>
      </c>
      <c r="E2576" s="221">
        <v>0.51745322535604577</v>
      </c>
      <c r="F2576" s="220">
        <v>293</v>
      </c>
      <c r="G2576" s="219">
        <v>0</v>
      </c>
      <c r="H2576" s="220">
        <v>0</v>
      </c>
      <c r="I2576" s="221">
        <v>0</v>
      </c>
      <c r="J2576" s="220">
        <v>0</v>
      </c>
    </row>
    <row r="2577" spans="2:10" x14ac:dyDescent="0.2">
      <c r="B2577" s="101" t="s">
        <v>2525</v>
      </c>
      <c r="C2577" s="219">
        <v>13</v>
      </c>
      <c r="D2577" s="220">
        <v>94.15384615384616</v>
      </c>
      <c r="E2577" s="221">
        <v>0.54642857142857149</v>
      </c>
      <c r="F2577" s="220">
        <v>184</v>
      </c>
      <c r="G2577" s="219">
        <v>0</v>
      </c>
      <c r="H2577" s="220">
        <v>0</v>
      </c>
      <c r="I2577" s="221">
        <v>0</v>
      </c>
      <c r="J2577" s="220">
        <v>0</v>
      </c>
    </row>
    <row r="2578" spans="2:10" x14ac:dyDescent="0.2">
      <c r="B2578" s="101" t="s">
        <v>2526</v>
      </c>
      <c r="C2578" s="219">
        <v>129</v>
      </c>
      <c r="D2578" s="220">
        <v>61.68217054263566</v>
      </c>
      <c r="E2578" s="221">
        <v>0.4152489301743032</v>
      </c>
      <c r="F2578" s="220">
        <v>220</v>
      </c>
      <c r="G2578" s="219">
        <v>0</v>
      </c>
      <c r="H2578" s="220">
        <v>0</v>
      </c>
      <c r="I2578" s="221">
        <v>0</v>
      </c>
      <c r="J2578" s="220">
        <v>0</v>
      </c>
    </row>
    <row r="2579" spans="2:10" x14ac:dyDescent="0.2">
      <c r="B2579" s="101" t="s">
        <v>2527</v>
      </c>
      <c r="C2579" s="219">
        <v>75</v>
      </c>
      <c r="D2579" s="220">
        <v>84.413333333333327</v>
      </c>
      <c r="E2579" s="221">
        <v>0.51077047196450187</v>
      </c>
      <c r="F2579" s="220">
        <v>248</v>
      </c>
      <c r="G2579" s="219">
        <v>0</v>
      </c>
      <c r="H2579" s="220">
        <v>0</v>
      </c>
      <c r="I2579" s="221">
        <v>0</v>
      </c>
      <c r="J2579" s="220">
        <v>0</v>
      </c>
    </row>
    <row r="2580" spans="2:10" x14ac:dyDescent="0.2">
      <c r="B2580" s="101" t="s">
        <v>2528</v>
      </c>
      <c r="C2580" s="219">
        <v>7</v>
      </c>
      <c r="D2580" s="220">
        <v>41.428571428571431</v>
      </c>
      <c r="E2580" s="221">
        <v>0.28741328047571857</v>
      </c>
      <c r="F2580" s="220">
        <v>98</v>
      </c>
      <c r="G2580" s="219">
        <v>0</v>
      </c>
      <c r="H2580" s="220">
        <v>0</v>
      </c>
      <c r="I2580" s="221">
        <v>0</v>
      </c>
      <c r="J2580" s="220">
        <v>0</v>
      </c>
    </row>
    <row r="2581" spans="2:10" x14ac:dyDescent="0.2">
      <c r="B2581" s="101" t="s">
        <v>2529</v>
      </c>
      <c r="C2581" s="219">
        <v>1</v>
      </c>
      <c r="D2581" s="220">
        <v>101</v>
      </c>
      <c r="E2581" s="221">
        <v>0.68707482993197289</v>
      </c>
      <c r="F2581" s="220">
        <v>101</v>
      </c>
      <c r="G2581" s="219">
        <v>0</v>
      </c>
      <c r="H2581" s="220">
        <v>0</v>
      </c>
      <c r="I2581" s="221">
        <v>0</v>
      </c>
      <c r="J2581" s="220">
        <v>0</v>
      </c>
    </row>
    <row r="2582" spans="2:10" x14ac:dyDescent="0.2">
      <c r="B2582" s="101" t="s">
        <v>2530</v>
      </c>
      <c r="C2582" s="219">
        <v>27</v>
      </c>
      <c r="D2582" s="220">
        <v>72.18518518518519</v>
      </c>
      <c r="E2582" s="221">
        <v>0.44938897855660587</v>
      </c>
      <c r="F2582" s="220">
        <v>150</v>
      </c>
      <c r="G2582" s="219">
        <v>0</v>
      </c>
      <c r="H2582" s="220">
        <v>0</v>
      </c>
      <c r="I2582" s="221">
        <v>0</v>
      </c>
      <c r="J2582" s="220">
        <v>0</v>
      </c>
    </row>
    <row r="2583" spans="2:10" x14ac:dyDescent="0.2">
      <c r="B2583" s="101" t="s">
        <v>2531</v>
      </c>
      <c r="C2583" s="219">
        <v>16</v>
      </c>
      <c r="D2583" s="220">
        <v>80.25</v>
      </c>
      <c r="E2583" s="221">
        <v>0.49980537173997663</v>
      </c>
      <c r="F2583" s="220">
        <v>197</v>
      </c>
      <c r="G2583" s="219">
        <v>0</v>
      </c>
      <c r="H2583" s="220">
        <v>0</v>
      </c>
      <c r="I2583" s="221">
        <v>0</v>
      </c>
      <c r="J2583" s="220">
        <v>0</v>
      </c>
    </row>
    <row r="2584" spans="2:10" x14ac:dyDescent="0.2">
      <c r="B2584" s="101" t="s">
        <v>2532</v>
      </c>
      <c r="C2584" s="219">
        <v>9</v>
      </c>
      <c r="D2584" s="220">
        <v>63.444444444444443</v>
      </c>
      <c r="E2584" s="221">
        <v>0.4041047416843595</v>
      </c>
      <c r="F2584" s="220">
        <v>134</v>
      </c>
      <c r="G2584" s="219">
        <v>0</v>
      </c>
      <c r="H2584" s="220">
        <v>0</v>
      </c>
      <c r="I2584" s="221">
        <v>0</v>
      </c>
      <c r="J2584" s="220">
        <v>0</v>
      </c>
    </row>
    <row r="2585" spans="2:10" x14ac:dyDescent="0.2">
      <c r="B2585" s="101" t="s">
        <v>2533</v>
      </c>
      <c r="C2585" s="219">
        <v>0</v>
      </c>
      <c r="D2585" s="220">
        <v>0</v>
      </c>
      <c r="E2585" s="221">
        <v>0</v>
      </c>
      <c r="F2585" s="220">
        <v>0</v>
      </c>
      <c r="G2585" s="219">
        <v>0</v>
      </c>
      <c r="H2585" s="220">
        <v>0</v>
      </c>
      <c r="I2585" s="221">
        <v>0</v>
      </c>
      <c r="J2585" s="220">
        <v>0</v>
      </c>
    </row>
    <row r="2586" spans="2:10" x14ac:dyDescent="0.2">
      <c r="B2586" s="101" t="s">
        <v>2534</v>
      </c>
      <c r="C2586" s="219">
        <v>0</v>
      </c>
      <c r="D2586" s="220">
        <v>0</v>
      </c>
      <c r="E2586" s="221">
        <v>0</v>
      </c>
      <c r="F2586" s="220">
        <v>0</v>
      </c>
      <c r="G2586" s="219">
        <v>0</v>
      </c>
      <c r="H2586" s="220">
        <v>0</v>
      </c>
      <c r="I2586" s="221">
        <v>0</v>
      </c>
      <c r="J2586" s="220">
        <v>0</v>
      </c>
    </row>
    <row r="2587" spans="2:10" x14ac:dyDescent="0.2">
      <c r="B2587" s="101" t="s">
        <v>2535</v>
      </c>
      <c r="C2587" s="219">
        <v>18</v>
      </c>
      <c r="D2587" s="220">
        <v>73.555555555555557</v>
      </c>
      <c r="E2587" s="221">
        <v>0.46554149085794649</v>
      </c>
      <c r="F2587" s="220">
        <v>159</v>
      </c>
      <c r="G2587" s="219">
        <v>0</v>
      </c>
      <c r="H2587" s="220">
        <v>0</v>
      </c>
      <c r="I2587" s="221">
        <v>0</v>
      </c>
      <c r="J2587" s="220">
        <v>0</v>
      </c>
    </row>
    <row r="2588" spans="2:10" x14ac:dyDescent="0.2">
      <c r="B2588" s="101" t="s">
        <v>2536</v>
      </c>
      <c r="C2588" s="219">
        <v>6</v>
      </c>
      <c r="D2588" s="220">
        <v>78</v>
      </c>
      <c r="E2588" s="221">
        <v>0.51942286348501665</v>
      </c>
      <c r="F2588" s="220">
        <v>98</v>
      </c>
      <c r="G2588" s="219">
        <v>0</v>
      </c>
      <c r="H2588" s="220">
        <v>0</v>
      </c>
      <c r="I2588" s="221">
        <v>0</v>
      </c>
      <c r="J2588" s="220">
        <v>0</v>
      </c>
    </row>
    <row r="2589" spans="2:10" x14ac:dyDescent="0.2">
      <c r="B2589" s="101" t="s">
        <v>2537</v>
      </c>
      <c r="C2589" s="219">
        <v>2</v>
      </c>
      <c r="D2589" s="220">
        <v>89</v>
      </c>
      <c r="E2589" s="221">
        <v>0.51149425287356332</v>
      </c>
      <c r="F2589" s="220">
        <v>140</v>
      </c>
      <c r="G2589" s="219">
        <v>0</v>
      </c>
      <c r="H2589" s="220">
        <v>0</v>
      </c>
      <c r="I2589" s="221">
        <v>0</v>
      </c>
      <c r="J2589" s="220">
        <v>0</v>
      </c>
    </row>
    <row r="2590" spans="2:10" x14ac:dyDescent="0.2">
      <c r="B2590" s="101" t="s">
        <v>2538</v>
      </c>
      <c r="C2590" s="219">
        <v>22</v>
      </c>
      <c r="D2590" s="220">
        <v>74.5</v>
      </c>
      <c r="E2590" s="221">
        <v>0.4974203338391503</v>
      </c>
      <c r="F2590" s="220">
        <v>148</v>
      </c>
      <c r="G2590" s="219">
        <v>0</v>
      </c>
      <c r="H2590" s="220">
        <v>0</v>
      </c>
      <c r="I2590" s="221">
        <v>0</v>
      </c>
      <c r="J2590" s="220">
        <v>0</v>
      </c>
    </row>
    <row r="2591" spans="2:10" x14ac:dyDescent="0.2">
      <c r="B2591" s="101" t="s">
        <v>2539</v>
      </c>
      <c r="C2591" s="219">
        <v>0</v>
      </c>
      <c r="D2591" s="220">
        <v>0</v>
      </c>
      <c r="E2591" s="221">
        <v>0</v>
      </c>
      <c r="F2591" s="220">
        <v>0</v>
      </c>
      <c r="G2591" s="219">
        <v>0</v>
      </c>
      <c r="H2591" s="220">
        <v>0</v>
      </c>
      <c r="I2591" s="221">
        <v>0</v>
      </c>
      <c r="J2591" s="220">
        <v>0</v>
      </c>
    </row>
    <row r="2592" spans="2:10" x14ac:dyDescent="0.2">
      <c r="B2592" s="101" t="s">
        <v>2540</v>
      </c>
      <c r="C2592" s="219">
        <v>6</v>
      </c>
      <c r="D2592" s="220">
        <v>41.666666666666664</v>
      </c>
      <c r="E2592" s="221">
        <v>0.3168567807351077</v>
      </c>
      <c r="F2592" s="220">
        <v>88</v>
      </c>
      <c r="G2592" s="219">
        <v>0</v>
      </c>
      <c r="H2592" s="220">
        <v>0</v>
      </c>
      <c r="I2592" s="221">
        <v>0</v>
      </c>
      <c r="J2592" s="220">
        <v>0</v>
      </c>
    </row>
    <row r="2593" spans="2:10" x14ac:dyDescent="0.2">
      <c r="B2593" s="101" t="s">
        <v>2541</v>
      </c>
      <c r="C2593" s="219">
        <v>2</v>
      </c>
      <c r="D2593" s="220">
        <v>152</v>
      </c>
      <c r="E2593" s="221">
        <v>0.61663286004056794</v>
      </c>
      <c r="F2593" s="220">
        <v>185</v>
      </c>
      <c r="G2593" s="219">
        <v>0</v>
      </c>
      <c r="H2593" s="220">
        <v>0</v>
      </c>
      <c r="I2593" s="221">
        <v>0</v>
      </c>
      <c r="J2593" s="220">
        <v>0</v>
      </c>
    </row>
    <row r="2594" spans="2:10" x14ac:dyDescent="0.2">
      <c r="B2594" s="101" t="s">
        <v>2542</v>
      </c>
      <c r="C2594" s="219">
        <v>2</v>
      </c>
      <c r="D2594" s="220">
        <v>43.5</v>
      </c>
      <c r="E2594" s="221">
        <v>0.3052631578947369</v>
      </c>
      <c r="F2594" s="220">
        <v>49</v>
      </c>
      <c r="G2594" s="219">
        <v>0</v>
      </c>
      <c r="H2594" s="220">
        <v>0</v>
      </c>
      <c r="I2594" s="221">
        <v>0</v>
      </c>
      <c r="J2594" s="220">
        <v>0</v>
      </c>
    </row>
    <row r="2595" spans="2:10" x14ac:dyDescent="0.2">
      <c r="B2595" s="101" t="s">
        <v>2543</v>
      </c>
      <c r="C2595" s="219">
        <v>14</v>
      </c>
      <c r="D2595" s="220">
        <v>73.5</v>
      </c>
      <c r="E2595" s="221">
        <v>0.54015748031496069</v>
      </c>
      <c r="F2595" s="220">
        <v>105</v>
      </c>
      <c r="G2595" s="219">
        <v>0</v>
      </c>
      <c r="H2595" s="220">
        <v>0</v>
      </c>
      <c r="I2595" s="221">
        <v>0</v>
      </c>
      <c r="J2595" s="220">
        <v>0</v>
      </c>
    </row>
    <row r="2596" spans="2:10" x14ac:dyDescent="0.2">
      <c r="B2596" s="101" t="s">
        <v>2544</v>
      </c>
      <c r="C2596" s="219">
        <v>14</v>
      </c>
      <c r="D2596" s="220">
        <v>61.214285714285715</v>
      </c>
      <c r="E2596" s="221">
        <v>0.40848427073403237</v>
      </c>
      <c r="F2596" s="220">
        <v>169</v>
      </c>
      <c r="G2596" s="219">
        <v>0</v>
      </c>
      <c r="H2596" s="220">
        <v>0</v>
      </c>
      <c r="I2596" s="221">
        <v>0</v>
      </c>
      <c r="J2596" s="220">
        <v>0</v>
      </c>
    </row>
    <row r="2597" spans="2:10" x14ac:dyDescent="0.2">
      <c r="B2597" s="101" t="s">
        <v>2545</v>
      </c>
      <c r="C2597" s="219">
        <v>4</v>
      </c>
      <c r="D2597" s="220">
        <v>105.25</v>
      </c>
      <c r="E2597" s="221">
        <v>0.55984042553191493</v>
      </c>
      <c r="F2597" s="220">
        <v>198</v>
      </c>
      <c r="G2597" s="219">
        <v>0</v>
      </c>
      <c r="H2597" s="220">
        <v>0</v>
      </c>
      <c r="I2597" s="221">
        <v>0</v>
      </c>
      <c r="J2597" s="220">
        <v>0</v>
      </c>
    </row>
    <row r="2598" spans="2:10" x14ac:dyDescent="0.2">
      <c r="B2598" s="101" t="s">
        <v>2546</v>
      </c>
      <c r="C2598" s="219">
        <v>2</v>
      </c>
      <c r="D2598" s="220">
        <v>108</v>
      </c>
      <c r="E2598" s="221">
        <v>0.56992084432717682</v>
      </c>
      <c r="F2598" s="220">
        <v>135</v>
      </c>
      <c r="G2598" s="219">
        <v>0</v>
      </c>
      <c r="H2598" s="220">
        <v>0</v>
      </c>
      <c r="I2598" s="221">
        <v>0</v>
      </c>
      <c r="J2598" s="220">
        <v>0</v>
      </c>
    </row>
    <row r="2599" spans="2:10" x14ac:dyDescent="0.2">
      <c r="B2599" s="101" t="s">
        <v>2547</v>
      </c>
      <c r="C2599" s="219">
        <v>5</v>
      </c>
      <c r="D2599" s="220">
        <v>66.8</v>
      </c>
      <c r="E2599" s="221">
        <v>0.50150150150150141</v>
      </c>
      <c r="F2599" s="220">
        <v>98</v>
      </c>
      <c r="G2599" s="219">
        <v>0</v>
      </c>
      <c r="H2599" s="220">
        <v>0</v>
      </c>
      <c r="I2599" s="221">
        <v>0</v>
      </c>
      <c r="J2599" s="220">
        <v>0</v>
      </c>
    </row>
    <row r="2600" spans="2:10" x14ac:dyDescent="0.2">
      <c r="B2600" s="101" t="s">
        <v>2548</v>
      </c>
      <c r="C2600" s="219">
        <v>0</v>
      </c>
      <c r="D2600" s="220">
        <v>0</v>
      </c>
      <c r="E2600" s="221">
        <v>0</v>
      </c>
      <c r="F2600" s="220">
        <v>0</v>
      </c>
      <c r="G2600" s="219">
        <v>0</v>
      </c>
      <c r="H2600" s="220">
        <v>0</v>
      </c>
      <c r="I2600" s="221">
        <v>0</v>
      </c>
      <c r="J2600" s="220">
        <v>0</v>
      </c>
    </row>
    <row r="2601" spans="2:10" x14ac:dyDescent="0.2">
      <c r="B2601" s="101" t="s">
        <v>2549</v>
      </c>
      <c r="C2601" s="219">
        <v>3</v>
      </c>
      <c r="D2601" s="220">
        <v>72.333333333333329</v>
      </c>
      <c r="E2601" s="221">
        <v>0.52798053527980526</v>
      </c>
      <c r="F2601" s="220">
        <v>101</v>
      </c>
      <c r="G2601" s="219">
        <v>0</v>
      </c>
      <c r="H2601" s="220">
        <v>0</v>
      </c>
      <c r="I2601" s="221">
        <v>0</v>
      </c>
      <c r="J2601" s="220">
        <v>0</v>
      </c>
    </row>
    <row r="2602" spans="2:10" x14ac:dyDescent="0.2">
      <c r="B2602" s="101" t="s">
        <v>2550</v>
      </c>
      <c r="C2602" s="219">
        <v>12</v>
      </c>
      <c r="D2602" s="220">
        <v>82.75</v>
      </c>
      <c r="E2602" s="221">
        <v>0.52763018065887346</v>
      </c>
      <c r="F2602" s="220">
        <v>191</v>
      </c>
      <c r="G2602" s="219">
        <v>0</v>
      </c>
      <c r="H2602" s="220">
        <v>0</v>
      </c>
      <c r="I2602" s="221">
        <v>0</v>
      </c>
      <c r="J2602" s="220">
        <v>0</v>
      </c>
    </row>
    <row r="2603" spans="2:10" x14ac:dyDescent="0.2">
      <c r="B2603" s="101" t="s">
        <v>2551</v>
      </c>
      <c r="C2603" s="219">
        <v>8</v>
      </c>
      <c r="D2603" s="220">
        <v>89.125</v>
      </c>
      <c r="E2603" s="221">
        <v>0.55100463678516221</v>
      </c>
      <c r="F2603" s="220">
        <v>213</v>
      </c>
      <c r="G2603" s="219">
        <v>0</v>
      </c>
      <c r="H2603" s="220">
        <v>0</v>
      </c>
      <c r="I2603" s="221">
        <v>0</v>
      </c>
      <c r="J2603" s="220">
        <v>0</v>
      </c>
    </row>
    <row r="2604" spans="2:10" x14ac:dyDescent="0.2">
      <c r="B2604" s="101" t="s">
        <v>2552</v>
      </c>
      <c r="C2604" s="219">
        <v>0</v>
      </c>
      <c r="D2604" s="220">
        <v>0</v>
      </c>
      <c r="E2604" s="221">
        <v>0</v>
      </c>
      <c r="F2604" s="220">
        <v>0</v>
      </c>
      <c r="G2604" s="219">
        <v>0</v>
      </c>
      <c r="H2604" s="220">
        <v>0</v>
      </c>
      <c r="I2604" s="221">
        <v>0</v>
      </c>
      <c r="J2604" s="220">
        <v>0</v>
      </c>
    </row>
    <row r="2605" spans="2:10" x14ac:dyDescent="0.2">
      <c r="B2605" s="101" t="s">
        <v>2553</v>
      </c>
      <c r="C2605" s="219">
        <v>3</v>
      </c>
      <c r="D2605" s="220">
        <v>72</v>
      </c>
      <c r="E2605" s="221">
        <v>0.43113772455089827</v>
      </c>
      <c r="F2605" s="220">
        <v>101</v>
      </c>
      <c r="G2605" s="219">
        <v>0</v>
      </c>
      <c r="H2605" s="220">
        <v>0</v>
      </c>
      <c r="I2605" s="221">
        <v>0</v>
      </c>
      <c r="J2605" s="220">
        <v>0</v>
      </c>
    </row>
    <row r="2606" spans="2:10" x14ac:dyDescent="0.2">
      <c r="B2606" s="101" t="s">
        <v>2554</v>
      </c>
      <c r="C2606" s="219">
        <v>32</v>
      </c>
      <c r="D2606" s="220">
        <v>77.5625</v>
      </c>
      <c r="E2606" s="221">
        <v>0.48026315789473695</v>
      </c>
      <c r="F2606" s="220">
        <v>207</v>
      </c>
      <c r="G2606" s="219">
        <v>0</v>
      </c>
      <c r="H2606" s="220">
        <v>0</v>
      </c>
      <c r="I2606" s="221">
        <v>0</v>
      </c>
      <c r="J2606" s="220">
        <v>0</v>
      </c>
    </row>
    <row r="2607" spans="2:10" x14ac:dyDescent="0.2">
      <c r="B2607" s="101" t="s">
        <v>2555</v>
      </c>
      <c r="C2607" s="219">
        <v>16</v>
      </c>
      <c r="D2607" s="220">
        <v>76.875</v>
      </c>
      <c r="E2607" s="221">
        <v>0.4606741573033708</v>
      </c>
      <c r="F2607" s="220">
        <v>184</v>
      </c>
      <c r="G2607" s="219">
        <v>0</v>
      </c>
      <c r="H2607" s="220">
        <v>0</v>
      </c>
      <c r="I2607" s="221">
        <v>0</v>
      </c>
      <c r="J2607" s="220">
        <v>0</v>
      </c>
    </row>
    <row r="2608" spans="2:10" x14ac:dyDescent="0.2">
      <c r="B2608" s="101" t="s">
        <v>2556</v>
      </c>
      <c r="C2608" s="219">
        <v>7</v>
      </c>
      <c r="D2608" s="220">
        <v>57.428571428571431</v>
      </c>
      <c r="E2608" s="221">
        <v>0.40647118301314467</v>
      </c>
      <c r="F2608" s="220">
        <v>127</v>
      </c>
      <c r="G2608" s="219">
        <v>0</v>
      </c>
      <c r="H2608" s="220">
        <v>0</v>
      </c>
      <c r="I2608" s="221">
        <v>0</v>
      </c>
      <c r="J2608" s="220">
        <v>0</v>
      </c>
    </row>
    <row r="2609" spans="2:11" x14ac:dyDescent="0.2">
      <c r="B2609" s="101" t="s">
        <v>2557</v>
      </c>
      <c r="C2609" s="219">
        <v>4</v>
      </c>
      <c r="D2609" s="220">
        <v>115.5</v>
      </c>
      <c r="E2609" s="221">
        <v>0.48326359832635979</v>
      </c>
      <c r="F2609" s="220">
        <v>288</v>
      </c>
      <c r="G2609" s="219">
        <v>0</v>
      </c>
      <c r="H2609" s="220">
        <v>0</v>
      </c>
      <c r="I2609" s="221">
        <v>0</v>
      </c>
      <c r="J2609" s="220">
        <v>0</v>
      </c>
    </row>
    <row r="2610" spans="2:11" x14ac:dyDescent="0.2">
      <c r="B2610" s="101" t="s">
        <v>2558</v>
      </c>
      <c r="C2610" s="219">
        <v>1</v>
      </c>
      <c r="D2610" s="220">
        <v>59</v>
      </c>
      <c r="E2610" s="221">
        <v>0.45384615384615379</v>
      </c>
      <c r="F2610" s="220">
        <v>59</v>
      </c>
      <c r="G2610" s="219">
        <v>0</v>
      </c>
      <c r="H2610" s="220">
        <v>0</v>
      </c>
      <c r="I2610" s="221">
        <v>0</v>
      </c>
      <c r="J2610" s="220">
        <v>0</v>
      </c>
    </row>
    <row r="2611" spans="2:11" x14ac:dyDescent="0.2">
      <c r="B2611" s="101" t="s">
        <v>2559</v>
      </c>
      <c r="C2611" s="219">
        <v>1</v>
      </c>
      <c r="D2611" s="220">
        <v>159</v>
      </c>
      <c r="E2611" s="221">
        <v>0.62845849802371534</v>
      </c>
      <c r="F2611" s="220">
        <v>159</v>
      </c>
      <c r="G2611" s="219">
        <v>0</v>
      </c>
      <c r="H2611" s="220">
        <v>0</v>
      </c>
      <c r="I2611" s="221">
        <v>0</v>
      </c>
      <c r="J2611" s="220">
        <v>0</v>
      </c>
    </row>
    <row r="2612" spans="2:11" x14ac:dyDescent="0.2">
      <c r="B2612" s="101" t="s">
        <v>2560</v>
      </c>
      <c r="C2612" s="219">
        <v>5</v>
      </c>
      <c r="D2612" s="220">
        <v>73.400000000000006</v>
      </c>
      <c r="E2612" s="221">
        <v>0.46396965865992423</v>
      </c>
      <c r="F2612" s="220">
        <v>115</v>
      </c>
      <c r="G2612" s="219">
        <v>0</v>
      </c>
      <c r="H2612" s="220">
        <v>0</v>
      </c>
      <c r="I2612" s="221">
        <v>0</v>
      </c>
      <c r="J2612" s="220">
        <v>0</v>
      </c>
    </row>
    <row r="2613" spans="2:11" x14ac:dyDescent="0.2">
      <c r="B2613" s="101" t="s">
        <v>2561</v>
      </c>
      <c r="C2613" s="219">
        <v>0</v>
      </c>
      <c r="D2613" s="220">
        <v>0</v>
      </c>
      <c r="E2613" s="221">
        <v>0</v>
      </c>
      <c r="F2613" s="220">
        <v>0</v>
      </c>
      <c r="G2613" s="219">
        <v>0</v>
      </c>
      <c r="H2613" s="220">
        <v>0</v>
      </c>
      <c r="I2613" s="221">
        <v>0</v>
      </c>
      <c r="J2613" s="220">
        <v>0</v>
      </c>
    </row>
    <row r="2614" spans="2:11" x14ac:dyDescent="0.2">
      <c r="B2614" s="101" t="s">
        <v>2562</v>
      </c>
      <c r="C2614" s="219">
        <v>33</v>
      </c>
      <c r="D2614" s="220">
        <v>75.969696969696969</v>
      </c>
      <c r="E2614" s="221">
        <v>0.46676596536957726</v>
      </c>
      <c r="F2614" s="220">
        <v>495</v>
      </c>
      <c r="G2614" s="219">
        <v>0</v>
      </c>
      <c r="H2614" s="220">
        <v>0</v>
      </c>
      <c r="I2614" s="221">
        <v>0</v>
      </c>
      <c r="J2614" s="220">
        <v>0</v>
      </c>
    </row>
    <row r="2615" spans="2:11" x14ac:dyDescent="0.2">
      <c r="B2615" s="101" t="s">
        <v>2563</v>
      </c>
      <c r="C2615" s="219">
        <v>2</v>
      </c>
      <c r="D2615" s="220">
        <v>166.5</v>
      </c>
      <c r="E2615" s="221">
        <v>0.61100917431192658</v>
      </c>
      <c r="F2615" s="220">
        <v>231</v>
      </c>
      <c r="G2615" s="219">
        <v>0</v>
      </c>
      <c r="H2615" s="220">
        <v>0</v>
      </c>
      <c r="I2615" s="221">
        <v>0</v>
      </c>
      <c r="J2615" s="220">
        <v>0</v>
      </c>
    </row>
    <row r="2616" spans="2:11" x14ac:dyDescent="0.2">
      <c r="B2616" s="101" t="s">
        <v>2564</v>
      </c>
      <c r="C2616" s="219">
        <v>113</v>
      </c>
      <c r="D2616" s="220">
        <v>84.159292035398224</v>
      </c>
      <c r="E2616" s="221">
        <v>0.50341432428140376</v>
      </c>
      <c r="F2616" s="220">
        <v>501</v>
      </c>
      <c r="G2616" s="219">
        <v>12</v>
      </c>
      <c r="H2616" s="220">
        <v>396.91666666666669</v>
      </c>
      <c r="I2616" s="221">
        <v>0.35909227985524739</v>
      </c>
      <c r="J2616" s="220">
        <v>569</v>
      </c>
    </row>
    <row r="2617" spans="2:11" x14ac:dyDescent="0.2">
      <c r="B2617" s="101" t="s">
        <v>2565</v>
      </c>
      <c r="C2617" s="219">
        <v>0</v>
      </c>
      <c r="D2617" s="220">
        <v>0</v>
      </c>
      <c r="E2617" s="221">
        <v>0</v>
      </c>
      <c r="F2617" s="220">
        <v>0</v>
      </c>
      <c r="G2617" s="219">
        <v>0</v>
      </c>
      <c r="H2617" s="220">
        <v>0</v>
      </c>
      <c r="I2617" s="221">
        <v>0</v>
      </c>
      <c r="J2617" s="220">
        <v>0</v>
      </c>
    </row>
    <row r="2618" spans="2:11" x14ac:dyDescent="0.2">
      <c r="B2618" s="101" t="s">
        <v>2566</v>
      </c>
      <c r="C2618" s="219">
        <v>1</v>
      </c>
      <c r="D2618" s="220">
        <v>97</v>
      </c>
      <c r="E2618" s="221">
        <v>0.63398692810457513</v>
      </c>
      <c r="F2618" s="220">
        <v>97</v>
      </c>
      <c r="G2618" s="219">
        <v>0</v>
      </c>
      <c r="H2618" s="220">
        <v>0</v>
      </c>
      <c r="I2618" s="221">
        <v>0</v>
      </c>
      <c r="J2618" s="220">
        <v>0</v>
      </c>
    </row>
    <row r="2619" spans="2:11" x14ac:dyDescent="0.2">
      <c r="B2619" s="101" t="s">
        <v>2567</v>
      </c>
      <c r="C2619" s="219">
        <v>0</v>
      </c>
      <c r="D2619" s="220">
        <v>0</v>
      </c>
      <c r="E2619" s="221">
        <v>0</v>
      </c>
      <c r="F2619" s="220">
        <v>0</v>
      </c>
      <c r="G2619" s="219">
        <v>0</v>
      </c>
      <c r="H2619" s="220">
        <v>0</v>
      </c>
      <c r="I2619" s="221">
        <v>0</v>
      </c>
      <c r="J2619" s="220">
        <v>0</v>
      </c>
    </row>
    <row r="2620" spans="2:11" x14ac:dyDescent="0.2">
      <c r="B2620" s="101" t="s">
        <v>2568</v>
      </c>
      <c r="C2620" s="219">
        <v>1</v>
      </c>
      <c r="D2620" s="220">
        <v>66</v>
      </c>
      <c r="E2620" s="221">
        <v>0.40740740740740744</v>
      </c>
      <c r="F2620" s="220">
        <v>66</v>
      </c>
      <c r="G2620" s="219">
        <v>0</v>
      </c>
      <c r="H2620" s="220">
        <v>0</v>
      </c>
      <c r="I2620" s="221">
        <v>0</v>
      </c>
      <c r="J2620" s="220">
        <v>0</v>
      </c>
    </row>
    <row r="2621" spans="2:11" x14ac:dyDescent="0.2">
      <c r="B2621" s="102" t="s">
        <v>2569</v>
      </c>
      <c r="C2621" s="222">
        <v>10</v>
      </c>
      <c r="D2621" s="223">
        <v>84.8</v>
      </c>
      <c r="E2621" s="224">
        <v>0.57374830852503389</v>
      </c>
      <c r="F2621" s="223">
        <v>121</v>
      </c>
      <c r="G2621" s="222">
        <v>0</v>
      </c>
      <c r="H2621" s="223">
        <v>0</v>
      </c>
      <c r="I2621" s="224">
        <v>0</v>
      </c>
      <c r="J2621" s="223">
        <v>0</v>
      </c>
    </row>
    <row r="2623" spans="2:11" x14ac:dyDescent="0.2">
      <c r="K2623" s="12" t="s">
        <v>298</v>
      </c>
    </row>
    <row r="2624" spans="2:11" x14ac:dyDescent="0.2">
      <c r="K2624" s="12" t="s">
        <v>336</v>
      </c>
    </row>
    <row r="2625" spans="2:10" x14ac:dyDescent="0.2">
      <c r="B2625" s="3" t="s">
        <v>0</v>
      </c>
      <c r="C2625" s="207"/>
      <c r="D2625" s="208"/>
      <c r="E2625" s="209"/>
      <c r="F2625" s="209"/>
      <c r="G2625" s="207"/>
      <c r="H2625" s="208"/>
      <c r="I2625" s="209"/>
      <c r="J2625" s="209"/>
    </row>
    <row r="2626" spans="2:10" x14ac:dyDescent="0.2">
      <c r="B2626" s="3" t="s">
        <v>2701</v>
      </c>
      <c r="C2626" s="207"/>
      <c r="D2626" s="208"/>
      <c r="E2626" s="209"/>
      <c r="F2626" s="209"/>
      <c r="G2626" s="207"/>
      <c r="H2626" s="208"/>
      <c r="I2626" s="209"/>
      <c r="J2626" s="209"/>
    </row>
    <row r="2627" spans="2:10" x14ac:dyDescent="0.2">
      <c r="B2627" s="100" t="s">
        <v>293</v>
      </c>
      <c r="C2627" s="207"/>
      <c r="D2627" s="208"/>
      <c r="E2627" s="209"/>
      <c r="F2627" s="209"/>
      <c r="G2627" s="207"/>
      <c r="H2627" s="208"/>
      <c r="I2627" s="209"/>
      <c r="J2627" s="209"/>
    </row>
    <row r="2628" spans="2:10" x14ac:dyDescent="0.2">
      <c r="B2628" s="3"/>
      <c r="C2628" s="98"/>
      <c r="D2628" s="98"/>
      <c r="E2628" s="98"/>
      <c r="F2628" s="98"/>
      <c r="G2628" s="98"/>
      <c r="H2628" s="98"/>
      <c r="I2628" s="98"/>
      <c r="J2628" s="98"/>
    </row>
    <row r="2629" spans="2:10" x14ac:dyDescent="0.2">
      <c r="B2629" s="106"/>
      <c r="C2629" s="167" t="s">
        <v>2659</v>
      </c>
      <c r="D2629" s="210"/>
      <c r="E2629" s="211"/>
      <c r="F2629" s="212"/>
      <c r="G2629" s="167" t="s">
        <v>357</v>
      </c>
      <c r="H2629" s="210"/>
      <c r="I2629" s="211"/>
      <c r="J2629" s="212"/>
    </row>
    <row r="2630" spans="2:10" ht="25.5" x14ac:dyDescent="0.2">
      <c r="B2630" s="168" t="s">
        <v>299</v>
      </c>
      <c r="C2630" s="213" t="s">
        <v>2679</v>
      </c>
      <c r="D2630" s="214" t="s">
        <v>2676</v>
      </c>
      <c r="E2630" s="215" t="s">
        <v>2677</v>
      </c>
      <c r="F2630" s="214" t="s">
        <v>2678</v>
      </c>
      <c r="G2630" s="213" t="s">
        <v>2679</v>
      </c>
      <c r="H2630" s="214" t="s">
        <v>2676</v>
      </c>
      <c r="I2630" s="215" t="s">
        <v>2677</v>
      </c>
      <c r="J2630" s="214" t="s">
        <v>2678</v>
      </c>
    </row>
    <row r="2631" spans="2:10" x14ac:dyDescent="0.2">
      <c r="B2631" s="121" t="s">
        <v>2570</v>
      </c>
      <c r="C2631" s="216">
        <v>1</v>
      </c>
      <c r="D2631" s="217">
        <v>10</v>
      </c>
      <c r="E2631" s="218">
        <v>7.6923076923076872E-2</v>
      </c>
      <c r="F2631" s="217">
        <v>10</v>
      </c>
      <c r="G2631" s="216">
        <v>0</v>
      </c>
      <c r="H2631" s="217">
        <v>0</v>
      </c>
      <c r="I2631" s="218">
        <v>0</v>
      </c>
      <c r="J2631" s="217">
        <v>0</v>
      </c>
    </row>
    <row r="2632" spans="2:10" x14ac:dyDescent="0.2">
      <c r="B2632" s="101" t="s">
        <v>2571</v>
      </c>
      <c r="C2632" s="219">
        <v>0</v>
      </c>
      <c r="D2632" s="220">
        <v>0</v>
      </c>
      <c r="E2632" s="221">
        <v>0</v>
      </c>
      <c r="F2632" s="220">
        <v>0</v>
      </c>
      <c r="G2632" s="219">
        <v>0</v>
      </c>
      <c r="H2632" s="220">
        <v>0</v>
      </c>
      <c r="I2632" s="221">
        <v>0</v>
      </c>
      <c r="J2632" s="220">
        <v>0</v>
      </c>
    </row>
    <row r="2633" spans="2:10" x14ac:dyDescent="0.2">
      <c r="B2633" s="101" t="s">
        <v>2572</v>
      </c>
      <c r="C2633" s="219">
        <v>0</v>
      </c>
      <c r="D2633" s="220">
        <v>0</v>
      </c>
      <c r="E2633" s="221">
        <v>0</v>
      </c>
      <c r="F2633" s="220">
        <v>0</v>
      </c>
      <c r="G2633" s="219">
        <v>0</v>
      </c>
      <c r="H2633" s="220">
        <v>0</v>
      </c>
      <c r="I2633" s="221">
        <v>0</v>
      </c>
      <c r="J2633" s="220">
        <v>0</v>
      </c>
    </row>
    <row r="2634" spans="2:10" x14ac:dyDescent="0.2">
      <c r="B2634" s="101" t="s">
        <v>2573</v>
      </c>
      <c r="C2634" s="219">
        <v>2</v>
      </c>
      <c r="D2634" s="220">
        <v>18</v>
      </c>
      <c r="E2634" s="221">
        <v>0.13846153846153841</v>
      </c>
      <c r="F2634" s="220">
        <v>19</v>
      </c>
      <c r="G2634" s="219">
        <v>0</v>
      </c>
      <c r="H2634" s="220">
        <v>0</v>
      </c>
      <c r="I2634" s="221">
        <v>0</v>
      </c>
      <c r="J2634" s="220">
        <v>0</v>
      </c>
    </row>
    <row r="2635" spans="2:10" x14ac:dyDescent="0.2">
      <c r="B2635" s="101" t="s">
        <v>2574</v>
      </c>
      <c r="C2635" s="219">
        <v>0</v>
      </c>
      <c r="D2635" s="220">
        <v>0</v>
      </c>
      <c r="E2635" s="221">
        <v>0</v>
      </c>
      <c r="F2635" s="220">
        <v>0</v>
      </c>
      <c r="G2635" s="219">
        <v>0</v>
      </c>
      <c r="H2635" s="220">
        <v>0</v>
      </c>
      <c r="I2635" s="221">
        <v>0</v>
      </c>
      <c r="J2635" s="220">
        <v>0</v>
      </c>
    </row>
    <row r="2636" spans="2:10" x14ac:dyDescent="0.2">
      <c r="B2636" s="101" t="s">
        <v>2575</v>
      </c>
      <c r="C2636" s="219">
        <v>339</v>
      </c>
      <c r="D2636" s="220">
        <v>67.457227138643063</v>
      </c>
      <c r="E2636" s="221">
        <v>0.43862206536750037</v>
      </c>
      <c r="F2636" s="220">
        <v>374</v>
      </c>
      <c r="G2636" s="219">
        <v>7</v>
      </c>
      <c r="H2636" s="220">
        <v>343.85714285714283</v>
      </c>
      <c r="I2636" s="221">
        <v>0.35696277621236838</v>
      </c>
      <c r="J2636" s="220">
        <v>516</v>
      </c>
    </row>
    <row r="2637" spans="2:10" x14ac:dyDescent="0.2">
      <c r="B2637" s="101" t="s">
        <v>2576</v>
      </c>
      <c r="C2637" s="219">
        <v>1</v>
      </c>
      <c r="D2637" s="220">
        <v>111</v>
      </c>
      <c r="E2637" s="221">
        <v>0.67682926829268286</v>
      </c>
      <c r="F2637" s="220">
        <v>111</v>
      </c>
      <c r="G2637" s="219">
        <v>0</v>
      </c>
      <c r="H2637" s="220">
        <v>0</v>
      </c>
      <c r="I2637" s="221">
        <v>0</v>
      </c>
      <c r="J2637" s="220">
        <v>0</v>
      </c>
    </row>
    <row r="2638" spans="2:10" x14ac:dyDescent="0.2">
      <c r="B2638" s="101" t="s">
        <v>2577</v>
      </c>
      <c r="C2638" s="219">
        <v>0</v>
      </c>
      <c r="D2638" s="220">
        <v>0</v>
      </c>
      <c r="E2638" s="221">
        <v>0</v>
      </c>
      <c r="F2638" s="220">
        <v>0</v>
      </c>
      <c r="G2638" s="219">
        <v>0</v>
      </c>
      <c r="H2638" s="220">
        <v>0</v>
      </c>
      <c r="I2638" s="221">
        <v>0</v>
      </c>
      <c r="J2638" s="220">
        <v>0</v>
      </c>
    </row>
    <row r="2639" spans="2:10" x14ac:dyDescent="0.2">
      <c r="B2639" s="101" t="s">
        <v>2578</v>
      </c>
      <c r="C2639" s="219">
        <v>1</v>
      </c>
      <c r="D2639" s="220">
        <v>102</v>
      </c>
      <c r="E2639" s="221">
        <v>0.66233766233766245</v>
      </c>
      <c r="F2639" s="220">
        <v>102</v>
      </c>
      <c r="G2639" s="219">
        <v>0</v>
      </c>
      <c r="H2639" s="220">
        <v>0</v>
      </c>
      <c r="I2639" s="221">
        <v>0</v>
      </c>
      <c r="J2639" s="220">
        <v>0</v>
      </c>
    </row>
    <row r="2640" spans="2:10" x14ac:dyDescent="0.2">
      <c r="B2640" s="101" t="s">
        <v>2579</v>
      </c>
      <c r="C2640" s="219">
        <v>1</v>
      </c>
      <c r="D2640" s="220">
        <v>75</v>
      </c>
      <c r="E2640" s="221">
        <v>0.57692307692307687</v>
      </c>
      <c r="F2640" s="220">
        <v>75</v>
      </c>
      <c r="G2640" s="219">
        <v>0</v>
      </c>
      <c r="H2640" s="220">
        <v>0</v>
      </c>
      <c r="I2640" s="221">
        <v>0</v>
      </c>
      <c r="J2640" s="220">
        <v>0</v>
      </c>
    </row>
    <row r="2641" spans="2:10" x14ac:dyDescent="0.2">
      <c r="B2641" s="101" t="s">
        <v>2580</v>
      </c>
      <c r="C2641" s="219">
        <v>8</v>
      </c>
      <c r="D2641" s="220">
        <v>94.25</v>
      </c>
      <c r="E2641" s="221">
        <v>0.52616887648290289</v>
      </c>
      <c r="F2641" s="220">
        <v>168</v>
      </c>
      <c r="G2641" s="219">
        <v>0</v>
      </c>
      <c r="H2641" s="220">
        <v>0</v>
      </c>
      <c r="I2641" s="221">
        <v>0</v>
      </c>
      <c r="J2641" s="220">
        <v>0</v>
      </c>
    </row>
    <row r="2642" spans="2:10" x14ac:dyDescent="0.2">
      <c r="B2642" s="101" t="s">
        <v>2581</v>
      </c>
      <c r="C2642" s="219">
        <v>0</v>
      </c>
      <c r="D2642" s="220">
        <v>0</v>
      </c>
      <c r="E2642" s="221">
        <v>0</v>
      </c>
      <c r="F2642" s="220">
        <v>0</v>
      </c>
      <c r="G2642" s="219">
        <v>0</v>
      </c>
      <c r="H2642" s="220">
        <v>0</v>
      </c>
      <c r="I2642" s="221">
        <v>0</v>
      </c>
      <c r="J2642" s="220">
        <v>0</v>
      </c>
    </row>
    <row r="2643" spans="2:10" x14ac:dyDescent="0.2">
      <c r="B2643" s="101" t="s">
        <v>2582</v>
      </c>
      <c r="C2643" s="219">
        <v>1</v>
      </c>
      <c r="D2643" s="220">
        <v>16</v>
      </c>
      <c r="E2643" s="221">
        <v>0.12307692307692308</v>
      </c>
      <c r="F2643" s="220">
        <v>16</v>
      </c>
      <c r="G2643" s="219">
        <v>0</v>
      </c>
      <c r="H2643" s="220">
        <v>0</v>
      </c>
      <c r="I2643" s="221">
        <v>0</v>
      </c>
      <c r="J2643" s="220">
        <v>0</v>
      </c>
    </row>
    <row r="2644" spans="2:10" x14ac:dyDescent="0.2">
      <c r="B2644" s="101" t="s">
        <v>2583</v>
      </c>
      <c r="C2644" s="219">
        <v>4</v>
      </c>
      <c r="D2644" s="220">
        <v>82.5</v>
      </c>
      <c r="E2644" s="221">
        <v>0.5092592592592593</v>
      </c>
      <c r="F2644" s="220">
        <v>131</v>
      </c>
      <c r="G2644" s="219">
        <v>0</v>
      </c>
      <c r="H2644" s="220">
        <v>0</v>
      </c>
      <c r="I2644" s="221">
        <v>0</v>
      </c>
      <c r="J2644" s="220">
        <v>0</v>
      </c>
    </row>
    <row r="2645" spans="2:10" x14ac:dyDescent="0.2">
      <c r="B2645" s="101" t="s">
        <v>2584</v>
      </c>
      <c r="C2645" s="219">
        <v>3</v>
      </c>
      <c r="D2645" s="220">
        <v>22.333333333333332</v>
      </c>
      <c r="E2645" s="221">
        <v>0.17179487179487185</v>
      </c>
      <c r="F2645" s="220">
        <v>47</v>
      </c>
      <c r="G2645" s="219">
        <v>0</v>
      </c>
      <c r="H2645" s="220">
        <v>0</v>
      </c>
      <c r="I2645" s="221">
        <v>0</v>
      </c>
      <c r="J2645" s="220">
        <v>0</v>
      </c>
    </row>
    <row r="2646" spans="2:10" x14ac:dyDescent="0.2">
      <c r="B2646" s="101" t="s">
        <v>2585</v>
      </c>
      <c r="C2646" s="219">
        <v>89</v>
      </c>
      <c r="D2646" s="220">
        <v>102.32584269662921</v>
      </c>
      <c r="E2646" s="221">
        <v>0.5956959706959708</v>
      </c>
      <c r="F2646" s="220">
        <v>213</v>
      </c>
      <c r="G2646" s="219">
        <v>2</v>
      </c>
      <c r="H2646" s="220">
        <v>522.5</v>
      </c>
      <c r="I2646" s="221">
        <v>0.37876042044218927</v>
      </c>
      <c r="J2646" s="220">
        <v>624</v>
      </c>
    </row>
    <row r="2647" spans="2:10" x14ac:dyDescent="0.2">
      <c r="B2647" s="101" t="s">
        <v>2586</v>
      </c>
      <c r="C2647" s="219">
        <v>60</v>
      </c>
      <c r="D2647" s="220">
        <v>77.5</v>
      </c>
      <c r="E2647" s="221">
        <v>0.48533555996242561</v>
      </c>
      <c r="F2647" s="220">
        <v>323</v>
      </c>
      <c r="G2647" s="219">
        <v>1</v>
      </c>
      <c r="H2647" s="220">
        <v>343</v>
      </c>
      <c r="I2647" s="221">
        <v>0.35433884297520657</v>
      </c>
      <c r="J2647" s="220">
        <v>343</v>
      </c>
    </row>
    <row r="2648" spans="2:10" x14ac:dyDescent="0.2">
      <c r="B2648" s="101" t="s">
        <v>2587</v>
      </c>
      <c r="C2648" s="219">
        <v>0</v>
      </c>
      <c r="D2648" s="220">
        <v>0</v>
      </c>
      <c r="E2648" s="221">
        <v>0</v>
      </c>
      <c r="F2648" s="220">
        <v>0</v>
      </c>
      <c r="G2648" s="219">
        <v>0</v>
      </c>
      <c r="H2648" s="220">
        <v>0</v>
      </c>
      <c r="I2648" s="221">
        <v>0</v>
      </c>
      <c r="J2648" s="220">
        <v>0</v>
      </c>
    </row>
    <row r="2649" spans="2:10" x14ac:dyDescent="0.2">
      <c r="B2649" s="101" t="s">
        <v>2588</v>
      </c>
      <c r="C2649" s="219">
        <v>0</v>
      </c>
      <c r="D2649" s="220">
        <v>0</v>
      </c>
      <c r="E2649" s="221">
        <v>0</v>
      </c>
      <c r="F2649" s="220">
        <v>0</v>
      </c>
      <c r="G2649" s="219">
        <v>0</v>
      </c>
      <c r="H2649" s="220">
        <v>0</v>
      </c>
      <c r="I2649" s="221">
        <v>0</v>
      </c>
      <c r="J2649" s="220">
        <v>0</v>
      </c>
    </row>
    <row r="2650" spans="2:10" x14ac:dyDescent="0.2">
      <c r="B2650" s="101" t="s">
        <v>2589</v>
      </c>
      <c r="C2650" s="219">
        <v>153</v>
      </c>
      <c r="D2650" s="220">
        <v>62.470588235294116</v>
      </c>
      <c r="E2650" s="221">
        <v>0.43075397719590791</v>
      </c>
      <c r="F2650" s="220">
        <v>304</v>
      </c>
      <c r="G2650" s="219">
        <v>2</v>
      </c>
      <c r="H2650" s="220">
        <v>344</v>
      </c>
      <c r="I2650" s="221">
        <v>0.36479321314952284</v>
      </c>
      <c r="J2650" s="220">
        <v>375</v>
      </c>
    </row>
    <row r="2651" spans="2:10" x14ac:dyDescent="0.2">
      <c r="B2651" s="101" t="s">
        <v>2590</v>
      </c>
      <c r="C2651" s="219">
        <v>0</v>
      </c>
      <c r="D2651" s="220">
        <v>0</v>
      </c>
      <c r="E2651" s="221">
        <v>0</v>
      </c>
      <c r="F2651" s="220">
        <v>0</v>
      </c>
      <c r="G2651" s="219">
        <v>0</v>
      </c>
      <c r="H2651" s="220">
        <v>0</v>
      </c>
      <c r="I2651" s="221">
        <v>0</v>
      </c>
      <c r="J2651" s="220">
        <v>0</v>
      </c>
    </row>
    <row r="2652" spans="2:10" x14ac:dyDescent="0.2">
      <c r="B2652" s="101" t="s">
        <v>2591</v>
      </c>
      <c r="C2652" s="219">
        <v>50</v>
      </c>
      <c r="D2652" s="220">
        <v>75.319999999999993</v>
      </c>
      <c r="E2652" s="221">
        <v>0.46736162819558213</v>
      </c>
      <c r="F2652" s="220">
        <v>150</v>
      </c>
      <c r="G2652" s="219">
        <v>0</v>
      </c>
      <c r="H2652" s="220">
        <v>0</v>
      </c>
      <c r="I2652" s="221">
        <v>0</v>
      </c>
      <c r="J2652" s="220">
        <v>0</v>
      </c>
    </row>
    <row r="2653" spans="2:10" x14ac:dyDescent="0.2">
      <c r="B2653" s="101" t="s">
        <v>2592</v>
      </c>
      <c r="C2653" s="219">
        <v>11</v>
      </c>
      <c r="D2653" s="220">
        <v>127.72727272727273</v>
      </c>
      <c r="E2653" s="221">
        <v>0.50924247915911569</v>
      </c>
      <c r="F2653" s="220">
        <v>477</v>
      </c>
      <c r="G2653" s="219">
        <v>57</v>
      </c>
      <c r="H2653" s="220">
        <v>355.64912280701753</v>
      </c>
      <c r="I2653" s="221">
        <v>0.34280882725966011</v>
      </c>
      <c r="J2653" s="220">
        <v>573</v>
      </c>
    </row>
    <row r="2654" spans="2:10" x14ac:dyDescent="0.2">
      <c r="B2654" s="101" t="s">
        <v>2593</v>
      </c>
      <c r="C2654" s="219">
        <v>5</v>
      </c>
      <c r="D2654" s="220">
        <v>70.8</v>
      </c>
      <c r="E2654" s="221">
        <v>0.44866920152091261</v>
      </c>
      <c r="F2654" s="220">
        <v>108</v>
      </c>
      <c r="G2654" s="219">
        <v>0</v>
      </c>
      <c r="H2654" s="220">
        <v>0</v>
      </c>
      <c r="I2654" s="221">
        <v>0</v>
      </c>
      <c r="J2654" s="220">
        <v>0</v>
      </c>
    </row>
    <row r="2655" spans="2:10" x14ac:dyDescent="0.2">
      <c r="B2655" s="101" t="s">
        <v>2594</v>
      </c>
      <c r="C2655" s="219">
        <v>0</v>
      </c>
      <c r="D2655" s="220">
        <v>0</v>
      </c>
      <c r="E2655" s="221">
        <v>0</v>
      </c>
      <c r="F2655" s="220">
        <v>0</v>
      </c>
      <c r="G2655" s="219">
        <v>0</v>
      </c>
      <c r="H2655" s="220">
        <v>0</v>
      </c>
      <c r="I2655" s="221">
        <v>0</v>
      </c>
      <c r="J2655" s="220">
        <v>0</v>
      </c>
    </row>
    <row r="2656" spans="2:10" x14ac:dyDescent="0.2">
      <c r="B2656" s="101" t="s">
        <v>2595</v>
      </c>
      <c r="C2656" s="219">
        <v>1</v>
      </c>
      <c r="D2656" s="220">
        <v>99</v>
      </c>
      <c r="E2656" s="221">
        <v>0.61111111111111116</v>
      </c>
      <c r="F2656" s="220">
        <v>99</v>
      </c>
      <c r="G2656" s="219">
        <v>15</v>
      </c>
      <c r="H2656" s="220">
        <v>216.93333333333334</v>
      </c>
      <c r="I2656" s="221">
        <v>0.34776103451961093</v>
      </c>
      <c r="J2656" s="220">
        <v>377</v>
      </c>
    </row>
    <row r="2657" spans="2:10" x14ac:dyDescent="0.2">
      <c r="B2657" s="101" t="s">
        <v>2596</v>
      </c>
      <c r="C2657" s="219">
        <v>5</v>
      </c>
      <c r="D2657" s="220">
        <v>88.2</v>
      </c>
      <c r="E2657" s="221">
        <v>0.50806451612903225</v>
      </c>
      <c r="F2657" s="220">
        <v>115</v>
      </c>
      <c r="G2657" s="219">
        <v>0</v>
      </c>
      <c r="H2657" s="220">
        <v>0</v>
      </c>
      <c r="I2657" s="221">
        <v>0</v>
      </c>
      <c r="J2657" s="220">
        <v>0</v>
      </c>
    </row>
    <row r="2658" spans="2:10" x14ac:dyDescent="0.2">
      <c r="B2658" s="101" t="s">
        <v>2597</v>
      </c>
      <c r="C2658" s="219">
        <v>2</v>
      </c>
      <c r="D2658" s="220">
        <v>90</v>
      </c>
      <c r="E2658" s="221">
        <v>0.50847457627118642</v>
      </c>
      <c r="F2658" s="220">
        <v>131</v>
      </c>
      <c r="G2658" s="219">
        <v>0</v>
      </c>
      <c r="H2658" s="220">
        <v>0</v>
      </c>
      <c r="I2658" s="221">
        <v>0</v>
      </c>
      <c r="J2658" s="220">
        <v>0</v>
      </c>
    </row>
    <row r="2659" spans="2:10" x14ac:dyDescent="0.2">
      <c r="B2659" s="101" t="s">
        <v>2598</v>
      </c>
      <c r="C2659" s="219">
        <v>9</v>
      </c>
      <c r="D2659" s="220">
        <v>82.333333333333329</v>
      </c>
      <c r="E2659" s="221">
        <v>0.47348242811501606</v>
      </c>
      <c r="F2659" s="220">
        <v>220</v>
      </c>
      <c r="G2659" s="219">
        <v>0</v>
      </c>
      <c r="H2659" s="220">
        <v>0</v>
      </c>
      <c r="I2659" s="221">
        <v>0</v>
      </c>
      <c r="J2659" s="220">
        <v>0</v>
      </c>
    </row>
    <row r="2660" spans="2:10" x14ac:dyDescent="0.2">
      <c r="B2660" s="101" t="s">
        <v>2599</v>
      </c>
      <c r="C2660" s="219">
        <v>0</v>
      </c>
      <c r="D2660" s="220">
        <v>0</v>
      </c>
      <c r="E2660" s="221">
        <v>0</v>
      </c>
      <c r="F2660" s="220">
        <v>0</v>
      </c>
      <c r="G2660" s="219">
        <v>0</v>
      </c>
      <c r="H2660" s="220">
        <v>0</v>
      </c>
      <c r="I2660" s="221">
        <v>0</v>
      </c>
      <c r="J2660" s="220">
        <v>0</v>
      </c>
    </row>
    <row r="2661" spans="2:10" x14ac:dyDescent="0.2">
      <c r="B2661" s="101" t="s">
        <v>2600</v>
      </c>
      <c r="C2661" s="219">
        <v>1</v>
      </c>
      <c r="D2661" s="220">
        <v>44</v>
      </c>
      <c r="E2661" s="221">
        <v>0.28387096774193554</v>
      </c>
      <c r="F2661" s="220">
        <v>44</v>
      </c>
      <c r="G2661" s="219">
        <v>0</v>
      </c>
      <c r="H2661" s="220">
        <v>0</v>
      </c>
      <c r="I2661" s="221">
        <v>0</v>
      </c>
      <c r="J2661" s="220">
        <v>0</v>
      </c>
    </row>
    <row r="2662" spans="2:10" x14ac:dyDescent="0.2">
      <c r="B2662" s="101" t="s">
        <v>2601</v>
      </c>
      <c r="C2662" s="219">
        <v>1</v>
      </c>
      <c r="D2662" s="220">
        <v>58</v>
      </c>
      <c r="E2662" s="221">
        <v>0.44615384615384612</v>
      </c>
      <c r="F2662" s="220">
        <v>58</v>
      </c>
      <c r="G2662" s="219">
        <v>0</v>
      </c>
      <c r="H2662" s="220">
        <v>0</v>
      </c>
      <c r="I2662" s="221">
        <v>0</v>
      </c>
      <c r="J2662" s="220">
        <v>0</v>
      </c>
    </row>
    <row r="2663" spans="2:10" x14ac:dyDescent="0.2">
      <c r="B2663" s="101" t="s">
        <v>2602</v>
      </c>
      <c r="C2663" s="219">
        <v>15</v>
      </c>
      <c r="D2663" s="220">
        <v>76.533333333333331</v>
      </c>
      <c r="E2663" s="221">
        <v>0.50417215634606949</v>
      </c>
      <c r="F2663" s="220">
        <v>148</v>
      </c>
      <c r="G2663" s="219">
        <v>0</v>
      </c>
      <c r="H2663" s="220">
        <v>0</v>
      </c>
      <c r="I2663" s="221">
        <v>0</v>
      </c>
      <c r="J2663" s="220">
        <v>0</v>
      </c>
    </row>
    <row r="2664" spans="2:10" x14ac:dyDescent="0.2">
      <c r="B2664" s="101" t="s">
        <v>2603</v>
      </c>
      <c r="C2664" s="219">
        <v>22</v>
      </c>
      <c r="D2664" s="220">
        <v>110.59090909090909</v>
      </c>
      <c r="E2664" s="221">
        <v>0.56293382693197591</v>
      </c>
      <c r="F2664" s="220">
        <v>385</v>
      </c>
      <c r="G2664" s="219">
        <v>0</v>
      </c>
      <c r="H2664" s="220">
        <v>0</v>
      </c>
      <c r="I2664" s="221">
        <v>0</v>
      </c>
      <c r="J2664" s="220">
        <v>0</v>
      </c>
    </row>
    <row r="2665" spans="2:10" x14ac:dyDescent="0.2">
      <c r="B2665" s="101" t="s">
        <v>2604</v>
      </c>
      <c r="C2665" s="219">
        <v>2</v>
      </c>
      <c r="D2665" s="220">
        <v>58</v>
      </c>
      <c r="E2665" s="221">
        <v>0.41577060931899634</v>
      </c>
      <c r="F2665" s="220">
        <v>78</v>
      </c>
      <c r="G2665" s="219">
        <v>0</v>
      </c>
      <c r="H2665" s="220">
        <v>0</v>
      </c>
      <c r="I2665" s="221">
        <v>0</v>
      </c>
      <c r="J2665" s="220">
        <v>0</v>
      </c>
    </row>
    <row r="2666" spans="2:10" x14ac:dyDescent="0.2">
      <c r="B2666" s="101" t="s">
        <v>2605</v>
      </c>
      <c r="C2666" s="219">
        <v>3</v>
      </c>
      <c r="D2666" s="220">
        <v>97.666666666666671</v>
      </c>
      <c r="E2666" s="221">
        <v>0.54359925788497221</v>
      </c>
      <c r="F2666" s="220">
        <v>158</v>
      </c>
      <c r="G2666" s="219">
        <v>0</v>
      </c>
      <c r="H2666" s="220">
        <v>0</v>
      </c>
      <c r="I2666" s="221">
        <v>0</v>
      </c>
      <c r="J2666" s="220">
        <v>0</v>
      </c>
    </row>
    <row r="2667" spans="2:10" x14ac:dyDescent="0.2">
      <c r="B2667" s="101" t="s">
        <v>2606</v>
      </c>
      <c r="C2667" s="219">
        <v>5</v>
      </c>
      <c r="D2667" s="220">
        <v>64.599999999999994</v>
      </c>
      <c r="E2667" s="221">
        <v>0.43472409152086144</v>
      </c>
      <c r="F2667" s="220">
        <v>102</v>
      </c>
      <c r="G2667" s="219">
        <v>0</v>
      </c>
      <c r="H2667" s="220">
        <v>0</v>
      </c>
      <c r="I2667" s="221">
        <v>0</v>
      </c>
      <c r="J2667" s="220">
        <v>0</v>
      </c>
    </row>
    <row r="2668" spans="2:10" x14ac:dyDescent="0.2">
      <c r="B2668" s="101" t="s">
        <v>2607</v>
      </c>
      <c r="C2668" s="219">
        <v>6</v>
      </c>
      <c r="D2668" s="220">
        <v>113.66666666666667</v>
      </c>
      <c r="E2668" s="221">
        <v>0.64218455743879477</v>
      </c>
      <c r="F2668" s="220">
        <v>134</v>
      </c>
      <c r="G2668" s="219">
        <v>0</v>
      </c>
      <c r="H2668" s="220">
        <v>0</v>
      </c>
      <c r="I2668" s="221">
        <v>0</v>
      </c>
      <c r="J2668" s="220">
        <v>0</v>
      </c>
    </row>
    <row r="2669" spans="2:10" x14ac:dyDescent="0.2">
      <c r="B2669" s="101" t="s">
        <v>2608</v>
      </c>
      <c r="C2669" s="219">
        <v>0</v>
      </c>
      <c r="D2669" s="220">
        <v>0</v>
      </c>
      <c r="E2669" s="221">
        <v>0</v>
      </c>
      <c r="F2669" s="220">
        <v>0</v>
      </c>
      <c r="G2669" s="219">
        <v>0</v>
      </c>
      <c r="H2669" s="220">
        <v>0</v>
      </c>
      <c r="I2669" s="221">
        <v>0</v>
      </c>
      <c r="J2669" s="220">
        <v>0</v>
      </c>
    </row>
    <row r="2670" spans="2:10" x14ac:dyDescent="0.2">
      <c r="B2670" s="101" t="s">
        <v>2609</v>
      </c>
      <c r="C2670" s="219">
        <v>1</v>
      </c>
      <c r="D2670" s="220">
        <v>26</v>
      </c>
      <c r="E2670" s="221">
        <v>0.19999999999999996</v>
      </c>
      <c r="F2670" s="220">
        <v>26</v>
      </c>
      <c r="G2670" s="219">
        <v>0</v>
      </c>
      <c r="H2670" s="220">
        <v>0</v>
      </c>
      <c r="I2670" s="221">
        <v>0</v>
      </c>
      <c r="J2670" s="220">
        <v>0</v>
      </c>
    </row>
    <row r="2671" spans="2:10" x14ac:dyDescent="0.2">
      <c r="B2671" s="101" t="s">
        <v>2610</v>
      </c>
      <c r="C2671" s="219">
        <v>3</v>
      </c>
      <c r="D2671" s="220">
        <v>71.666666666666671</v>
      </c>
      <c r="E2671" s="221">
        <v>0.47777777777777786</v>
      </c>
      <c r="F2671" s="220">
        <v>123</v>
      </c>
      <c r="G2671" s="219">
        <v>0</v>
      </c>
      <c r="H2671" s="220">
        <v>0</v>
      </c>
      <c r="I2671" s="221">
        <v>0</v>
      </c>
      <c r="J2671" s="220">
        <v>0</v>
      </c>
    </row>
    <row r="2672" spans="2:10" x14ac:dyDescent="0.2">
      <c r="B2672" s="101" t="s">
        <v>2611</v>
      </c>
      <c r="C2672" s="219">
        <v>23</v>
      </c>
      <c r="D2672" s="220">
        <v>65.565217391304344</v>
      </c>
      <c r="E2672" s="221">
        <v>0.41179683233205888</v>
      </c>
      <c r="F2672" s="220">
        <v>129</v>
      </c>
      <c r="G2672" s="219">
        <v>0</v>
      </c>
      <c r="H2672" s="220">
        <v>0</v>
      </c>
      <c r="I2672" s="221">
        <v>0</v>
      </c>
      <c r="J2672" s="220">
        <v>0</v>
      </c>
    </row>
    <row r="2673" spans="2:11" x14ac:dyDescent="0.2">
      <c r="B2673" s="101" t="s">
        <v>2612</v>
      </c>
      <c r="C2673" s="219">
        <v>1</v>
      </c>
      <c r="D2673" s="220">
        <v>69</v>
      </c>
      <c r="E2673" s="221">
        <v>0.44230769230769229</v>
      </c>
      <c r="F2673" s="220">
        <v>69</v>
      </c>
      <c r="G2673" s="219">
        <v>0</v>
      </c>
      <c r="H2673" s="220">
        <v>0</v>
      </c>
      <c r="I2673" s="221">
        <v>0</v>
      </c>
      <c r="J2673" s="220">
        <v>0</v>
      </c>
    </row>
    <row r="2674" spans="2:11" x14ac:dyDescent="0.2">
      <c r="B2674" s="101" t="s">
        <v>2613</v>
      </c>
      <c r="C2674" s="219">
        <v>2</v>
      </c>
      <c r="D2674" s="220">
        <v>71</v>
      </c>
      <c r="E2674" s="221">
        <v>0.30537634408602155</v>
      </c>
      <c r="F2674" s="220">
        <v>102</v>
      </c>
      <c r="G2674" s="219">
        <v>15</v>
      </c>
      <c r="H2674" s="220">
        <v>290.53333333333336</v>
      </c>
      <c r="I2674" s="221">
        <v>0.36813650954553134</v>
      </c>
      <c r="J2674" s="220">
        <v>775</v>
      </c>
    </row>
    <row r="2675" spans="2:11" x14ac:dyDescent="0.2">
      <c r="B2675" s="101" t="s">
        <v>2614</v>
      </c>
      <c r="C2675" s="219">
        <v>2</v>
      </c>
      <c r="D2675" s="220">
        <v>44</v>
      </c>
      <c r="E2675" s="221">
        <v>0.31654676258992809</v>
      </c>
      <c r="F2675" s="220">
        <v>84</v>
      </c>
      <c r="G2675" s="219">
        <v>0</v>
      </c>
      <c r="H2675" s="220">
        <v>0</v>
      </c>
      <c r="I2675" s="221">
        <v>0</v>
      </c>
      <c r="J2675" s="220">
        <v>0</v>
      </c>
    </row>
    <row r="2676" spans="2:11" x14ac:dyDescent="0.2">
      <c r="B2676" s="101" t="s">
        <v>2615</v>
      </c>
      <c r="C2676" s="219">
        <v>0</v>
      </c>
      <c r="D2676" s="220">
        <v>0</v>
      </c>
      <c r="E2676" s="221">
        <v>0</v>
      </c>
      <c r="F2676" s="220">
        <v>0</v>
      </c>
      <c r="G2676" s="219">
        <v>0</v>
      </c>
      <c r="H2676" s="220">
        <v>0</v>
      </c>
      <c r="I2676" s="221">
        <v>0</v>
      </c>
      <c r="J2676" s="220">
        <v>0</v>
      </c>
    </row>
    <row r="2677" spans="2:11" x14ac:dyDescent="0.2">
      <c r="B2677" s="101" t="s">
        <v>2616</v>
      </c>
      <c r="C2677" s="219">
        <v>0</v>
      </c>
      <c r="D2677" s="220">
        <v>0</v>
      </c>
      <c r="E2677" s="221">
        <v>0</v>
      </c>
      <c r="F2677" s="220">
        <v>0</v>
      </c>
      <c r="G2677" s="219">
        <v>0</v>
      </c>
      <c r="H2677" s="220">
        <v>0</v>
      </c>
      <c r="I2677" s="221">
        <v>0</v>
      </c>
      <c r="J2677" s="220">
        <v>0</v>
      </c>
    </row>
    <row r="2678" spans="2:11" x14ac:dyDescent="0.2">
      <c r="B2678" s="102" t="s">
        <v>2617</v>
      </c>
      <c r="C2678" s="222">
        <v>11</v>
      </c>
      <c r="D2678" s="223">
        <v>54.272727272727273</v>
      </c>
      <c r="E2678" s="224">
        <v>0.4050203527815468</v>
      </c>
      <c r="F2678" s="223">
        <v>99</v>
      </c>
      <c r="G2678" s="222">
        <v>0</v>
      </c>
      <c r="H2678" s="223">
        <v>0</v>
      </c>
      <c r="I2678" s="224">
        <v>0</v>
      </c>
      <c r="J2678" s="223">
        <v>0</v>
      </c>
    </row>
    <row r="2680" spans="2:11" x14ac:dyDescent="0.2">
      <c r="K2680" s="12" t="s">
        <v>298</v>
      </c>
    </row>
    <row r="2681" spans="2:11" x14ac:dyDescent="0.2">
      <c r="K2681" s="12" t="s">
        <v>337</v>
      </c>
    </row>
    <row r="2682" spans="2:11" x14ac:dyDescent="0.2">
      <c r="B2682" s="3" t="s">
        <v>0</v>
      </c>
      <c r="C2682" s="207"/>
      <c r="D2682" s="208"/>
      <c r="E2682" s="209"/>
      <c r="F2682" s="209"/>
      <c r="G2682" s="207"/>
      <c r="H2682" s="208"/>
      <c r="I2682" s="209"/>
      <c r="J2682" s="209"/>
    </row>
    <row r="2683" spans="2:11" x14ac:dyDescent="0.2">
      <c r="B2683" s="3" t="s">
        <v>2701</v>
      </c>
      <c r="C2683" s="207"/>
      <c r="D2683" s="208"/>
      <c r="E2683" s="209"/>
      <c r="F2683" s="209"/>
      <c r="G2683" s="207"/>
      <c r="H2683" s="208"/>
      <c r="I2683" s="209"/>
      <c r="J2683" s="209"/>
    </row>
    <row r="2684" spans="2:11" x14ac:dyDescent="0.2">
      <c r="B2684" s="100" t="s">
        <v>293</v>
      </c>
      <c r="C2684" s="207"/>
      <c r="D2684" s="208"/>
      <c r="E2684" s="209"/>
      <c r="F2684" s="209"/>
      <c r="G2684" s="207"/>
      <c r="H2684" s="208"/>
      <c r="I2684" s="209"/>
      <c r="J2684" s="209"/>
    </row>
    <row r="2685" spans="2:11" x14ac:dyDescent="0.2">
      <c r="B2685" s="3"/>
      <c r="C2685" s="98"/>
      <c r="D2685" s="98"/>
      <c r="E2685" s="98"/>
      <c r="F2685" s="98"/>
      <c r="G2685" s="98"/>
      <c r="H2685" s="98"/>
      <c r="I2685" s="98"/>
      <c r="J2685" s="98"/>
    </row>
    <row r="2686" spans="2:11" x14ac:dyDescent="0.2">
      <c r="B2686" s="106"/>
      <c r="C2686" s="167" t="s">
        <v>2659</v>
      </c>
      <c r="D2686" s="210"/>
      <c r="E2686" s="211"/>
      <c r="F2686" s="212"/>
      <c r="G2686" s="167" t="s">
        <v>357</v>
      </c>
      <c r="H2686" s="210"/>
      <c r="I2686" s="211"/>
      <c r="J2686" s="212"/>
    </row>
    <row r="2687" spans="2:11" ht="25.5" x14ac:dyDescent="0.2">
      <c r="B2687" s="168" t="s">
        <v>299</v>
      </c>
      <c r="C2687" s="213" t="s">
        <v>2679</v>
      </c>
      <c r="D2687" s="214" t="s">
        <v>2676</v>
      </c>
      <c r="E2687" s="215" t="s">
        <v>2677</v>
      </c>
      <c r="F2687" s="214" t="s">
        <v>2678</v>
      </c>
      <c r="G2687" s="213" t="s">
        <v>2679</v>
      </c>
      <c r="H2687" s="214" t="s">
        <v>2676</v>
      </c>
      <c r="I2687" s="215" t="s">
        <v>2677</v>
      </c>
      <c r="J2687" s="214" t="s">
        <v>2678</v>
      </c>
    </row>
    <row r="2688" spans="2:11" x14ac:dyDescent="0.2">
      <c r="B2688" s="121" t="s">
        <v>2618</v>
      </c>
      <c r="C2688" s="216">
        <v>1</v>
      </c>
      <c r="D2688" s="217">
        <v>257</v>
      </c>
      <c r="E2688" s="218">
        <v>0.5399159663865547</v>
      </c>
      <c r="F2688" s="217">
        <v>257</v>
      </c>
      <c r="G2688" s="216">
        <v>0</v>
      </c>
      <c r="H2688" s="217">
        <v>0</v>
      </c>
      <c r="I2688" s="218">
        <v>0</v>
      </c>
      <c r="J2688" s="217">
        <v>0</v>
      </c>
    </row>
    <row r="2689" spans="2:10" x14ac:dyDescent="0.2">
      <c r="B2689" s="101" t="s">
        <v>2619</v>
      </c>
      <c r="C2689" s="219">
        <v>229</v>
      </c>
      <c r="D2689" s="220">
        <v>71.266375545851531</v>
      </c>
      <c r="E2689" s="221">
        <v>0.47852221081952795</v>
      </c>
      <c r="F2689" s="220">
        <v>187</v>
      </c>
      <c r="G2689" s="219">
        <v>0</v>
      </c>
      <c r="H2689" s="220">
        <v>0</v>
      </c>
      <c r="I2689" s="221">
        <v>0</v>
      </c>
      <c r="J2689" s="220">
        <v>0</v>
      </c>
    </row>
    <row r="2690" spans="2:10" x14ac:dyDescent="0.2">
      <c r="B2690" s="101" t="s">
        <v>2620</v>
      </c>
      <c r="C2690" s="219">
        <v>0</v>
      </c>
      <c r="D2690" s="220">
        <v>0</v>
      </c>
      <c r="E2690" s="221">
        <v>0</v>
      </c>
      <c r="F2690" s="220">
        <v>0</v>
      </c>
      <c r="G2690" s="219">
        <v>0</v>
      </c>
      <c r="H2690" s="220">
        <v>0</v>
      </c>
      <c r="I2690" s="221">
        <v>0</v>
      </c>
      <c r="J2690" s="220">
        <v>0</v>
      </c>
    </row>
    <row r="2691" spans="2:10" x14ac:dyDescent="0.2">
      <c r="B2691" s="101" t="s">
        <v>2621</v>
      </c>
      <c r="C2691" s="219">
        <v>0</v>
      </c>
      <c r="D2691" s="220">
        <v>0</v>
      </c>
      <c r="E2691" s="221">
        <v>0</v>
      </c>
      <c r="F2691" s="220">
        <v>0</v>
      </c>
      <c r="G2691" s="219">
        <v>0</v>
      </c>
      <c r="H2691" s="220">
        <v>0</v>
      </c>
      <c r="I2691" s="221">
        <v>0</v>
      </c>
      <c r="J2691" s="220">
        <v>0</v>
      </c>
    </row>
    <row r="2692" spans="2:10" x14ac:dyDescent="0.2">
      <c r="B2692" s="101" t="s">
        <v>2622</v>
      </c>
      <c r="C2692" s="219">
        <v>10</v>
      </c>
      <c r="D2692" s="220">
        <v>64.599999999999994</v>
      </c>
      <c r="E2692" s="221">
        <v>0.44767844767844767</v>
      </c>
      <c r="F2692" s="220">
        <v>111</v>
      </c>
      <c r="G2692" s="219">
        <v>0</v>
      </c>
      <c r="H2692" s="220">
        <v>0</v>
      </c>
      <c r="I2692" s="221">
        <v>0</v>
      </c>
      <c r="J2692" s="220">
        <v>0</v>
      </c>
    </row>
    <row r="2693" spans="2:10" x14ac:dyDescent="0.2">
      <c r="B2693" s="101" t="s">
        <v>2623</v>
      </c>
      <c r="C2693" s="219">
        <v>4</v>
      </c>
      <c r="D2693" s="220">
        <v>64.25</v>
      </c>
      <c r="E2693" s="221">
        <v>0.39660493827160503</v>
      </c>
      <c r="F2693" s="220">
        <v>98</v>
      </c>
      <c r="G2693" s="219">
        <v>0</v>
      </c>
      <c r="H2693" s="220">
        <v>0</v>
      </c>
      <c r="I2693" s="221">
        <v>0</v>
      </c>
      <c r="J2693" s="220">
        <v>0</v>
      </c>
    </row>
    <row r="2694" spans="2:10" x14ac:dyDescent="0.2">
      <c r="B2694" s="101" t="s">
        <v>2624</v>
      </c>
      <c r="C2694" s="219">
        <v>2</v>
      </c>
      <c r="D2694" s="220">
        <v>107.5</v>
      </c>
      <c r="E2694" s="221">
        <v>0.64179104477611948</v>
      </c>
      <c r="F2694" s="220">
        <v>112</v>
      </c>
      <c r="G2694" s="219">
        <v>0</v>
      </c>
      <c r="H2694" s="220">
        <v>0</v>
      </c>
      <c r="I2694" s="221">
        <v>0</v>
      </c>
      <c r="J2694" s="220">
        <v>0</v>
      </c>
    </row>
    <row r="2695" spans="2:10" x14ac:dyDescent="0.2">
      <c r="B2695" s="101" t="s">
        <v>2625</v>
      </c>
      <c r="C2695" s="219">
        <v>11</v>
      </c>
      <c r="D2695" s="220">
        <v>91.454545454545453</v>
      </c>
      <c r="E2695" s="221">
        <v>0.54673913043478262</v>
      </c>
      <c r="F2695" s="220">
        <v>176</v>
      </c>
      <c r="G2695" s="219">
        <v>2</v>
      </c>
      <c r="H2695" s="220">
        <v>420</v>
      </c>
      <c r="I2695" s="221">
        <v>0.32735775526110689</v>
      </c>
      <c r="J2695" s="220">
        <v>455</v>
      </c>
    </row>
    <row r="2696" spans="2:10" x14ac:dyDescent="0.2">
      <c r="B2696" s="101" t="s">
        <v>2626</v>
      </c>
      <c r="C2696" s="219">
        <v>6</v>
      </c>
      <c r="D2696" s="220">
        <v>138.66666666666666</v>
      </c>
      <c r="E2696" s="221">
        <v>0.58345021037868161</v>
      </c>
      <c r="F2696" s="220">
        <v>268</v>
      </c>
      <c r="G2696" s="219">
        <v>20</v>
      </c>
      <c r="H2696" s="220">
        <v>455.55</v>
      </c>
      <c r="I2696" s="221">
        <v>0.35277035660355449</v>
      </c>
      <c r="J2696" s="220">
        <v>1194</v>
      </c>
    </row>
    <row r="2697" spans="2:10" x14ac:dyDescent="0.2">
      <c r="B2697" s="101" t="s">
        <v>2627</v>
      </c>
      <c r="C2697" s="219">
        <v>3</v>
      </c>
      <c r="D2697" s="220">
        <v>123.66666666666667</v>
      </c>
      <c r="E2697" s="221">
        <v>0.43647058823529417</v>
      </c>
      <c r="F2697" s="220">
        <v>158</v>
      </c>
      <c r="G2697" s="219">
        <v>3</v>
      </c>
      <c r="H2697" s="220">
        <v>2486.3333333333335</v>
      </c>
      <c r="I2697" s="221">
        <v>0.37704089369660809</v>
      </c>
      <c r="J2697" s="220">
        <v>3241</v>
      </c>
    </row>
    <row r="2698" spans="2:10" x14ac:dyDescent="0.2">
      <c r="B2698" s="101" t="s">
        <v>2628</v>
      </c>
      <c r="C2698" s="219">
        <v>8</v>
      </c>
      <c r="D2698" s="220">
        <v>161.125</v>
      </c>
      <c r="E2698" s="221">
        <v>0.55632283124730253</v>
      </c>
      <c r="F2698" s="220">
        <v>376</v>
      </c>
      <c r="G2698" s="219">
        <v>12</v>
      </c>
      <c r="H2698" s="220">
        <v>352.91666666666669</v>
      </c>
      <c r="I2698" s="221">
        <v>0.35089899743143582</v>
      </c>
      <c r="J2698" s="220">
        <v>837</v>
      </c>
    </row>
    <row r="2699" spans="2:10" x14ac:dyDescent="0.2">
      <c r="B2699" s="101" t="s">
        <v>2629</v>
      </c>
      <c r="C2699" s="219">
        <v>19</v>
      </c>
      <c r="D2699" s="220">
        <v>105.42105263157895</v>
      </c>
      <c r="E2699" s="221">
        <v>0.53613490364025695</v>
      </c>
      <c r="F2699" s="220">
        <v>543</v>
      </c>
      <c r="G2699" s="219">
        <v>67</v>
      </c>
      <c r="H2699" s="220">
        <v>468.32835820895525</v>
      </c>
      <c r="I2699" s="221">
        <v>0.35624836794241532</v>
      </c>
      <c r="J2699" s="220">
        <v>2665</v>
      </c>
    </row>
    <row r="2700" spans="2:10" x14ac:dyDescent="0.2">
      <c r="B2700" s="101" t="s">
        <v>2630</v>
      </c>
      <c r="C2700" s="219">
        <v>13</v>
      </c>
      <c r="D2700" s="220">
        <v>102.15384615384616</v>
      </c>
      <c r="E2700" s="221">
        <v>0.46580147316730969</v>
      </c>
      <c r="F2700" s="220">
        <v>147</v>
      </c>
      <c r="G2700" s="219">
        <v>178</v>
      </c>
      <c r="H2700" s="220">
        <v>604.21348314606746</v>
      </c>
      <c r="I2700" s="221">
        <v>0.35977239503711456</v>
      </c>
      <c r="J2700" s="220">
        <v>3941</v>
      </c>
    </row>
    <row r="2701" spans="2:10" x14ac:dyDescent="0.2">
      <c r="B2701" s="101" t="s">
        <v>2631</v>
      </c>
      <c r="C2701" s="219">
        <v>11</v>
      </c>
      <c r="D2701" s="220">
        <v>123</v>
      </c>
      <c r="E2701" s="221">
        <v>0.60133333333333328</v>
      </c>
      <c r="F2701" s="220">
        <v>314</v>
      </c>
      <c r="G2701" s="219">
        <v>174</v>
      </c>
      <c r="H2701" s="220">
        <v>312.83333333333331</v>
      </c>
      <c r="I2701" s="221">
        <v>0.33528799423457167</v>
      </c>
      <c r="J2701" s="220">
        <v>969</v>
      </c>
    </row>
    <row r="2702" spans="2:10" x14ac:dyDescent="0.2">
      <c r="B2702" s="101" t="s">
        <v>2632</v>
      </c>
      <c r="C2702" s="219">
        <v>4</v>
      </c>
      <c r="D2702" s="220">
        <v>71.25</v>
      </c>
      <c r="E2702" s="221">
        <v>0.46341463414634143</v>
      </c>
      <c r="F2702" s="220">
        <v>89</v>
      </c>
      <c r="G2702" s="219">
        <v>35</v>
      </c>
      <c r="H2702" s="220">
        <v>338.54285714285714</v>
      </c>
      <c r="I2702" s="221">
        <v>0.34217973893958642</v>
      </c>
      <c r="J2702" s="220">
        <v>1004</v>
      </c>
    </row>
    <row r="2703" spans="2:10" x14ac:dyDescent="0.2">
      <c r="B2703" s="101" t="s">
        <v>2633</v>
      </c>
      <c r="C2703" s="219">
        <v>122</v>
      </c>
      <c r="D2703" s="220">
        <v>99.803278688524586</v>
      </c>
      <c r="E2703" s="221">
        <v>0.55684624531235705</v>
      </c>
      <c r="F2703" s="220">
        <v>369</v>
      </c>
      <c r="G2703" s="219">
        <v>163</v>
      </c>
      <c r="H2703" s="220">
        <v>316.25766871165644</v>
      </c>
      <c r="I2703" s="221">
        <v>0.35074230816334873</v>
      </c>
      <c r="J2703" s="220">
        <v>975</v>
      </c>
    </row>
    <row r="2704" spans="2:10" x14ac:dyDescent="0.2">
      <c r="B2704" s="101" t="s">
        <v>2634</v>
      </c>
      <c r="C2704" s="219">
        <v>0</v>
      </c>
      <c r="D2704" s="220">
        <v>0</v>
      </c>
      <c r="E2704" s="221">
        <v>0</v>
      </c>
      <c r="F2704" s="220">
        <v>0</v>
      </c>
      <c r="G2704" s="219">
        <v>0</v>
      </c>
      <c r="H2704" s="220">
        <v>0</v>
      </c>
      <c r="I2704" s="221">
        <v>0</v>
      </c>
      <c r="J2704" s="220">
        <v>0</v>
      </c>
    </row>
    <row r="2705" spans="2:10" x14ac:dyDescent="0.2">
      <c r="B2705" s="101" t="s">
        <v>2635</v>
      </c>
      <c r="C2705" s="219">
        <v>0</v>
      </c>
      <c r="D2705" s="220">
        <v>0</v>
      </c>
      <c r="E2705" s="221">
        <v>0</v>
      </c>
      <c r="F2705" s="220">
        <v>0</v>
      </c>
      <c r="G2705" s="219">
        <v>0</v>
      </c>
      <c r="H2705" s="220">
        <v>0</v>
      </c>
      <c r="I2705" s="221">
        <v>0</v>
      </c>
      <c r="J2705" s="220">
        <v>0</v>
      </c>
    </row>
    <row r="2706" spans="2:10" x14ac:dyDescent="0.2">
      <c r="B2706" s="101" t="s">
        <v>2636</v>
      </c>
      <c r="C2706" s="219">
        <v>0</v>
      </c>
      <c r="D2706" s="220">
        <v>0</v>
      </c>
      <c r="E2706" s="221">
        <v>0</v>
      </c>
      <c r="F2706" s="220">
        <v>0</v>
      </c>
      <c r="G2706" s="219">
        <v>0</v>
      </c>
      <c r="H2706" s="220">
        <v>0</v>
      </c>
      <c r="I2706" s="221">
        <v>0</v>
      </c>
      <c r="J2706" s="220">
        <v>0</v>
      </c>
    </row>
    <row r="2707" spans="2:10" x14ac:dyDescent="0.2">
      <c r="B2707" s="101" t="s">
        <v>2637</v>
      </c>
      <c r="C2707" s="219">
        <v>0</v>
      </c>
      <c r="D2707" s="220">
        <v>0</v>
      </c>
      <c r="E2707" s="221">
        <v>0</v>
      </c>
      <c r="F2707" s="220">
        <v>0</v>
      </c>
      <c r="G2707" s="219">
        <v>0</v>
      </c>
      <c r="H2707" s="220">
        <v>0</v>
      </c>
      <c r="I2707" s="221">
        <v>0</v>
      </c>
      <c r="J2707" s="220">
        <v>0</v>
      </c>
    </row>
    <row r="2708" spans="2:10" x14ac:dyDescent="0.2">
      <c r="B2708" s="101" t="s">
        <v>2638</v>
      </c>
      <c r="C2708" s="219">
        <v>0</v>
      </c>
      <c r="D2708" s="220">
        <v>0</v>
      </c>
      <c r="E2708" s="221">
        <v>0</v>
      </c>
      <c r="F2708" s="220">
        <v>0</v>
      </c>
      <c r="G2708" s="219">
        <v>0</v>
      </c>
      <c r="H2708" s="220">
        <v>0</v>
      </c>
      <c r="I2708" s="221">
        <v>0</v>
      </c>
      <c r="J2708" s="220">
        <v>0</v>
      </c>
    </row>
    <row r="2709" spans="2:10" x14ac:dyDescent="0.2">
      <c r="B2709" s="101" t="s">
        <v>2639</v>
      </c>
      <c r="C2709" s="219">
        <v>0</v>
      </c>
      <c r="D2709" s="220">
        <v>0</v>
      </c>
      <c r="E2709" s="221">
        <v>0</v>
      </c>
      <c r="F2709" s="220">
        <v>0</v>
      </c>
      <c r="G2709" s="219">
        <v>0</v>
      </c>
      <c r="H2709" s="220">
        <v>0</v>
      </c>
      <c r="I2709" s="221">
        <v>0</v>
      </c>
      <c r="J2709" s="220">
        <v>0</v>
      </c>
    </row>
    <row r="2710" spans="2:10" x14ac:dyDescent="0.2">
      <c r="B2710" s="101" t="s">
        <v>2640</v>
      </c>
      <c r="C2710" s="219">
        <v>0</v>
      </c>
      <c r="D2710" s="220">
        <v>0</v>
      </c>
      <c r="E2710" s="221">
        <v>0</v>
      </c>
      <c r="F2710" s="220">
        <v>0</v>
      </c>
      <c r="G2710" s="219">
        <v>0</v>
      </c>
      <c r="H2710" s="220">
        <v>0</v>
      </c>
      <c r="I2710" s="221">
        <v>0</v>
      </c>
      <c r="J2710" s="220">
        <v>0</v>
      </c>
    </row>
    <row r="2711" spans="2:10" x14ac:dyDescent="0.2">
      <c r="B2711" s="101" t="s">
        <v>2641</v>
      </c>
      <c r="C2711" s="219">
        <v>0</v>
      </c>
      <c r="D2711" s="220">
        <v>0</v>
      </c>
      <c r="E2711" s="221">
        <v>0</v>
      </c>
      <c r="F2711" s="220">
        <v>0</v>
      </c>
      <c r="G2711" s="219">
        <v>0</v>
      </c>
      <c r="H2711" s="220">
        <v>0</v>
      </c>
      <c r="I2711" s="221">
        <v>0</v>
      </c>
      <c r="J2711" s="220">
        <v>0</v>
      </c>
    </row>
    <row r="2712" spans="2:10" x14ac:dyDescent="0.2">
      <c r="B2712" s="101" t="s">
        <v>2642</v>
      </c>
      <c r="C2712" s="219">
        <v>182</v>
      </c>
      <c r="D2712" s="220">
        <v>83.131868131868131</v>
      </c>
      <c r="E2712" s="221">
        <v>0.48284665709270791</v>
      </c>
      <c r="F2712" s="220">
        <v>493</v>
      </c>
      <c r="G2712" s="219">
        <v>431</v>
      </c>
      <c r="H2712" s="220">
        <v>410.93735498839908</v>
      </c>
      <c r="I2712" s="221">
        <v>0.35444846694644072</v>
      </c>
      <c r="J2712" s="220">
        <v>3567</v>
      </c>
    </row>
    <row r="2713" spans="2:10" x14ac:dyDescent="0.2">
      <c r="B2713" s="101" t="s">
        <v>2643</v>
      </c>
      <c r="C2713" s="219">
        <v>2</v>
      </c>
      <c r="D2713" s="220">
        <v>57.5</v>
      </c>
      <c r="E2713" s="221">
        <v>0.42750929368029733</v>
      </c>
      <c r="F2713" s="220">
        <v>71</v>
      </c>
      <c r="G2713" s="219">
        <v>0</v>
      </c>
      <c r="H2713" s="220">
        <v>0</v>
      </c>
      <c r="I2713" s="221">
        <v>0</v>
      </c>
      <c r="J2713" s="220">
        <v>0</v>
      </c>
    </row>
    <row r="2714" spans="2:10" x14ac:dyDescent="0.2">
      <c r="B2714" s="102" t="s">
        <v>2644</v>
      </c>
      <c r="C2714" s="222">
        <v>0</v>
      </c>
      <c r="D2714" s="223">
        <v>0</v>
      </c>
      <c r="E2714" s="224">
        <v>0</v>
      </c>
      <c r="F2714" s="223">
        <v>0</v>
      </c>
      <c r="G2714" s="222">
        <v>0</v>
      </c>
      <c r="H2714" s="223">
        <v>0</v>
      </c>
      <c r="I2714" s="224">
        <v>0</v>
      </c>
      <c r="J2714" s="223">
        <v>0</v>
      </c>
    </row>
  </sheetData>
  <printOptions horizontalCentered="1"/>
  <pageMargins left="0" right="0" top="0.5" bottom="3.4" header="0.3" footer="0.3"/>
  <pageSetup scale="71" orientation="portrait" r:id="rId1"/>
  <headerFooter>
    <oddFooter>&amp;C&amp;8©, Copyright, State Farm Mutual Automobile Insurance Company 2024
No reproduction of this copyrighted material allowed without express written consent from State Farm®</oddFooter>
  </headerFooter>
  <rowBreaks count="2" manualBreakCount="2">
    <brk id="57" max="16383" man="1"/>
    <brk id="114" max="16383" man="1"/>
  </row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56"/>
  <dimension ref="A1:I8"/>
  <sheetViews>
    <sheetView zoomScaleNormal="100" zoomScaleSheetLayoutView="100" workbookViewId="0">
      <selection activeCell="C14" sqref="C14"/>
    </sheetView>
  </sheetViews>
  <sheetFormatPr defaultRowHeight="12.75" x14ac:dyDescent="0.2"/>
  <sheetData>
    <row r="1" spans="1:9" x14ac:dyDescent="0.2">
      <c r="A1" s="11"/>
      <c r="B1" s="11"/>
      <c r="C1" s="11"/>
      <c r="D1" s="11"/>
      <c r="E1" s="11"/>
      <c r="F1" s="11"/>
      <c r="G1" s="11"/>
      <c r="H1" s="11"/>
      <c r="I1" s="17" t="s">
        <v>2657</v>
      </c>
    </row>
    <row r="2" spans="1:9" x14ac:dyDescent="0.2">
      <c r="A2" s="9" t="s">
        <v>0</v>
      </c>
      <c r="B2" s="10"/>
      <c r="C2" s="10"/>
      <c r="D2" s="10"/>
      <c r="E2" s="10"/>
      <c r="F2" s="10"/>
      <c r="G2" s="10"/>
      <c r="H2" s="10"/>
      <c r="I2" s="10"/>
    </row>
    <row r="3" spans="1:9" x14ac:dyDescent="0.2">
      <c r="A3" s="9" t="s">
        <v>2701</v>
      </c>
      <c r="B3" s="10"/>
      <c r="C3" s="10"/>
      <c r="D3" s="10"/>
      <c r="E3" s="10"/>
      <c r="F3" s="10"/>
      <c r="G3" s="10"/>
      <c r="H3" s="10"/>
      <c r="I3" s="10"/>
    </row>
    <row r="4" spans="1:9" x14ac:dyDescent="0.2">
      <c r="A4" s="9" t="s">
        <v>2656</v>
      </c>
      <c r="B4" s="10"/>
      <c r="C4" s="10"/>
      <c r="D4" s="10"/>
      <c r="E4" s="10"/>
      <c r="F4" s="10"/>
      <c r="G4" s="10"/>
      <c r="H4" s="10"/>
      <c r="I4" s="10"/>
    </row>
    <row r="8" spans="1:9" x14ac:dyDescent="0.2">
      <c r="A8" s="6" t="s">
        <v>2658</v>
      </c>
    </row>
  </sheetData>
  <printOptions horizontalCentered="1"/>
  <pageMargins left="0" right="0" top="0.5" bottom="0.75" header="0.3" footer="0.3"/>
  <pageSetup orientation="portrait" r:id="rId1"/>
  <headerFooter>
    <oddFooter>&amp;C&amp;8©, Copyright, State Farm Mutual Automobile Insurance Company 2024
No reproduction of this copyrighted material allowed without express written consent from State Farm®</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dimension ref="A1:I25"/>
  <sheetViews>
    <sheetView zoomScaleNormal="100" workbookViewId="0">
      <selection activeCell="C14" sqref="C14"/>
    </sheetView>
  </sheetViews>
  <sheetFormatPr defaultColWidth="9.140625" defaultRowHeight="12.75" x14ac:dyDescent="0.2"/>
  <cols>
    <col min="1" max="1" width="16.28515625" style="16" customWidth="1"/>
    <col min="2" max="2" width="1.7109375" style="16" customWidth="1"/>
    <col min="3" max="3" width="22.7109375" style="16" customWidth="1"/>
    <col min="4" max="4" width="1.7109375" style="16" customWidth="1"/>
    <col min="5" max="5" width="15.7109375" style="16" customWidth="1"/>
    <col min="6" max="6" width="1.7109375" style="16" customWidth="1"/>
    <col min="7" max="7" width="15.7109375" style="16" customWidth="1"/>
    <col min="8" max="8" width="1.7109375" style="16" customWidth="1"/>
    <col min="9" max="9" width="16.28515625" style="16" customWidth="1"/>
    <col min="10" max="16384" width="9.140625" style="16"/>
  </cols>
  <sheetData>
    <row r="1" spans="1:9" x14ac:dyDescent="0.2">
      <c r="A1" s="26"/>
      <c r="B1" s="26"/>
      <c r="C1" s="25"/>
      <c r="D1" s="25"/>
      <c r="E1" s="25"/>
      <c r="F1" s="25"/>
      <c r="G1" s="25"/>
      <c r="H1" s="25"/>
      <c r="I1" s="26" t="s">
        <v>1</v>
      </c>
    </row>
    <row r="2" spans="1:9" x14ac:dyDescent="0.2">
      <c r="A2" s="15" t="s">
        <v>0</v>
      </c>
      <c r="B2" s="15"/>
      <c r="C2" s="25"/>
      <c r="D2" s="25"/>
      <c r="E2" s="25"/>
      <c r="F2" s="25"/>
      <c r="G2" s="25"/>
      <c r="H2" s="25"/>
      <c r="I2" s="25"/>
    </row>
    <row r="3" spans="1:9" x14ac:dyDescent="0.2">
      <c r="A3" s="9" t="s">
        <v>2701</v>
      </c>
      <c r="B3" s="15"/>
      <c r="C3" s="25"/>
      <c r="D3" s="25"/>
      <c r="E3" s="25"/>
      <c r="F3" s="25"/>
      <c r="G3" s="25"/>
      <c r="H3" s="25"/>
      <c r="I3" s="25"/>
    </row>
    <row r="4" spans="1:9" x14ac:dyDescent="0.2">
      <c r="A4" s="15" t="s">
        <v>2</v>
      </c>
      <c r="B4" s="15"/>
      <c r="C4" s="25"/>
      <c r="D4" s="25"/>
      <c r="E4" s="25"/>
      <c r="F4" s="25"/>
      <c r="G4" s="25"/>
      <c r="H4" s="25"/>
      <c r="I4" s="25"/>
    </row>
    <row r="8" spans="1:9" x14ac:dyDescent="0.2">
      <c r="A8" s="39" t="s">
        <v>159</v>
      </c>
      <c r="B8" s="39"/>
      <c r="E8" s="39"/>
      <c r="F8" s="39"/>
      <c r="G8" s="39"/>
      <c r="H8" s="39"/>
      <c r="I8" s="39" t="s">
        <v>6</v>
      </c>
    </row>
    <row r="9" spans="1:9" x14ac:dyDescent="0.2">
      <c r="A9" s="39" t="s">
        <v>146</v>
      </c>
      <c r="B9" s="39"/>
      <c r="E9" s="39" t="s">
        <v>7</v>
      </c>
      <c r="F9" s="39"/>
      <c r="G9" s="39" t="s">
        <v>8</v>
      </c>
      <c r="H9" s="39"/>
      <c r="I9" s="39" t="s">
        <v>9</v>
      </c>
    </row>
    <row r="10" spans="1:9" x14ac:dyDescent="0.2">
      <c r="A10" s="46" t="s">
        <v>56</v>
      </c>
      <c r="B10" s="44"/>
      <c r="C10" s="46" t="s">
        <v>149</v>
      </c>
      <c r="D10" s="44"/>
      <c r="E10" s="46" t="s">
        <v>6</v>
      </c>
      <c r="F10" s="44"/>
      <c r="G10" s="46" t="s">
        <v>11</v>
      </c>
      <c r="H10" s="44"/>
      <c r="I10" s="46" t="s">
        <v>12</v>
      </c>
    </row>
    <row r="11" spans="1:9" x14ac:dyDescent="0.2">
      <c r="A11" s="39">
        <v>20234</v>
      </c>
      <c r="B11" s="39"/>
      <c r="C11" s="39" t="s">
        <v>2659</v>
      </c>
      <c r="D11" s="39"/>
      <c r="E11" s="47">
        <v>91684036.359999999</v>
      </c>
      <c r="F11" s="47"/>
      <c r="G11" s="47">
        <v>91684036.080000013</v>
      </c>
      <c r="H11" s="47"/>
      <c r="I11" s="48">
        <f t="shared" ref="I11:I12" si="0">G11/E11</f>
        <v>0.99999999694603336</v>
      </c>
    </row>
    <row r="12" spans="1:9" x14ac:dyDescent="0.2">
      <c r="A12" s="39">
        <v>20234</v>
      </c>
      <c r="B12" s="39"/>
      <c r="C12" s="39" t="s">
        <v>357</v>
      </c>
      <c r="D12" s="39"/>
      <c r="E12" s="47">
        <v>113491565.22</v>
      </c>
      <c r="F12" s="47"/>
      <c r="G12" s="47">
        <v>143883837</v>
      </c>
      <c r="H12" s="47"/>
      <c r="I12" s="48">
        <f t="shared" si="0"/>
        <v>1.2677932207656621</v>
      </c>
    </row>
    <row r="13" spans="1:9" x14ac:dyDescent="0.2">
      <c r="A13" s="39"/>
      <c r="B13" s="39"/>
      <c r="C13" s="39"/>
      <c r="D13" s="39"/>
      <c r="E13" s="47"/>
      <c r="F13" s="47"/>
      <c r="G13" s="47"/>
      <c r="H13" s="47"/>
      <c r="I13" s="48"/>
    </row>
    <row r="15" spans="1:9" x14ac:dyDescent="0.2">
      <c r="A15" s="16" t="s">
        <v>150</v>
      </c>
    </row>
    <row r="17" spans="1:1" x14ac:dyDescent="0.2">
      <c r="A17" s="16" t="s">
        <v>151</v>
      </c>
    </row>
    <row r="18" spans="1:1" x14ac:dyDescent="0.2">
      <c r="A18" s="16" t="s">
        <v>152</v>
      </c>
    </row>
    <row r="19" spans="1:1" x14ac:dyDescent="0.2">
      <c r="A19" s="16" t="s">
        <v>153</v>
      </c>
    </row>
    <row r="20" spans="1:1" x14ac:dyDescent="0.2">
      <c r="A20" s="16" t="s">
        <v>154</v>
      </c>
    </row>
    <row r="21" spans="1:1" x14ac:dyDescent="0.2">
      <c r="A21" s="16" t="s">
        <v>155</v>
      </c>
    </row>
    <row r="23" spans="1:1" x14ac:dyDescent="0.2">
      <c r="A23" s="16" t="s">
        <v>156</v>
      </c>
    </row>
    <row r="24" spans="1:1" x14ac:dyDescent="0.2">
      <c r="A24" s="16" t="s">
        <v>157</v>
      </c>
    </row>
    <row r="25" spans="1:1" x14ac:dyDescent="0.2">
      <c r="A25" s="16" t="s">
        <v>158</v>
      </c>
    </row>
  </sheetData>
  <printOptions horizontalCentered="1"/>
  <pageMargins left="0" right="0" top="0.5" bottom="0.75" header="0.3" footer="0.3"/>
  <pageSetup orientation="portrait" r:id="rId1"/>
  <headerFooter>
    <oddFooter>&amp;C&amp;8©, Copyright, State Farm Mutual Automobile Insurance Company 2024
No reproduction of this copyrighted material allowed without express written consent from State Farm®</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dimension ref="B1:F28"/>
  <sheetViews>
    <sheetView zoomScaleNormal="100" workbookViewId="0">
      <selection activeCell="C14" sqref="C14"/>
    </sheetView>
  </sheetViews>
  <sheetFormatPr defaultColWidth="9.140625" defaultRowHeight="12.75" x14ac:dyDescent="0.2"/>
  <cols>
    <col min="1" max="1" width="13.7109375" style="16" customWidth="1"/>
    <col min="2" max="2" width="11.85546875" style="16" customWidth="1"/>
    <col min="3" max="3" width="10.7109375" style="16" customWidth="1"/>
    <col min="4" max="5" width="15.7109375" style="16" customWidth="1"/>
    <col min="6" max="6" width="13.7109375" style="16" customWidth="1"/>
    <col min="7" max="16384" width="9.140625" style="16"/>
  </cols>
  <sheetData>
    <row r="1" spans="2:6" x14ac:dyDescent="0.2">
      <c r="C1" s="25"/>
      <c r="D1" s="25"/>
      <c r="E1" s="25"/>
      <c r="F1" s="26" t="s">
        <v>222</v>
      </c>
    </row>
    <row r="2" spans="2:6" x14ac:dyDescent="0.2">
      <c r="B2" s="15" t="s">
        <v>0</v>
      </c>
      <c r="C2" s="25"/>
      <c r="D2" s="25"/>
      <c r="E2" s="25"/>
    </row>
    <row r="3" spans="2:6" x14ac:dyDescent="0.2">
      <c r="B3" s="9" t="s">
        <v>2701</v>
      </c>
      <c r="C3" s="25"/>
      <c r="D3" s="25"/>
      <c r="E3" s="25"/>
    </row>
    <row r="4" spans="2:6" x14ac:dyDescent="0.2">
      <c r="B4" s="15" t="s">
        <v>223</v>
      </c>
      <c r="C4" s="25"/>
      <c r="D4" s="25"/>
      <c r="E4" s="25"/>
    </row>
    <row r="8" spans="2:6" x14ac:dyDescent="0.2">
      <c r="D8" s="25" t="s">
        <v>2681</v>
      </c>
      <c r="E8" s="25"/>
    </row>
    <row r="9" spans="2:6" x14ac:dyDescent="0.2">
      <c r="D9" s="119"/>
      <c r="E9" s="103" t="s">
        <v>354</v>
      </c>
    </row>
    <row r="10" spans="2:6" x14ac:dyDescent="0.2">
      <c r="D10" s="46" t="s">
        <v>2659</v>
      </c>
      <c r="E10" s="46" t="s">
        <v>355</v>
      </c>
    </row>
    <row r="11" spans="2:6" x14ac:dyDescent="0.2">
      <c r="B11" s="16" t="s">
        <v>224</v>
      </c>
      <c r="D11" s="39">
        <v>0</v>
      </c>
      <c r="E11" s="39">
        <v>0</v>
      </c>
    </row>
    <row r="12" spans="2:6" x14ac:dyDescent="0.2">
      <c r="B12" s="16" t="s">
        <v>225</v>
      </c>
      <c r="D12" s="39">
        <v>0</v>
      </c>
      <c r="E12" s="39">
        <v>0</v>
      </c>
    </row>
    <row r="13" spans="2:6" x14ac:dyDescent="0.2">
      <c r="B13" s="16" t="s">
        <v>226</v>
      </c>
      <c r="D13" s="39">
        <v>0</v>
      </c>
      <c r="E13" s="39">
        <v>0</v>
      </c>
    </row>
    <row r="14" spans="2:6" x14ac:dyDescent="0.2">
      <c r="B14" s="16" t="s">
        <v>227</v>
      </c>
      <c r="D14" s="39">
        <v>0</v>
      </c>
      <c r="E14" s="39">
        <v>0</v>
      </c>
    </row>
    <row r="15" spans="2:6" x14ac:dyDescent="0.2">
      <c r="B15" s="16" t="s">
        <v>228</v>
      </c>
      <c r="D15" s="39">
        <v>0</v>
      </c>
      <c r="E15" s="39">
        <v>0</v>
      </c>
    </row>
    <row r="16" spans="2:6" x14ac:dyDescent="0.2">
      <c r="B16" s="16" t="s">
        <v>229</v>
      </c>
      <c r="D16" s="39">
        <v>0</v>
      </c>
      <c r="E16" s="39">
        <v>0</v>
      </c>
    </row>
    <row r="17" spans="2:5" x14ac:dyDescent="0.2">
      <c r="B17" s="16" t="s">
        <v>230</v>
      </c>
      <c r="D17" s="39">
        <v>0</v>
      </c>
      <c r="E17" s="39">
        <v>0</v>
      </c>
    </row>
    <row r="18" spans="2:5" x14ac:dyDescent="0.2">
      <c r="B18" s="16" t="s">
        <v>231</v>
      </c>
      <c r="D18" s="39">
        <v>0</v>
      </c>
      <c r="E18" s="39">
        <v>0</v>
      </c>
    </row>
    <row r="19" spans="2:5" x14ac:dyDescent="0.2">
      <c r="B19" s="16" t="s">
        <v>232</v>
      </c>
      <c r="D19" s="39">
        <v>0</v>
      </c>
      <c r="E19" s="39">
        <v>0</v>
      </c>
    </row>
    <row r="20" spans="2:5" x14ac:dyDescent="0.2">
      <c r="B20" s="16" t="s">
        <v>13</v>
      </c>
      <c r="D20" s="39">
        <f>SUM(D11:D19)</f>
        <v>0</v>
      </c>
      <c r="E20" s="39">
        <f>SUM(E11:E19)</f>
        <v>0</v>
      </c>
    </row>
    <row r="24" spans="2:5" x14ac:dyDescent="0.2">
      <c r="B24" s="41"/>
    </row>
    <row r="27" spans="2:5" x14ac:dyDescent="0.2">
      <c r="B27" s="41"/>
    </row>
    <row r="28" spans="2:5" x14ac:dyDescent="0.2">
      <c r="B28" s="41"/>
    </row>
  </sheetData>
  <printOptions horizontalCentered="1"/>
  <pageMargins left="0" right="0" top="0.5" bottom="0.75" header="0.3" footer="0.3"/>
  <pageSetup orientation="portrait" r:id="rId1"/>
  <headerFooter>
    <oddFooter>&amp;C&amp;8©, Copyright, State Farm Mutual Automobile Insurance Company 2024
No reproduction of this copyrighted material allowed without express written consent from State Farm®</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L36"/>
  <sheetViews>
    <sheetView zoomScaleNormal="100" zoomScaleSheetLayoutView="100" workbookViewId="0">
      <selection activeCell="C14" sqref="C14"/>
    </sheetView>
  </sheetViews>
  <sheetFormatPr defaultColWidth="9.140625" defaultRowHeight="12.75" x14ac:dyDescent="0.2"/>
  <cols>
    <col min="1" max="3" width="4.7109375" style="16" customWidth="1"/>
    <col min="4" max="6" width="9.140625" style="16"/>
    <col min="7" max="7" width="11.7109375" style="16" customWidth="1"/>
    <col min="8" max="8" width="4.7109375" style="16" customWidth="1"/>
    <col min="9" max="9" width="11.7109375" style="16" customWidth="1"/>
    <col min="10" max="10" width="4.7109375" style="16" customWidth="1"/>
    <col min="11" max="11" width="11.7109375" style="16" customWidth="1"/>
    <col min="12" max="12" width="11.42578125" style="16" customWidth="1"/>
    <col min="13" max="16384" width="9.140625" style="16"/>
  </cols>
  <sheetData>
    <row r="1" spans="1:12" x14ac:dyDescent="0.2">
      <c r="L1" s="26" t="s">
        <v>30</v>
      </c>
    </row>
    <row r="2" spans="1:12" x14ac:dyDescent="0.2">
      <c r="A2" s="24"/>
      <c r="L2" s="26" t="s">
        <v>31</v>
      </c>
    </row>
    <row r="3" spans="1:12" x14ac:dyDescent="0.2">
      <c r="A3" s="15" t="s">
        <v>0</v>
      </c>
      <c r="B3" s="25"/>
      <c r="C3" s="25"/>
      <c r="D3" s="25"/>
      <c r="E3" s="25"/>
      <c r="F3" s="25"/>
      <c r="G3" s="25"/>
      <c r="H3" s="25"/>
      <c r="I3" s="25"/>
      <c r="J3" s="25"/>
      <c r="K3" s="25"/>
      <c r="L3" s="25"/>
    </row>
    <row r="4" spans="1:12" x14ac:dyDescent="0.2">
      <c r="A4" s="9" t="s">
        <v>2701</v>
      </c>
      <c r="B4" s="25"/>
      <c r="C4" s="25"/>
      <c r="D4" s="25"/>
      <c r="E4" s="25"/>
      <c r="F4" s="25"/>
      <c r="G4" s="25"/>
      <c r="H4" s="25"/>
      <c r="I4" s="25"/>
      <c r="J4" s="25"/>
      <c r="K4" s="25"/>
      <c r="L4" s="25"/>
    </row>
    <row r="5" spans="1:12" x14ac:dyDescent="0.2">
      <c r="A5" s="15" t="s">
        <v>60</v>
      </c>
      <c r="B5" s="25"/>
      <c r="C5" s="25"/>
      <c r="D5" s="25"/>
      <c r="E5" s="25"/>
      <c r="F5" s="25"/>
      <c r="G5" s="25"/>
      <c r="H5" s="25"/>
      <c r="I5" s="25"/>
      <c r="J5" s="25"/>
      <c r="K5" s="25"/>
      <c r="L5" s="25"/>
    </row>
    <row r="6" spans="1:12" x14ac:dyDescent="0.2">
      <c r="A6" s="15"/>
      <c r="B6" s="25"/>
      <c r="C6" s="25"/>
      <c r="D6" s="25"/>
      <c r="E6" s="25"/>
      <c r="F6" s="25"/>
      <c r="G6" s="25"/>
      <c r="H6" s="25"/>
      <c r="I6" s="25"/>
      <c r="J6" s="25"/>
      <c r="K6" s="25"/>
      <c r="L6" s="25"/>
    </row>
    <row r="7" spans="1:12" x14ac:dyDescent="0.2">
      <c r="A7" s="15"/>
      <c r="B7" s="25"/>
      <c r="C7" s="25"/>
      <c r="D7" s="25"/>
      <c r="E7" s="25"/>
      <c r="F7" s="25"/>
      <c r="G7" s="25"/>
      <c r="H7" s="25"/>
      <c r="I7" s="25"/>
      <c r="J7" s="25"/>
      <c r="K7" s="25"/>
      <c r="L7" s="25"/>
    </row>
    <row r="8" spans="1:12" x14ac:dyDescent="0.2">
      <c r="A8" s="15"/>
      <c r="B8" s="25"/>
      <c r="C8" s="25"/>
      <c r="D8" s="25"/>
      <c r="E8" s="25"/>
      <c r="F8" s="25"/>
      <c r="G8" s="25"/>
      <c r="H8" s="25"/>
      <c r="I8" s="25"/>
      <c r="J8" s="25"/>
      <c r="K8" s="25"/>
      <c r="L8" s="25"/>
    </row>
    <row r="9" spans="1:12" x14ac:dyDescent="0.2">
      <c r="A9" s="16" t="s">
        <v>175</v>
      </c>
    </row>
    <row r="10" spans="1:12" x14ac:dyDescent="0.2">
      <c r="A10" s="16" t="s">
        <v>176</v>
      </c>
    </row>
    <row r="11" spans="1:12" x14ac:dyDescent="0.2">
      <c r="A11" s="16" t="s">
        <v>177</v>
      </c>
    </row>
    <row r="12" spans="1:12" x14ac:dyDescent="0.2">
      <c r="A12" s="16" t="s">
        <v>2694</v>
      </c>
    </row>
    <row r="13" spans="1:12" x14ac:dyDescent="0.2">
      <c r="A13" s="16" t="s">
        <v>2687</v>
      </c>
    </row>
    <row r="14" spans="1:12" x14ac:dyDescent="0.2">
      <c r="A14" s="16" t="s">
        <v>2686</v>
      </c>
    </row>
    <row r="16" spans="1:12" x14ac:dyDescent="0.2">
      <c r="A16" s="16" t="s">
        <v>178</v>
      </c>
    </row>
    <row r="17" spans="1:2" x14ac:dyDescent="0.2">
      <c r="A17" s="16" t="s">
        <v>180</v>
      </c>
    </row>
    <row r="18" spans="1:2" x14ac:dyDescent="0.2">
      <c r="A18" s="16" t="s">
        <v>179</v>
      </c>
    </row>
    <row r="20" spans="1:2" x14ac:dyDescent="0.2">
      <c r="A20" s="24" t="s">
        <v>18</v>
      </c>
      <c r="B20" s="24" t="s">
        <v>19</v>
      </c>
    </row>
    <row r="22" spans="1:2" x14ac:dyDescent="0.2">
      <c r="B22" s="16" t="s">
        <v>181</v>
      </c>
    </row>
    <row r="23" spans="1:2" x14ac:dyDescent="0.2">
      <c r="B23" s="16" t="s">
        <v>182</v>
      </c>
    </row>
    <row r="24" spans="1:2" x14ac:dyDescent="0.2">
      <c r="B24" s="16" t="s">
        <v>184</v>
      </c>
    </row>
    <row r="25" spans="1:2" x14ac:dyDescent="0.2">
      <c r="B25" s="16" t="s">
        <v>183</v>
      </c>
    </row>
    <row r="27" spans="1:2" x14ac:dyDescent="0.2">
      <c r="A27" s="24" t="s">
        <v>20</v>
      </c>
      <c r="B27" s="24" t="s">
        <v>165</v>
      </c>
    </row>
    <row r="29" spans="1:2" x14ac:dyDescent="0.2">
      <c r="B29" s="16" t="s">
        <v>28</v>
      </c>
    </row>
    <row r="30" spans="1:2" x14ac:dyDescent="0.2">
      <c r="B30" s="16" t="s">
        <v>29</v>
      </c>
    </row>
    <row r="31" spans="1:2" x14ac:dyDescent="0.2">
      <c r="B31" s="16" t="s">
        <v>2647</v>
      </c>
    </row>
    <row r="32" spans="1:2" x14ac:dyDescent="0.2">
      <c r="B32" s="16" t="s">
        <v>2646</v>
      </c>
    </row>
    <row r="34" spans="2:9" x14ac:dyDescent="0.2">
      <c r="G34" s="39"/>
      <c r="I34" s="39" t="s">
        <v>354</v>
      </c>
    </row>
    <row r="35" spans="2:9" x14ac:dyDescent="0.2">
      <c r="B35" s="49"/>
      <c r="G35" s="46" t="s">
        <v>2659</v>
      </c>
      <c r="I35" s="46" t="s">
        <v>355</v>
      </c>
    </row>
    <row r="36" spans="2:9" x14ac:dyDescent="0.2">
      <c r="B36" s="16" t="s">
        <v>174</v>
      </c>
      <c r="G36" s="199">
        <f>'Exhibit 9 - p2'!E47</f>
        <v>0.16960515581112456</v>
      </c>
      <c r="I36" s="199">
        <f>'Exhibit 9 - p3'!E47</f>
        <v>0.29075978493475585</v>
      </c>
    </row>
  </sheetData>
  <printOptions horizontalCentered="1"/>
  <pageMargins left="0" right="0" top="0.5" bottom="0.75" header="0.3" footer="0.3"/>
  <pageSetup orientation="portrait" r:id="rId1"/>
  <headerFooter>
    <oddFooter>&amp;C&amp;8©, Copyright, State Farm Mutual Automobile Insurance Company 2024
No reproduction of this copyrighted material allowed without express written consent from State Farm®</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025DC1-8271-4A06-80A2-E1BE78182719}">
  <dimension ref="A1:J61"/>
  <sheetViews>
    <sheetView view="pageBreakPreview" topLeftCell="A12" zoomScale="101" zoomScaleNormal="100" zoomScaleSheetLayoutView="101" workbookViewId="0">
      <selection activeCell="C14" sqref="C14"/>
    </sheetView>
  </sheetViews>
  <sheetFormatPr defaultColWidth="9.140625" defaultRowHeight="12.75" x14ac:dyDescent="0.2"/>
  <cols>
    <col min="1" max="5" width="16.28515625" style="7" customWidth="1"/>
    <col min="6" max="6" width="15" style="7" bestFit="1" customWidth="1"/>
    <col min="7" max="7" width="16" style="7" customWidth="1"/>
    <col min="8" max="8" width="13.28515625" style="7" bestFit="1" customWidth="1"/>
    <col min="9" max="16384" width="9.140625" style="7"/>
  </cols>
  <sheetData>
    <row r="1" spans="1:10" x14ac:dyDescent="0.2">
      <c r="D1" s="24"/>
      <c r="F1" s="26" t="s">
        <v>30</v>
      </c>
    </row>
    <row r="2" spans="1:10" x14ac:dyDescent="0.2">
      <c r="A2" s="24"/>
      <c r="B2" s="24"/>
      <c r="C2" s="24"/>
      <c r="D2" s="24"/>
      <c r="F2" s="26" t="s">
        <v>32</v>
      </c>
    </row>
    <row r="3" spans="1:10" x14ac:dyDescent="0.2">
      <c r="A3" s="15" t="s">
        <v>0</v>
      </c>
      <c r="B3" s="15"/>
      <c r="C3" s="15"/>
      <c r="D3" s="15"/>
      <c r="E3" s="15"/>
      <c r="F3" s="88"/>
    </row>
    <row r="4" spans="1:10" x14ac:dyDescent="0.2">
      <c r="A4" s="15" t="s">
        <v>2668</v>
      </c>
      <c r="B4" s="15"/>
      <c r="C4" s="15"/>
      <c r="D4" s="15"/>
      <c r="E4" s="15"/>
      <c r="F4" s="88"/>
    </row>
    <row r="5" spans="1:10" x14ac:dyDescent="0.2">
      <c r="A5" s="15" t="s">
        <v>60</v>
      </c>
      <c r="B5" s="15"/>
      <c r="C5" s="15"/>
      <c r="D5" s="25"/>
      <c r="E5" s="25"/>
      <c r="F5" s="25"/>
      <c r="G5" s="16"/>
      <c r="H5" s="16"/>
    </row>
    <row r="6" spans="1:10" x14ac:dyDescent="0.2">
      <c r="A6" s="15"/>
      <c r="B6" s="15"/>
      <c r="C6" s="15"/>
      <c r="D6" s="25"/>
      <c r="E6" s="25"/>
      <c r="F6" s="25"/>
      <c r="G6" s="16"/>
      <c r="H6" s="16"/>
    </row>
    <row r="7" spans="1:10" x14ac:dyDescent="0.2">
      <c r="A7" s="15"/>
      <c r="B7" s="15"/>
      <c r="C7" s="15"/>
      <c r="D7" s="25"/>
      <c r="E7" s="25"/>
      <c r="F7" s="25"/>
      <c r="G7" s="16"/>
      <c r="H7" s="16"/>
    </row>
    <row r="9" spans="1:10" x14ac:dyDescent="0.2">
      <c r="A9" s="38" t="s">
        <v>14</v>
      </c>
      <c r="B9" s="37" t="s">
        <v>15</v>
      </c>
      <c r="C9" s="37" t="s">
        <v>16</v>
      </c>
      <c r="D9" s="37" t="s">
        <v>21</v>
      </c>
      <c r="E9" s="37" t="s">
        <v>22</v>
      </c>
      <c r="F9" s="78" t="s">
        <v>235</v>
      </c>
    </row>
    <row r="10" spans="1:10" ht="13.5" customHeight="1" x14ac:dyDescent="0.2">
      <c r="A10" s="34" t="s">
        <v>146</v>
      </c>
      <c r="B10" s="32"/>
      <c r="C10" s="32" t="s">
        <v>167</v>
      </c>
      <c r="D10" s="32" t="s">
        <v>17</v>
      </c>
      <c r="E10" s="28"/>
      <c r="F10" s="79" t="s">
        <v>338</v>
      </c>
    </row>
    <row r="11" spans="1:10" ht="13.5" customHeight="1" x14ac:dyDescent="0.2">
      <c r="A11" s="33" t="s">
        <v>10</v>
      </c>
      <c r="B11" s="36" t="s">
        <v>166</v>
      </c>
      <c r="C11" s="36" t="s">
        <v>168</v>
      </c>
      <c r="D11" s="54" t="s">
        <v>170</v>
      </c>
      <c r="E11" s="36" t="s">
        <v>27</v>
      </c>
      <c r="F11" s="35" t="s">
        <v>168</v>
      </c>
    </row>
    <row r="12" spans="1:10" ht="13.5" customHeight="1" x14ac:dyDescent="0.2">
      <c r="A12" s="34">
        <v>1990</v>
      </c>
      <c r="B12" s="50">
        <v>4849251.8</v>
      </c>
      <c r="C12" s="59">
        <v>525593.30186999985</v>
      </c>
      <c r="D12" s="52">
        <f>C12/B12</f>
        <v>0.10838647353185493</v>
      </c>
      <c r="E12" s="80">
        <v>1.2434586548051834E-2</v>
      </c>
      <c r="F12" s="82">
        <v>10482886.26</v>
      </c>
      <c r="G12" s="43"/>
      <c r="H12" s="43"/>
      <c r="I12" s="43"/>
      <c r="J12" s="60"/>
    </row>
    <row r="13" spans="1:10" ht="13.5" customHeight="1" x14ac:dyDescent="0.2">
      <c r="A13" s="34">
        <v>1991</v>
      </c>
      <c r="B13" s="50">
        <v>5391843.4999999991</v>
      </c>
      <c r="C13" s="59">
        <v>3433851.20988</v>
      </c>
      <c r="D13" s="52">
        <f t="shared" ref="D13:D44" si="0">C13/B13</f>
        <v>0.63686032613520782</v>
      </c>
      <c r="E13" s="80">
        <v>1.2434586548051834E-2</v>
      </c>
      <c r="F13" s="83">
        <v>17582061.21466</v>
      </c>
      <c r="G13" s="43"/>
      <c r="H13" s="43"/>
      <c r="I13" s="43"/>
      <c r="J13" s="60"/>
    </row>
    <row r="14" spans="1:10" ht="13.5" customHeight="1" x14ac:dyDescent="0.2">
      <c r="A14" s="34">
        <v>1992</v>
      </c>
      <c r="B14" s="50">
        <v>5998468.6000000006</v>
      </c>
      <c r="C14" s="59">
        <v>1177434.4449</v>
      </c>
      <c r="D14" s="52">
        <f t="shared" si="0"/>
        <v>0.19628917369009816</v>
      </c>
      <c r="E14" s="80">
        <v>1.2434586548051834E-2</v>
      </c>
      <c r="F14" s="83">
        <v>21163098.802139997</v>
      </c>
      <c r="G14" s="43"/>
      <c r="H14" s="43"/>
      <c r="I14" s="43"/>
      <c r="J14" s="60"/>
    </row>
    <row r="15" spans="1:10" ht="13.5" customHeight="1" x14ac:dyDescent="0.2">
      <c r="A15" s="34">
        <v>1993</v>
      </c>
      <c r="B15" s="50">
        <v>6443728.9999999991</v>
      </c>
      <c r="C15" s="59">
        <v>886335.30741000001</v>
      </c>
      <c r="D15" s="52">
        <f t="shared" si="0"/>
        <v>0.13755005950902033</v>
      </c>
      <c r="E15" s="80">
        <v>1.2434586548051834E-2</v>
      </c>
      <c r="F15" s="83">
        <v>25026146.17388</v>
      </c>
      <c r="G15" s="43"/>
      <c r="H15" s="43"/>
      <c r="I15" s="43"/>
      <c r="J15" s="60"/>
    </row>
    <row r="16" spans="1:10" ht="13.5" customHeight="1" x14ac:dyDescent="0.2">
      <c r="A16" s="34">
        <v>1994</v>
      </c>
      <c r="B16" s="50">
        <v>6615645.8000000017</v>
      </c>
      <c r="C16" s="59">
        <v>470459.4423900001</v>
      </c>
      <c r="D16" s="52">
        <f t="shared" si="0"/>
        <v>7.1113154575173892E-2</v>
      </c>
      <c r="E16" s="80">
        <v>1.2434586548051834E-2</v>
      </c>
      <c r="F16" s="83">
        <v>24824761.113979999</v>
      </c>
      <c r="G16" s="43"/>
      <c r="H16" s="43"/>
      <c r="I16" s="43"/>
      <c r="J16" s="60"/>
    </row>
    <row r="17" spans="1:10" x14ac:dyDescent="0.2">
      <c r="A17" s="34">
        <v>1995</v>
      </c>
      <c r="B17" s="50">
        <v>6220922.4010000005</v>
      </c>
      <c r="C17" s="59">
        <v>562036.35221999988</v>
      </c>
      <c r="D17" s="52">
        <f t="shared" si="0"/>
        <v>9.0346144187500824E-2</v>
      </c>
      <c r="E17" s="80">
        <v>1.2434586548051834E-2</v>
      </c>
      <c r="F17" s="83">
        <v>17010738.160699997</v>
      </c>
      <c r="G17" s="43"/>
      <c r="H17" s="43"/>
      <c r="I17" s="43"/>
      <c r="J17" s="60"/>
    </row>
    <row r="18" spans="1:10" x14ac:dyDescent="0.2">
      <c r="A18" s="34">
        <v>1996</v>
      </c>
      <c r="B18" s="50">
        <v>5957534.5080000069</v>
      </c>
      <c r="C18" s="59">
        <v>140822.87015999999</v>
      </c>
      <c r="D18" s="52">
        <f t="shared" si="0"/>
        <v>2.3637776662627404E-2</v>
      </c>
      <c r="E18" s="80">
        <v>1.2434586548051834E-2</v>
      </c>
      <c r="F18" s="83">
        <v>15497781.28929</v>
      </c>
      <c r="G18" s="43"/>
      <c r="H18" s="43"/>
      <c r="I18" s="43"/>
      <c r="J18" s="60"/>
    </row>
    <row r="19" spans="1:10" x14ac:dyDescent="0.2">
      <c r="A19" s="34">
        <v>1997</v>
      </c>
      <c r="B19" s="50">
        <v>5996563.4320000131</v>
      </c>
      <c r="C19" s="59">
        <v>101946.08507999999</v>
      </c>
      <c r="D19" s="52">
        <f t="shared" si="0"/>
        <v>1.7000751553127198E-2</v>
      </c>
      <c r="E19" s="80">
        <v>1.2434586548051834E-2</v>
      </c>
      <c r="F19" s="83">
        <v>13236614.97539999</v>
      </c>
      <c r="G19" s="43"/>
      <c r="H19" s="43"/>
      <c r="I19" s="43"/>
      <c r="J19" s="60"/>
    </row>
    <row r="20" spans="1:10" x14ac:dyDescent="0.2">
      <c r="A20" s="34">
        <v>1998</v>
      </c>
      <c r="B20" s="50">
        <v>6002586.950000002</v>
      </c>
      <c r="C20" s="59">
        <v>260492.07995999994</v>
      </c>
      <c r="D20" s="52">
        <f t="shared" si="0"/>
        <v>4.339663583881944E-2</v>
      </c>
      <c r="E20" s="80">
        <v>1.2434586548051834E-2</v>
      </c>
      <c r="F20" s="83">
        <v>12579289.064720001</v>
      </c>
      <c r="G20" s="43"/>
      <c r="H20" s="43"/>
      <c r="I20" s="43"/>
      <c r="J20" s="60"/>
    </row>
    <row r="21" spans="1:10" x14ac:dyDescent="0.2">
      <c r="A21" s="34">
        <v>1999</v>
      </c>
      <c r="B21" s="50">
        <v>6195562.6920000007</v>
      </c>
      <c r="C21" s="59">
        <v>27989.158470000006</v>
      </c>
      <c r="D21" s="52">
        <f t="shared" si="0"/>
        <v>4.5176136311461928E-3</v>
      </c>
      <c r="E21" s="80">
        <v>1.2434586548051834E-2</v>
      </c>
      <c r="F21" s="83">
        <v>13921038.431190008</v>
      </c>
      <c r="G21" s="43"/>
      <c r="H21" s="43"/>
      <c r="I21" s="43"/>
      <c r="J21" s="60"/>
    </row>
    <row r="22" spans="1:10" x14ac:dyDescent="0.2">
      <c r="A22" s="34">
        <v>2000</v>
      </c>
      <c r="B22" s="50">
        <v>6590879.3029999929</v>
      </c>
      <c r="C22" s="59">
        <v>37078.342770000003</v>
      </c>
      <c r="D22" s="52">
        <f t="shared" si="0"/>
        <v>5.6257050183156788E-3</v>
      </c>
      <c r="E22" s="80">
        <v>1.9006648289952025E-2</v>
      </c>
      <c r="F22" s="83">
        <v>15209925.2831</v>
      </c>
      <c r="G22" s="43"/>
      <c r="H22" s="43"/>
      <c r="I22" s="43"/>
      <c r="J22" s="60"/>
    </row>
    <row r="23" spans="1:10" x14ac:dyDescent="0.2">
      <c r="A23" s="34">
        <v>2001</v>
      </c>
      <c r="B23" s="50">
        <v>7140494.8710000003</v>
      </c>
      <c r="C23" s="59">
        <v>42252.848189999997</v>
      </c>
      <c r="D23" s="52">
        <f t="shared" si="0"/>
        <v>5.9173557230050413E-3</v>
      </c>
      <c r="E23" s="80">
        <v>2.0006998199949496E-2</v>
      </c>
      <c r="F23" s="83">
        <v>20832738.398679998</v>
      </c>
      <c r="G23" s="43"/>
      <c r="H23" s="43"/>
      <c r="I23" s="43"/>
      <c r="J23" s="60"/>
    </row>
    <row r="24" spans="1:10" x14ac:dyDescent="0.2">
      <c r="A24" s="34">
        <v>2002</v>
      </c>
      <c r="B24" s="50">
        <v>7661282.1479999963</v>
      </c>
      <c r="C24" s="59">
        <v>279602.27525999997</v>
      </c>
      <c r="D24" s="52">
        <f t="shared" si="0"/>
        <v>3.649549381665719E-2</v>
      </c>
      <c r="E24" s="80">
        <v>2.1059998105209997E-2</v>
      </c>
      <c r="F24" s="83">
        <v>20600203.139999989</v>
      </c>
      <c r="G24" s="43"/>
      <c r="H24" s="43"/>
      <c r="I24" s="43"/>
      <c r="J24" s="60"/>
    </row>
    <row r="25" spans="1:10" x14ac:dyDescent="0.2">
      <c r="A25" s="34">
        <v>2003</v>
      </c>
      <c r="B25" s="50">
        <v>7648088.3319999985</v>
      </c>
      <c r="C25" s="59">
        <v>4940396.6100300001</v>
      </c>
      <c r="D25" s="52">
        <f t="shared" si="0"/>
        <v>0.64596489940618551</v>
      </c>
      <c r="E25" s="80">
        <v>2.2168419058115785E-2</v>
      </c>
      <c r="F25" s="83">
        <v>22620612.18117002</v>
      </c>
      <c r="G25" s="43"/>
      <c r="H25" s="43"/>
      <c r="I25" s="43"/>
      <c r="J25" s="60"/>
    </row>
    <row r="26" spans="1:10" x14ac:dyDescent="0.2">
      <c r="A26" s="34">
        <v>2004</v>
      </c>
      <c r="B26" s="50">
        <v>7553412.111999996</v>
      </c>
      <c r="C26" s="59">
        <v>-2186328.1677299999</v>
      </c>
      <c r="D26" s="52">
        <f t="shared" si="0"/>
        <v>-0.28944907749129856</v>
      </c>
      <c r="E26" s="80">
        <v>2.3335177955911352E-2</v>
      </c>
      <c r="F26" s="83">
        <v>17238125.637740009</v>
      </c>
      <c r="G26" s="43"/>
      <c r="H26" s="43"/>
      <c r="I26" s="43"/>
      <c r="J26" s="60"/>
    </row>
    <row r="27" spans="1:10" x14ac:dyDescent="0.2">
      <c r="A27" s="34">
        <v>2005</v>
      </c>
      <c r="B27" s="50">
        <v>7667837.0709999977</v>
      </c>
      <c r="C27" s="59">
        <v>-249194.83848000001</v>
      </c>
      <c r="D27" s="52">
        <f t="shared" si="0"/>
        <v>-3.2498713284149293E-2</v>
      </c>
      <c r="E27" s="80">
        <v>2.4563345216748793E-2</v>
      </c>
      <c r="F27" s="83">
        <v>12855903.768499989</v>
      </c>
      <c r="G27" s="43"/>
      <c r="H27" s="43"/>
      <c r="I27" s="43"/>
      <c r="J27" s="60"/>
    </row>
    <row r="28" spans="1:10" x14ac:dyDescent="0.2">
      <c r="A28" s="34">
        <v>2006</v>
      </c>
      <c r="B28" s="50">
        <v>8064808.3759999992</v>
      </c>
      <c r="C28" s="59">
        <v>97211.061149999994</v>
      </c>
      <c r="D28" s="52">
        <f t="shared" si="0"/>
        <v>1.2053734771837809E-2</v>
      </c>
      <c r="E28" s="80">
        <v>2.5856152859735571E-2</v>
      </c>
      <c r="F28" s="83">
        <v>15246127.06079</v>
      </c>
      <c r="G28" s="43"/>
      <c r="H28" s="43"/>
      <c r="I28" s="43"/>
      <c r="J28" s="60"/>
    </row>
    <row r="29" spans="1:10" x14ac:dyDescent="0.2">
      <c r="A29" s="34">
        <v>2007</v>
      </c>
      <c r="B29" s="50">
        <v>8637203.231999997</v>
      </c>
      <c r="C29" s="59">
        <v>2563642.0200000005</v>
      </c>
      <c r="D29" s="52">
        <f t="shared" si="0"/>
        <v>0.2968139050499537</v>
      </c>
      <c r="E29" s="80">
        <v>2.7217003010247969E-2</v>
      </c>
      <c r="F29" s="83">
        <v>20744141.603940003</v>
      </c>
      <c r="G29" s="43"/>
      <c r="H29" s="43"/>
      <c r="I29" s="43"/>
      <c r="J29" s="60"/>
    </row>
    <row r="30" spans="1:10" x14ac:dyDescent="0.2">
      <c r="A30" s="34">
        <v>2008</v>
      </c>
      <c r="B30" s="50">
        <v>9693552.4489999972</v>
      </c>
      <c r="C30" s="59">
        <v>2228678.27</v>
      </c>
      <c r="D30" s="52">
        <f t="shared" si="0"/>
        <v>0.22991346895016945</v>
      </c>
      <c r="E30" s="80">
        <v>2.8649476852892604E-2</v>
      </c>
      <c r="F30" s="83">
        <v>21228258.45000001</v>
      </c>
      <c r="G30" s="43"/>
      <c r="H30" s="43"/>
      <c r="I30" s="43"/>
      <c r="J30" s="60"/>
    </row>
    <row r="31" spans="1:10" x14ac:dyDescent="0.2">
      <c r="A31" s="34">
        <v>2009</v>
      </c>
      <c r="B31" s="50">
        <v>10579763.636</v>
      </c>
      <c r="C31" s="59">
        <v>-1202039.3600000001</v>
      </c>
      <c r="D31" s="52">
        <f t="shared" si="0"/>
        <v>-0.11361684451151571</v>
      </c>
      <c r="E31" s="80">
        <v>3.0157344055676421E-2</v>
      </c>
      <c r="F31" s="83">
        <v>25117967.740000028</v>
      </c>
      <c r="G31" s="43"/>
      <c r="H31" s="43"/>
      <c r="I31" s="43"/>
      <c r="J31" s="60"/>
    </row>
    <row r="32" spans="1:10" x14ac:dyDescent="0.2">
      <c r="A32" s="34">
        <v>2010</v>
      </c>
      <c r="B32" s="50">
        <v>11215661.30699998</v>
      </c>
      <c r="C32" s="59">
        <v>1100354.9099999999</v>
      </c>
      <c r="D32" s="52">
        <f t="shared" si="0"/>
        <v>9.8108785552684305E-2</v>
      </c>
      <c r="E32" s="80">
        <v>3.1744572690185706E-2</v>
      </c>
      <c r="F32" s="83">
        <v>27473162.989999998</v>
      </c>
      <c r="G32" s="43"/>
      <c r="H32" s="43"/>
      <c r="I32" s="43"/>
      <c r="J32" s="60"/>
    </row>
    <row r="33" spans="1:10" x14ac:dyDescent="0.2">
      <c r="A33" s="34">
        <v>2011</v>
      </c>
      <c r="B33" s="50">
        <v>11999130.94099999</v>
      </c>
      <c r="C33" s="59">
        <v>-667064.89</v>
      </c>
      <c r="D33" s="52">
        <f t="shared" si="0"/>
        <v>-5.5592766949537749E-2</v>
      </c>
      <c r="E33" s="80">
        <v>3.341533967387969E-2</v>
      </c>
      <c r="F33" s="83">
        <v>34912726.320000008</v>
      </c>
      <c r="G33" s="43"/>
      <c r="H33" s="43"/>
      <c r="I33" s="43"/>
      <c r="J33" s="60"/>
    </row>
    <row r="34" spans="1:10" x14ac:dyDescent="0.2">
      <c r="A34" s="34">
        <v>2012</v>
      </c>
      <c r="B34" s="50">
        <v>13272089.538999969</v>
      </c>
      <c r="C34" s="59">
        <v>397498.13999999996</v>
      </c>
      <c r="D34" s="52">
        <f t="shared" si="0"/>
        <v>2.9949929047114521E-2</v>
      </c>
      <c r="E34" s="80">
        <v>3.5174041761978629E-2</v>
      </c>
      <c r="F34" s="83">
        <v>39157871.799999997</v>
      </c>
      <c r="G34" s="43"/>
      <c r="H34" s="43"/>
      <c r="I34" s="43"/>
      <c r="J34" s="60"/>
    </row>
    <row r="35" spans="1:10" x14ac:dyDescent="0.2">
      <c r="A35" s="34">
        <v>2013</v>
      </c>
      <c r="B35" s="50">
        <v>14477200.742000001</v>
      </c>
      <c r="C35" s="59">
        <v>163327.76</v>
      </c>
      <c r="D35" s="52">
        <f t="shared" si="0"/>
        <v>1.1281722406885446E-2</v>
      </c>
      <c r="E35" s="80">
        <v>3.702530711787224E-2</v>
      </c>
      <c r="F35" s="83">
        <v>38178544.829999968</v>
      </c>
      <c r="G35" s="43"/>
      <c r="H35" s="43"/>
      <c r="I35" s="43"/>
      <c r="J35" s="60"/>
    </row>
    <row r="36" spans="1:10" x14ac:dyDescent="0.2">
      <c r="A36" s="34">
        <v>2014</v>
      </c>
      <c r="B36" s="50">
        <v>15541551.589000011</v>
      </c>
      <c r="C36" s="59">
        <v>1382382.5999999999</v>
      </c>
      <c r="D36" s="52">
        <f t="shared" si="0"/>
        <v>8.8947528313609414E-2</v>
      </c>
      <c r="E36" s="80">
        <v>3.897400749249709E-2</v>
      </c>
      <c r="F36" s="83">
        <v>39390203.769999973</v>
      </c>
      <c r="G36" s="43"/>
      <c r="H36" s="43"/>
      <c r="I36" s="43"/>
      <c r="J36" s="60"/>
    </row>
    <row r="37" spans="1:10" x14ac:dyDescent="0.2">
      <c r="A37" s="34">
        <v>2015</v>
      </c>
      <c r="B37" s="50">
        <v>15894591.155000011</v>
      </c>
      <c r="C37" s="59">
        <v>1636541.82</v>
      </c>
      <c r="D37" s="52">
        <f t="shared" si="0"/>
        <v>0.10296218405625288</v>
      </c>
      <c r="E37" s="80">
        <v>4.1025271044733781E-2</v>
      </c>
      <c r="F37" s="83">
        <v>39812492.900000021</v>
      </c>
      <c r="G37" s="43"/>
      <c r="H37" s="43"/>
      <c r="I37" s="43"/>
      <c r="J37" s="60"/>
    </row>
    <row r="38" spans="1:10" x14ac:dyDescent="0.2">
      <c r="A38" s="34">
        <v>2016</v>
      </c>
      <c r="B38" s="50">
        <v>16075979.369999999</v>
      </c>
      <c r="C38" s="59">
        <v>720547.78</v>
      </c>
      <c r="D38" s="52">
        <f t="shared" si="0"/>
        <v>4.4821392427551995E-2</v>
      </c>
      <c r="E38" s="80">
        <v>4.3184495836561872E-2</v>
      </c>
      <c r="F38" s="83">
        <v>51737254.490000002</v>
      </c>
      <c r="G38" s="43"/>
      <c r="H38" s="43"/>
      <c r="I38" s="43"/>
      <c r="J38" s="60"/>
    </row>
    <row r="39" spans="1:10" x14ac:dyDescent="0.2">
      <c r="A39" s="34">
        <v>2017</v>
      </c>
      <c r="B39" s="50">
        <v>17066281.861000039</v>
      </c>
      <c r="C39" s="47">
        <v>76902994.570000008</v>
      </c>
      <c r="D39" s="52">
        <f t="shared" si="0"/>
        <v>4.5061364388771263</v>
      </c>
      <c r="E39" s="80">
        <v>4.5457364038486187E-2</v>
      </c>
      <c r="F39" s="83">
        <v>50355481.479999989</v>
      </c>
      <c r="G39" s="43"/>
      <c r="H39" s="43"/>
      <c r="I39" s="43"/>
      <c r="J39" s="60"/>
    </row>
    <row r="40" spans="1:10" x14ac:dyDescent="0.2">
      <c r="A40" s="34">
        <v>2018</v>
      </c>
      <c r="B40" s="50">
        <v>18348049.308000039</v>
      </c>
      <c r="C40" s="47">
        <v>-29874047.260000002</v>
      </c>
      <c r="D40" s="52">
        <f t="shared" si="0"/>
        <v>-1.628186558610045</v>
      </c>
      <c r="E40" s="80">
        <v>4.7849856882617038E-2</v>
      </c>
      <c r="F40" s="83">
        <v>50617663.219999991</v>
      </c>
      <c r="G40" s="43"/>
      <c r="H40" s="43"/>
      <c r="I40" s="43"/>
      <c r="J40" s="60"/>
    </row>
    <row r="41" spans="1:10" x14ac:dyDescent="0.2">
      <c r="A41" s="34">
        <v>2019</v>
      </c>
      <c r="B41" s="50">
        <v>18694745.596000001</v>
      </c>
      <c r="C41" s="47">
        <v>-9805337.9200000018</v>
      </c>
      <c r="D41" s="52">
        <f t="shared" si="0"/>
        <v>-0.52449699674426109</v>
      </c>
      <c r="E41" s="80">
        <v>5.0368270402754774E-2</v>
      </c>
      <c r="F41" s="84">
        <v>51475021.039999977</v>
      </c>
      <c r="G41" s="43"/>
      <c r="H41" s="43"/>
      <c r="I41" s="43"/>
      <c r="J41" s="60"/>
    </row>
    <row r="42" spans="1:10" x14ac:dyDescent="0.2">
      <c r="A42" s="34">
        <v>2020</v>
      </c>
      <c r="B42" s="50">
        <v>18820729.633000031</v>
      </c>
      <c r="C42" s="47">
        <v>323233.37999999995</v>
      </c>
      <c r="D42" s="52">
        <f t="shared" si="0"/>
        <v>1.7174327791906994E-2</v>
      </c>
      <c r="E42" s="80">
        <v>5.3019232002899756E-2</v>
      </c>
      <c r="F42" s="84">
        <v>42409540.459999986</v>
      </c>
      <c r="G42" s="43"/>
      <c r="H42" s="43"/>
      <c r="I42" s="43"/>
      <c r="J42" s="60"/>
    </row>
    <row r="43" spans="1:10" x14ac:dyDescent="0.2">
      <c r="A43" s="34">
        <v>2021</v>
      </c>
      <c r="B43" s="50">
        <v>18971546.51800007</v>
      </c>
      <c r="C43" s="47">
        <v>-4496143.46</v>
      </c>
      <c r="D43" s="52">
        <f t="shared" si="0"/>
        <v>-0.23699404029787929</v>
      </c>
      <c r="E43" s="80">
        <v>5.5809717897789227E-2</v>
      </c>
      <c r="F43" s="84">
        <v>44665037.110000007</v>
      </c>
      <c r="G43" s="43"/>
      <c r="H43" s="43"/>
      <c r="I43" s="43"/>
      <c r="J43" s="60"/>
    </row>
    <row r="44" spans="1:10" x14ac:dyDescent="0.2">
      <c r="A44" s="34">
        <v>2022</v>
      </c>
      <c r="B44" s="50">
        <v>19712275.895000011</v>
      </c>
      <c r="C44" s="47">
        <v>211279.92000000016</v>
      </c>
      <c r="D44" s="52">
        <f t="shared" si="0"/>
        <v>1.0718190082434418E-2</v>
      </c>
      <c r="E44" s="80">
        <v>5.8747071471357083E-2</v>
      </c>
      <c r="F44" s="84">
        <v>58949402.859999999</v>
      </c>
      <c r="G44" s="43"/>
      <c r="H44" s="43"/>
      <c r="I44" s="43"/>
      <c r="J44" s="60"/>
    </row>
    <row r="45" spans="1:10" x14ac:dyDescent="0.2">
      <c r="A45" s="33">
        <v>2023</v>
      </c>
      <c r="B45" s="51">
        <v>20264796.60699999</v>
      </c>
      <c r="C45" s="61">
        <v>10679175.649999999</v>
      </c>
      <c r="D45" s="53">
        <f>C45/B45</f>
        <v>0.5269816350543155</v>
      </c>
      <c r="E45" s="81">
        <v>6.1839022601428512E-2</v>
      </c>
      <c r="F45" s="85">
        <v>71890943.49000001</v>
      </c>
      <c r="G45" s="43"/>
      <c r="H45" s="43"/>
      <c r="I45" s="43"/>
      <c r="J45" s="60"/>
    </row>
    <row r="46" spans="1:10" x14ac:dyDescent="0.2">
      <c r="A46" s="32"/>
      <c r="B46" s="32"/>
      <c r="C46" s="32"/>
      <c r="D46" s="28"/>
      <c r="E46" s="28"/>
    </row>
    <row r="47" spans="1:10" x14ac:dyDescent="0.2">
      <c r="A47" s="29" t="s">
        <v>169</v>
      </c>
      <c r="B47" s="29"/>
      <c r="C47" s="29"/>
      <c r="D47" s="28"/>
      <c r="E47" s="27">
        <f>SUMPRODUCT($D$12:$D$45,$E$12:$E$45)</f>
        <v>0.16960515581112456</v>
      </c>
    </row>
    <row r="48" spans="1:10" x14ac:dyDescent="0.2">
      <c r="A48" s="28"/>
      <c r="B48" s="28"/>
      <c r="C48" s="28"/>
      <c r="D48" s="28"/>
      <c r="E48" s="28"/>
    </row>
    <row r="49" spans="1:5" x14ac:dyDescent="0.2">
      <c r="A49" s="31" t="s">
        <v>350</v>
      </c>
      <c r="B49" s="31"/>
      <c r="C49" s="31"/>
      <c r="D49" s="28"/>
      <c r="E49" s="28"/>
    </row>
    <row r="50" spans="1:5" x14ac:dyDescent="0.2">
      <c r="A50" s="30" t="s">
        <v>2648</v>
      </c>
      <c r="B50" s="30"/>
      <c r="C50" s="30"/>
      <c r="D50" s="28"/>
      <c r="E50" s="28"/>
    </row>
    <row r="51" spans="1:5" x14ac:dyDescent="0.2">
      <c r="A51" s="30" t="s">
        <v>2654</v>
      </c>
      <c r="B51" s="30"/>
      <c r="C51" s="30"/>
      <c r="D51" s="28"/>
      <c r="E51" s="28"/>
    </row>
    <row r="52" spans="1:5" x14ac:dyDescent="0.2">
      <c r="A52" s="30" t="s">
        <v>2653</v>
      </c>
      <c r="B52" s="30"/>
      <c r="C52" s="30"/>
      <c r="D52" s="28"/>
      <c r="E52" s="28"/>
    </row>
    <row r="53" spans="1:5" x14ac:dyDescent="0.2">
      <c r="A53" s="29"/>
      <c r="B53" s="29"/>
      <c r="C53" s="29"/>
      <c r="D53" s="28"/>
      <c r="E53" s="28"/>
    </row>
    <row r="54" spans="1:5" x14ac:dyDescent="0.2">
      <c r="A54" s="28" t="s">
        <v>2685</v>
      </c>
      <c r="B54" s="28"/>
      <c r="C54" s="28"/>
      <c r="D54" s="28"/>
      <c r="E54" s="28"/>
    </row>
    <row r="55" spans="1:5" x14ac:dyDescent="0.2">
      <c r="A55" s="29" t="s">
        <v>2649</v>
      </c>
      <c r="B55" s="29"/>
      <c r="C55" s="29"/>
      <c r="D55" s="28"/>
      <c r="E55" s="28"/>
    </row>
    <row r="57" spans="1:5" x14ac:dyDescent="0.2">
      <c r="A57" s="31" t="s">
        <v>339</v>
      </c>
    </row>
    <row r="58" spans="1:5" x14ac:dyDescent="0.2">
      <c r="A58" s="30" t="s">
        <v>340</v>
      </c>
    </row>
    <row r="60" spans="1:5" x14ac:dyDescent="0.2">
      <c r="A60" s="110" t="s">
        <v>2692</v>
      </c>
    </row>
    <row r="61" spans="1:5" x14ac:dyDescent="0.2">
      <c r="A61" s="110"/>
    </row>
  </sheetData>
  <printOptions horizontalCentered="1"/>
  <pageMargins left="0" right="0" top="0.5" bottom="0.75" header="0.3" footer="0.3"/>
  <pageSetup scale="93" orientation="portrait" r:id="rId1"/>
  <headerFooter>
    <oddFooter>&amp;C&amp;8©, Copyright, State Farm Mutual Automobile Insurance Company 2024
No reproduction of this copyrighted material allowed without express written consent from State Farm®</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761B47-A272-40FC-AB66-50BDA00F5B5B}">
  <sheetPr codeName="Sheet32"/>
  <dimension ref="A1:J61"/>
  <sheetViews>
    <sheetView view="pageBreakPreview" topLeftCell="A12" zoomScale="101" zoomScaleNormal="100" zoomScaleSheetLayoutView="101" workbookViewId="0">
      <selection activeCell="C14" sqref="C14"/>
    </sheetView>
  </sheetViews>
  <sheetFormatPr defaultColWidth="9.140625" defaultRowHeight="12.75" x14ac:dyDescent="0.2"/>
  <cols>
    <col min="1" max="5" width="16.28515625" style="7" customWidth="1"/>
    <col min="6" max="6" width="15" style="7" bestFit="1" customWidth="1"/>
    <col min="7" max="7" width="16" style="7" customWidth="1"/>
    <col min="8" max="16384" width="9.140625" style="7"/>
  </cols>
  <sheetData>
    <row r="1" spans="1:10" x14ac:dyDescent="0.2">
      <c r="D1" s="24"/>
      <c r="F1" s="26" t="s">
        <v>30</v>
      </c>
    </row>
    <row r="2" spans="1:10" x14ac:dyDescent="0.2">
      <c r="A2" s="24"/>
      <c r="B2" s="24"/>
      <c r="C2" s="24"/>
      <c r="D2" s="24"/>
      <c r="F2" s="26" t="s">
        <v>33</v>
      </c>
    </row>
    <row r="3" spans="1:10" x14ac:dyDescent="0.2">
      <c r="A3" s="15" t="s">
        <v>0</v>
      </c>
      <c r="B3" s="15"/>
      <c r="C3" s="15"/>
      <c r="D3" s="15"/>
      <c r="E3" s="15"/>
      <c r="F3" s="88"/>
    </row>
    <row r="4" spans="1:10" x14ac:dyDescent="0.2">
      <c r="A4" s="15" t="s">
        <v>2652</v>
      </c>
      <c r="B4" s="15"/>
      <c r="C4" s="15"/>
      <c r="D4" s="15"/>
      <c r="E4" s="15"/>
      <c r="F4" s="88"/>
    </row>
    <row r="5" spans="1:10" x14ac:dyDescent="0.2">
      <c r="A5" s="15" t="s">
        <v>60</v>
      </c>
      <c r="B5" s="15"/>
      <c r="C5" s="15"/>
      <c r="D5" s="25"/>
      <c r="E5" s="25"/>
      <c r="F5" s="25"/>
      <c r="G5" s="16"/>
      <c r="H5" s="16"/>
    </row>
    <row r="6" spans="1:10" x14ac:dyDescent="0.2">
      <c r="A6" s="15"/>
      <c r="B6" s="15"/>
      <c r="C6" s="15"/>
      <c r="D6" s="25"/>
      <c r="E6" s="25"/>
      <c r="F6" s="25"/>
      <c r="G6" s="16"/>
      <c r="H6" s="16"/>
    </row>
    <row r="7" spans="1:10" x14ac:dyDescent="0.2">
      <c r="A7" s="15"/>
      <c r="B7" s="15"/>
      <c r="C7" s="15"/>
      <c r="D7" s="25"/>
      <c r="E7" s="25"/>
      <c r="F7" s="25"/>
      <c r="G7" s="16"/>
      <c r="H7" s="16"/>
    </row>
    <row r="9" spans="1:10" x14ac:dyDescent="0.2">
      <c r="A9" s="38" t="s">
        <v>14</v>
      </c>
      <c r="B9" s="37" t="s">
        <v>15</v>
      </c>
      <c r="C9" s="37" t="s">
        <v>16</v>
      </c>
      <c r="D9" s="37" t="s">
        <v>21</v>
      </c>
      <c r="E9" s="37" t="s">
        <v>22</v>
      </c>
      <c r="F9" s="78" t="s">
        <v>235</v>
      </c>
    </row>
    <row r="10" spans="1:10" ht="13.5" customHeight="1" x14ac:dyDescent="0.2">
      <c r="A10" s="34" t="s">
        <v>146</v>
      </c>
      <c r="B10" s="32"/>
      <c r="C10" s="32" t="s">
        <v>167</v>
      </c>
      <c r="D10" s="32" t="s">
        <v>17</v>
      </c>
      <c r="E10" s="28"/>
      <c r="F10" s="79" t="s">
        <v>338</v>
      </c>
    </row>
    <row r="11" spans="1:10" ht="13.5" customHeight="1" x14ac:dyDescent="0.2">
      <c r="A11" s="33" t="s">
        <v>10</v>
      </c>
      <c r="B11" s="36" t="s">
        <v>166</v>
      </c>
      <c r="C11" s="36" t="s">
        <v>168</v>
      </c>
      <c r="D11" s="54" t="s">
        <v>170</v>
      </c>
      <c r="E11" s="36" t="s">
        <v>27</v>
      </c>
      <c r="F11" s="35" t="s">
        <v>168</v>
      </c>
    </row>
    <row r="12" spans="1:10" ht="13.5" customHeight="1" x14ac:dyDescent="0.2">
      <c r="A12" s="34">
        <v>1990</v>
      </c>
      <c r="B12" s="50">
        <v>4399626.6999999983</v>
      </c>
      <c r="C12" s="59">
        <v>447039.61029000004</v>
      </c>
      <c r="D12" s="52">
        <f>C12/B12</f>
        <v>0.10160853198977091</v>
      </c>
      <c r="E12" s="80">
        <v>1.2434586548051834E-2</v>
      </c>
      <c r="F12" s="82">
        <v>14373746.738</v>
      </c>
      <c r="G12" s="43"/>
      <c r="H12" s="43"/>
      <c r="J12" s="60"/>
    </row>
    <row r="13" spans="1:10" ht="13.5" customHeight="1" x14ac:dyDescent="0.2">
      <c r="A13" s="34">
        <v>1991</v>
      </c>
      <c r="B13" s="50">
        <v>4875958.1999999993</v>
      </c>
      <c r="C13" s="59">
        <v>1799216.9076</v>
      </c>
      <c r="D13" s="52">
        <f t="shared" ref="D13:D38" si="0">C13/B13</f>
        <v>0.36899760699343165</v>
      </c>
      <c r="E13" s="80">
        <v>1.2434586548051834E-2</v>
      </c>
      <c r="F13" s="83">
        <v>15685357.126119999</v>
      </c>
      <c r="G13" s="43"/>
      <c r="H13" s="43"/>
      <c r="J13" s="60"/>
    </row>
    <row r="14" spans="1:10" ht="13.5" customHeight="1" x14ac:dyDescent="0.2">
      <c r="A14" s="34">
        <v>1992</v>
      </c>
      <c r="B14" s="50">
        <v>5345066.0999999996</v>
      </c>
      <c r="C14" s="59">
        <v>979722.96744000015</v>
      </c>
      <c r="D14" s="52">
        <f t="shared" si="0"/>
        <v>0.18329482725012516</v>
      </c>
      <c r="E14" s="80">
        <v>1.2434586548051834E-2</v>
      </c>
      <c r="F14" s="83">
        <v>11972627.790819999</v>
      </c>
      <c r="G14" s="43"/>
      <c r="H14" s="43"/>
      <c r="J14" s="60"/>
    </row>
    <row r="15" spans="1:10" ht="13.5" customHeight="1" x14ac:dyDescent="0.2">
      <c r="A15" s="34">
        <v>1993</v>
      </c>
      <c r="B15" s="50">
        <v>5734597.2999999998</v>
      </c>
      <c r="C15" s="59">
        <v>658929.07626</v>
      </c>
      <c r="D15" s="52">
        <f t="shared" si="0"/>
        <v>0.11490415835476364</v>
      </c>
      <c r="E15" s="80">
        <v>1.2434586548051834E-2</v>
      </c>
      <c r="F15" s="83">
        <v>13506704.134219998</v>
      </c>
      <c r="G15" s="43"/>
      <c r="H15" s="43"/>
      <c r="J15" s="60"/>
    </row>
    <row r="16" spans="1:10" ht="13.5" customHeight="1" x14ac:dyDescent="0.2">
      <c r="A16" s="34">
        <v>1994</v>
      </c>
      <c r="B16" s="50">
        <v>6077315.6999999983</v>
      </c>
      <c r="C16" s="59">
        <v>196076.14677000014</v>
      </c>
      <c r="D16" s="52">
        <f t="shared" si="0"/>
        <v>3.226361052298142E-2</v>
      </c>
      <c r="E16" s="80">
        <v>1.2434586548051834E-2</v>
      </c>
      <c r="F16" s="83">
        <v>14751825.653200001</v>
      </c>
      <c r="G16" s="43"/>
      <c r="H16" s="43"/>
      <c r="J16" s="60"/>
    </row>
    <row r="17" spans="1:10" x14ac:dyDescent="0.2">
      <c r="A17" s="34">
        <v>1995</v>
      </c>
      <c r="B17" s="50">
        <v>6180373.0979999974</v>
      </c>
      <c r="C17" s="59">
        <v>2132534.7332099997</v>
      </c>
      <c r="D17" s="52">
        <f t="shared" si="0"/>
        <v>0.34504951390395827</v>
      </c>
      <c r="E17" s="80">
        <v>1.2434586548051834E-2</v>
      </c>
      <c r="F17" s="83">
        <v>13143065.87152</v>
      </c>
      <c r="G17" s="43"/>
      <c r="H17" s="43"/>
      <c r="J17" s="60"/>
    </row>
    <row r="18" spans="1:10" x14ac:dyDescent="0.2">
      <c r="A18" s="34">
        <v>1996</v>
      </c>
      <c r="B18" s="50">
        <v>6122744.5820000032</v>
      </c>
      <c r="C18" s="59">
        <v>96593.544599999994</v>
      </c>
      <c r="D18" s="52">
        <f t="shared" si="0"/>
        <v>1.5776183916600288E-2</v>
      </c>
      <c r="E18" s="80">
        <v>1.2434586548051834E-2</v>
      </c>
      <c r="F18" s="83">
        <v>15267688.57916999</v>
      </c>
      <c r="G18" s="43"/>
      <c r="H18" s="43"/>
      <c r="J18" s="60"/>
    </row>
    <row r="19" spans="1:10" x14ac:dyDescent="0.2">
      <c r="A19" s="34">
        <v>1997</v>
      </c>
      <c r="B19" s="50">
        <v>6148419.4830000112</v>
      </c>
      <c r="C19" s="59">
        <v>374051.88806999999</v>
      </c>
      <c r="D19" s="52">
        <f t="shared" si="0"/>
        <v>6.0837080017755729E-2</v>
      </c>
      <c r="E19" s="80">
        <v>1.2434586548051834E-2</v>
      </c>
      <c r="F19" s="83">
        <v>16047321.468600009</v>
      </c>
      <c r="G19" s="43"/>
      <c r="H19" s="43"/>
      <c r="J19" s="60"/>
    </row>
    <row r="20" spans="1:10" x14ac:dyDescent="0.2">
      <c r="A20" s="34">
        <v>1998</v>
      </c>
      <c r="B20" s="50">
        <v>6230552.3400000008</v>
      </c>
      <c r="C20" s="59">
        <v>654496.02497999987</v>
      </c>
      <c r="D20" s="52">
        <f t="shared" si="0"/>
        <v>0.10504622853067948</v>
      </c>
      <c r="E20" s="80">
        <v>1.2434586548051834E-2</v>
      </c>
      <c r="F20" s="83">
        <v>18864635.972839989</v>
      </c>
      <c r="G20" s="43"/>
      <c r="H20" s="43"/>
      <c r="J20" s="60"/>
    </row>
    <row r="21" spans="1:10" x14ac:dyDescent="0.2">
      <c r="A21" s="34">
        <v>1999</v>
      </c>
      <c r="B21" s="50">
        <v>6507198.1420000028</v>
      </c>
      <c r="C21" s="59">
        <v>86375.745540000018</v>
      </c>
      <c r="D21" s="52">
        <f t="shared" si="0"/>
        <v>1.3273876660139971E-2</v>
      </c>
      <c r="E21" s="80">
        <v>1.2434586548051834E-2</v>
      </c>
      <c r="F21" s="83">
        <v>13261644.065879989</v>
      </c>
      <c r="G21" s="43"/>
      <c r="H21" s="43"/>
      <c r="J21" s="60"/>
    </row>
    <row r="22" spans="1:10" x14ac:dyDescent="0.2">
      <c r="A22" s="34">
        <v>2000</v>
      </c>
      <c r="B22" s="50">
        <v>6781112.6659999928</v>
      </c>
      <c r="C22" s="59">
        <v>200418.35457</v>
      </c>
      <c r="D22" s="52">
        <f t="shared" si="0"/>
        <v>2.9555378953498752E-2</v>
      </c>
      <c r="E22" s="80">
        <v>1.9006648289952025E-2</v>
      </c>
      <c r="F22" s="83">
        <v>17529849.26252003</v>
      </c>
      <c r="G22" s="43"/>
      <c r="H22" s="43"/>
      <c r="J22" s="60"/>
    </row>
    <row r="23" spans="1:10" x14ac:dyDescent="0.2">
      <c r="A23" s="34">
        <v>2001</v>
      </c>
      <c r="B23" s="50">
        <v>7138689.0559999952</v>
      </c>
      <c r="C23" s="59">
        <v>407577.73160999996</v>
      </c>
      <c r="D23" s="52">
        <f t="shared" si="0"/>
        <v>5.7094198726506382E-2</v>
      </c>
      <c r="E23" s="80">
        <v>2.0006998199949496E-2</v>
      </c>
      <c r="F23" s="83">
        <v>34203837.772000022</v>
      </c>
      <c r="G23" s="43"/>
      <c r="H23" s="43"/>
      <c r="J23" s="60"/>
    </row>
    <row r="24" spans="1:10" x14ac:dyDescent="0.2">
      <c r="A24" s="34">
        <v>2002</v>
      </c>
      <c r="B24" s="50">
        <v>7347131.4649999971</v>
      </c>
      <c r="C24" s="59">
        <v>514820.85816</v>
      </c>
      <c r="D24" s="52">
        <f t="shared" si="0"/>
        <v>7.0071001262531546E-2</v>
      </c>
      <c r="E24" s="80">
        <v>2.1059998105209997E-2</v>
      </c>
      <c r="F24" s="83">
        <v>30710097.27720001</v>
      </c>
      <c r="G24" s="43"/>
      <c r="H24" s="43"/>
      <c r="J24" s="60"/>
    </row>
    <row r="25" spans="1:10" x14ac:dyDescent="0.2">
      <c r="A25" s="34">
        <v>2003</v>
      </c>
      <c r="B25" s="50">
        <v>6956449.6469999999</v>
      </c>
      <c r="C25" s="59">
        <v>2153021.1223499998</v>
      </c>
      <c r="D25" s="52">
        <f t="shared" si="0"/>
        <v>0.30949999376168846</v>
      </c>
      <c r="E25" s="80">
        <v>2.2168419058115785E-2</v>
      </c>
      <c r="F25" s="83">
        <v>22407556.404929992</v>
      </c>
      <c r="G25" s="43"/>
      <c r="H25" s="43"/>
      <c r="J25" s="60"/>
    </row>
    <row r="26" spans="1:10" x14ac:dyDescent="0.2">
      <c r="A26" s="34">
        <v>2004</v>
      </c>
      <c r="B26" s="50">
        <v>6892684.8280000007</v>
      </c>
      <c r="C26" s="59">
        <v>231319.29134999996</v>
      </c>
      <c r="D26" s="52">
        <f t="shared" si="0"/>
        <v>3.3560114399880395E-2</v>
      </c>
      <c r="E26" s="80">
        <v>2.3335177955911352E-2</v>
      </c>
      <c r="F26" s="83">
        <v>25624759.354180008</v>
      </c>
      <c r="G26" s="43"/>
      <c r="H26" s="43"/>
      <c r="J26" s="60"/>
    </row>
    <row r="27" spans="1:10" x14ac:dyDescent="0.2">
      <c r="A27" s="34">
        <v>2005</v>
      </c>
      <c r="B27" s="50">
        <v>7119935.2329999981</v>
      </c>
      <c r="C27" s="59">
        <v>1848036.73068</v>
      </c>
      <c r="D27" s="52">
        <f t="shared" si="0"/>
        <v>0.25955808166829719</v>
      </c>
      <c r="E27" s="80">
        <v>2.4563345216748793E-2</v>
      </c>
      <c r="F27" s="83">
        <v>20260807.725850008</v>
      </c>
      <c r="G27" s="43"/>
      <c r="H27" s="43"/>
      <c r="J27" s="60"/>
    </row>
    <row r="28" spans="1:10" x14ac:dyDescent="0.2">
      <c r="A28" s="34">
        <v>2006</v>
      </c>
      <c r="B28" s="50">
        <v>7479609.5360000003</v>
      </c>
      <c r="C28" s="59">
        <v>445317.56177999999</v>
      </c>
      <c r="D28" s="52">
        <f t="shared" si="0"/>
        <v>5.9537541316381351E-2</v>
      </c>
      <c r="E28" s="80">
        <v>2.5856152859735571E-2</v>
      </c>
      <c r="F28" s="83">
        <v>23114087.56456003</v>
      </c>
      <c r="G28" s="43"/>
      <c r="H28" s="43"/>
      <c r="J28" s="60"/>
    </row>
    <row r="29" spans="1:10" x14ac:dyDescent="0.2">
      <c r="A29" s="34">
        <v>2007</v>
      </c>
      <c r="B29" s="50">
        <v>7817628.4299999978</v>
      </c>
      <c r="C29" s="59">
        <v>1354397.15</v>
      </c>
      <c r="D29" s="52">
        <f t="shared" si="0"/>
        <v>0.17324910772204613</v>
      </c>
      <c r="E29" s="80">
        <v>2.7217003010247969E-2</v>
      </c>
      <c r="F29" s="83">
        <v>30370352.66980001</v>
      </c>
      <c r="G29" s="43"/>
      <c r="H29" s="43"/>
      <c r="J29" s="60"/>
    </row>
    <row r="30" spans="1:10" x14ac:dyDescent="0.2">
      <c r="A30" s="34">
        <v>2008</v>
      </c>
      <c r="B30" s="50">
        <v>8207783.7649999987</v>
      </c>
      <c r="C30" s="59">
        <v>1921334.61</v>
      </c>
      <c r="D30" s="52">
        <f t="shared" si="0"/>
        <v>0.23408689422265749</v>
      </c>
      <c r="E30" s="80">
        <v>2.8649476852892604E-2</v>
      </c>
      <c r="F30" s="83">
        <v>35259999.629999973</v>
      </c>
      <c r="G30" s="43"/>
      <c r="H30" s="43"/>
      <c r="J30" s="60"/>
    </row>
    <row r="31" spans="1:10" x14ac:dyDescent="0.2">
      <c r="A31" s="34">
        <v>2009</v>
      </c>
      <c r="B31" s="50">
        <v>8563713.6389999911</v>
      </c>
      <c r="C31" s="59">
        <v>405297.39999999997</v>
      </c>
      <c r="D31" s="52">
        <f t="shared" si="0"/>
        <v>4.7327294802833653E-2</v>
      </c>
      <c r="E31" s="80">
        <v>3.0157344055676421E-2</v>
      </c>
      <c r="F31" s="83">
        <v>36406002.879999943</v>
      </c>
      <c r="G31" s="43"/>
      <c r="H31" s="43"/>
      <c r="J31" s="60"/>
    </row>
    <row r="32" spans="1:10" x14ac:dyDescent="0.2">
      <c r="A32" s="34">
        <v>2010</v>
      </c>
      <c r="B32" s="50">
        <v>8600794.4879999943</v>
      </c>
      <c r="C32" s="59">
        <v>3223106.34</v>
      </c>
      <c r="D32" s="52">
        <f t="shared" si="0"/>
        <v>0.37474518714485555</v>
      </c>
      <c r="E32" s="80">
        <v>3.1744572690185706E-2</v>
      </c>
      <c r="F32" s="83">
        <v>33628808.48999995</v>
      </c>
      <c r="G32" s="43"/>
      <c r="H32" s="43"/>
      <c r="J32" s="60"/>
    </row>
    <row r="33" spans="1:10" x14ac:dyDescent="0.2">
      <c r="A33" s="34">
        <v>2011</v>
      </c>
      <c r="B33" s="50">
        <v>8441299.4259999953</v>
      </c>
      <c r="C33" s="59">
        <v>848416.79</v>
      </c>
      <c r="D33" s="52">
        <f t="shared" si="0"/>
        <v>0.10050784212046746</v>
      </c>
      <c r="E33" s="80">
        <v>3.341533967387969E-2</v>
      </c>
      <c r="F33" s="83">
        <v>34370228.669999957</v>
      </c>
      <c r="G33" s="43"/>
      <c r="H33" s="43"/>
      <c r="J33" s="60"/>
    </row>
    <row r="34" spans="1:10" x14ac:dyDescent="0.2">
      <c r="A34" s="34">
        <v>2012</v>
      </c>
      <c r="B34" s="50">
        <v>8480421.8149999958</v>
      </c>
      <c r="C34" s="59">
        <v>605829.53999999992</v>
      </c>
      <c r="D34" s="52">
        <f t="shared" si="0"/>
        <v>7.1438609212624432E-2</v>
      </c>
      <c r="E34" s="80">
        <v>3.5174041761978629E-2</v>
      </c>
      <c r="F34" s="83">
        <v>41519198.809999987</v>
      </c>
      <c r="G34" s="43"/>
      <c r="H34" s="43"/>
      <c r="J34" s="60"/>
    </row>
    <row r="35" spans="1:10" x14ac:dyDescent="0.2">
      <c r="A35" s="34">
        <v>2013</v>
      </c>
      <c r="B35" s="50">
        <v>8586370.1019999944</v>
      </c>
      <c r="C35" s="59">
        <v>150554.51999999999</v>
      </c>
      <c r="D35" s="52">
        <f t="shared" si="0"/>
        <v>1.7534128882347132E-2</v>
      </c>
      <c r="E35" s="80">
        <v>3.702530711787224E-2</v>
      </c>
      <c r="F35" s="83">
        <v>42419924.87000002</v>
      </c>
      <c r="G35" s="43"/>
      <c r="H35" s="43"/>
      <c r="J35" s="60"/>
    </row>
    <row r="36" spans="1:10" x14ac:dyDescent="0.2">
      <c r="A36" s="34">
        <v>2014</v>
      </c>
      <c r="B36" s="50">
        <v>8712311.2579999957</v>
      </c>
      <c r="C36" s="59">
        <v>1868560.3999999997</v>
      </c>
      <c r="D36" s="52">
        <f t="shared" si="0"/>
        <v>0.21447355869938786</v>
      </c>
      <c r="E36" s="80">
        <v>3.897400749249709E-2</v>
      </c>
      <c r="F36" s="83">
        <v>44844079.89000006</v>
      </c>
      <c r="G36" s="43"/>
      <c r="H36" s="43"/>
      <c r="J36" s="60"/>
    </row>
    <row r="37" spans="1:10" x14ac:dyDescent="0.2">
      <c r="A37" s="34">
        <v>2015</v>
      </c>
      <c r="B37" s="50">
        <v>8731922.3479999956</v>
      </c>
      <c r="C37" s="59">
        <v>-225473.85999999996</v>
      </c>
      <c r="D37" s="52">
        <f t="shared" si="0"/>
        <v>-2.5821789408336144E-2</v>
      </c>
      <c r="E37" s="80">
        <v>4.1025271044733781E-2</v>
      </c>
      <c r="F37" s="83">
        <v>43392756.620000064</v>
      </c>
      <c r="G37" s="43"/>
      <c r="H37" s="43"/>
      <c r="J37" s="60"/>
    </row>
    <row r="38" spans="1:10" x14ac:dyDescent="0.2">
      <c r="A38" s="34">
        <v>2016</v>
      </c>
      <c r="B38" s="50">
        <v>8706901.3379999902</v>
      </c>
      <c r="C38" s="59">
        <v>752421.02999999991</v>
      </c>
      <c r="D38" s="52">
        <f t="shared" si="0"/>
        <v>8.6416625248315268E-2</v>
      </c>
      <c r="E38" s="80">
        <v>4.3184495836561872E-2</v>
      </c>
      <c r="F38" s="83">
        <v>55352087.350000009</v>
      </c>
      <c r="G38" s="43"/>
      <c r="H38" s="43"/>
      <c r="J38" s="60"/>
    </row>
    <row r="39" spans="1:10" x14ac:dyDescent="0.2">
      <c r="A39" s="34">
        <v>2017</v>
      </c>
      <c r="B39" s="50">
        <v>8783795.5719999969</v>
      </c>
      <c r="C39" s="47">
        <v>26960837.949999999</v>
      </c>
      <c r="D39" s="52">
        <f>C39/B39</f>
        <v>3.0693835858319325</v>
      </c>
      <c r="E39" s="80">
        <v>4.5457364038486187E-2</v>
      </c>
      <c r="F39" s="83">
        <v>55087907.63000001</v>
      </c>
      <c r="G39" s="43"/>
      <c r="H39" s="43"/>
      <c r="J39" s="60"/>
    </row>
    <row r="40" spans="1:10" x14ac:dyDescent="0.2">
      <c r="A40" s="34">
        <v>2018</v>
      </c>
      <c r="B40" s="50">
        <v>8978275.1769999992</v>
      </c>
      <c r="C40" s="47">
        <v>-6073031.0999999996</v>
      </c>
      <c r="D40" s="52">
        <f>C40/B40</f>
        <v>-0.67641400828942311</v>
      </c>
      <c r="E40" s="80">
        <v>4.7849856882617038E-2</v>
      </c>
      <c r="F40" s="83">
        <v>55041984.45000004</v>
      </c>
      <c r="G40" s="43"/>
      <c r="H40" s="43"/>
      <c r="J40" s="60"/>
    </row>
    <row r="41" spans="1:10" x14ac:dyDescent="0.2">
      <c r="A41" s="34">
        <v>2019</v>
      </c>
      <c r="B41" s="50">
        <v>9150055.1559999939</v>
      </c>
      <c r="C41" s="47">
        <v>-206279.54000000004</v>
      </c>
      <c r="D41" s="52">
        <f t="shared" ref="D41" si="1">C41/B41</f>
        <v>-2.2544076126659818E-2</v>
      </c>
      <c r="E41" s="80">
        <v>5.0368270402754774E-2</v>
      </c>
      <c r="F41" s="84">
        <v>63379449.54999996</v>
      </c>
      <c r="G41" s="43"/>
      <c r="H41" s="43"/>
      <c r="J41" s="60"/>
    </row>
    <row r="42" spans="1:10" x14ac:dyDescent="0.2">
      <c r="A42" s="34">
        <v>2020</v>
      </c>
      <c r="B42" s="50">
        <v>9331916.627999993</v>
      </c>
      <c r="C42" s="47">
        <v>-375717.97000000009</v>
      </c>
      <c r="D42" s="52">
        <f>C42/B42</f>
        <v>-4.0261608089454566E-2</v>
      </c>
      <c r="E42" s="80">
        <v>5.3019232002899756E-2</v>
      </c>
      <c r="F42" s="84">
        <v>58213479.950000018</v>
      </c>
      <c r="G42" s="43"/>
      <c r="H42" s="43"/>
      <c r="J42" s="60"/>
    </row>
    <row r="43" spans="1:10" x14ac:dyDescent="0.2">
      <c r="A43" s="34">
        <v>2021</v>
      </c>
      <c r="B43" s="50">
        <v>9645654.8299999945</v>
      </c>
      <c r="C43" s="47">
        <v>-423374.44999999995</v>
      </c>
      <c r="D43" s="52">
        <f>C43/B43</f>
        <v>-4.3892763888172454E-2</v>
      </c>
      <c r="E43" s="80">
        <v>5.5809717897789227E-2</v>
      </c>
      <c r="F43" s="84">
        <v>68795043.439999968</v>
      </c>
      <c r="G43" s="43"/>
      <c r="H43" s="43"/>
      <c r="J43" s="60"/>
    </row>
    <row r="44" spans="1:10" x14ac:dyDescent="0.2">
      <c r="A44" s="34">
        <v>2022</v>
      </c>
      <c r="B44" s="50">
        <v>10340455.77999999</v>
      </c>
      <c r="C44" s="47">
        <v>2910035.34</v>
      </c>
      <c r="D44" s="52">
        <f>C44/B44</f>
        <v>0.28142234751667811</v>
      </c>
      <c r="E44" s="80">
        <v>5.8747071471357083E-2</v>
      </c>
      <c r="F44" s="84">
        <v>90518435.61999996</v>
      </c>
      <c r="G44" s="43"/>
      <c r="H44" s="43"/>
      <c r="J44" s="60"/>
    </row>
    <row r="45" spans="1:10" x14ac:dyDescent="0.2">
      <c r="A45" s="33">
        <v>2023</v>
      </c>
      <c r="B45" s="51">
        <v>11136992.705</v>
      </c>
      <c r="C45" s="61">
        <v>17122774.989999998</v>
      </c>
      <c r="D45" s="53">
        <f>C45/B45</f>
        <v>1.5374684570200585</v>
      </c>
      <c r="E45" s="81">
        <v>6.1839022601428512E-2</v>
      </c>
      <c r="F45" s="85">
        <v>101117952.7299999</v>
      </c>
      <c r="G45" s="43"/>
      <c r="H45" s="43"/>
      <c r="J45" s="60"/>
    </row>
    <row r="46" spans="1:10" x14ac:dyDescent="0.2">
      <c r="A46" s="32"/>
      <c r="B46" s="32"/>
      <c r="C46" s="32"/>
      <c r="D46" s="28"/>
      <c r="E46" s="28"/>
    </row>
    <row r="47" spans="1:10" x14ac:dyDescent="0.2">
      <c r="A47" s="29" t="s">
        <v>169</v>
      </c>
      <c r="B47" s="29"/>
      <c r="C47" s="29"/>
      <c r="D47" s="28"/>
      <c r="E47" s="27">
        <f>SUMPRODUCT($D$12:$D$45,$E$12:$E$45)</f>
        <v>0.29075978493475585</v>
      </c>
    </row>
    <row r="48" spans="1:10" x14ac:dyDescent="0.2">
      <c r="A48" s="28"/>
      <c r="B48" s="28"/>
      <c r="C48" s="28"/>
      <c r="D48" s="28"/>
      <c r="E48" s="28"/>
    </row>
    <row r="49" spans="1:5" x14ac:dyDescent="0.2">
      <c r="A49" s="31" t="s">
        <v>350</v>
      </c>
      <c r="B49" s="31"/>
      <c r="C49" s="31"/>
      <c r="D49" s="28"/>
      <c r="E49" s="28"/>
    </row>
    <row r="50" spans="1:5" x14ac:dyDescent="0.2">
      <c r="A50" s="30" t="s">
        <v>2648</v>
      </c>
      <c r="B50" s="30"/>
      <c r="C50" s="30"/>
      <c r="D50" s="28"/>
      <c r="E50" s="28"/>
    </row>
    <row r="51" spans="1:5" x14ac:dyDescent="0.2">
      <c r="A51" s="30" t="s">
        <v>2654</v>
      </c>
      <c r="B51" s="30"/>
      <c r="C51" s="30"/>
      <c r="D51" s="28"/>
      <c r="E51" s="28"/>
    </row>
    <row r="52" spans="1:5" x14ac:dyDescent="0.2">
      <c r="A52" s="30" t="s">
        <v>2653</v>
      </c>
      <c r="B52" s="30"/>
      <c r="C52" s="30"/>
      <c r="D52" s="28"/>
      <c r="E52" s="28"/>
    </row>
    <row r="53" spans="1:5" x14ac:dyDescent="0.2">
      <c r="A53" s="29"/>
      <c r="B53" s="29"/>
      <c r="C53" s="29"/>
      <c r="D53" s="28"/>
      <c r="E53" s="28"/>
    </row>
    <row r="54" spans="1:5" x14ac:dyDescent="0.2">
      <c r="A54" s="28" t="s">
        <v>2685</v>
      </c>
      <c r="B54" s="28"/>
      <c r="C54" s="28"/>
      <c r="D54" s="28"/>
      <c r="E54" s="28"/>
    </row>
    <row r="55" spans="1:5" x14ac:dyDescent="0.2">
      <c r="A55" s="29" t="s">
        <v>2649</v>
      </c>
      <c r="B55" s="29"/>
      <c r="C55" s="29"/>
      <c r="D55" s="28"/>
      <c r="E55" s="28"/>
    </row>
    <row r="57" spans="1:5" x14ac:dyDescent="0.2">
      <c r="A57" s="31" t="s">
        <v>339</v>
      </c>
    </row>
    <row r="58" spans="1:5" x14ac:dyDescent="0.2">
      <c r="A58" s="30" t="s">
        <v>340</v>
      </c>
    </row>
    <row r="60" spans="1:5" x14ac:dyDescent="0.2">
      <c r="A60" s="110" t="s">
        <v>2693</v>
      </c>
    </row>
    <row r="61" spans="1:5" x14ac:dyDescent="0.2">
      <c r="A61" s="110" t="s">
        <v>2650</v>
      </c>
    </row>
  </sheetData>
  <printOptions horizontalCentered="1"/>
  <pageMargins left="0" right="0" top="0.5" bottom="0.75" header="0.3" footer="0.3"/>
  <pageSetup scale="92" orientation="portrait" r:id="rId1"/>
  <headerFooter>
    <oddFooter>&amp;C&amp;8©, Copyright, State Farm Mutual Automobile Insurance Company 2024
No reproduction of this copyrighted material allowed without express written consent from State Farm®</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dimension ref="A1:K58"/>
  <sheetViews>
    <sheetView view="pageBreakPreview" topLeftCell="A28" zoomScaleNormal="100" zoomScaleSheetLayoutView="100" workbookViewId="0">
      <selection activeCell="C14" sqref="C14"/>
    </sheetView>
  </sheetViews>
  <sheetFormatPr defaultColWidth="9.140625" defaultRowHeight="12.75" x14ac:dyDescent="0.2"/>
  <cols>
    <col min="1" max="2" width="4.7109375" style="16" customWidth="1"/>
    <col min="3" max="9" width="9.140625" style="16"/>
    <col min="10" max="10" width="16.7109375" style="16" customWidth="1"/>
    <col min="11" max="16384" width="9.140625" style="16"/>
  </cols>
  <sheetData>
    <row r="1" spans="1:11" x14ac:dyDescent="0.2">
      <c r="K1" s="26" t="s">
        <v>30</v>
      </c>
    </row>
    <row r="2" spans="1:11" x14ac:dyDescent="0.2">
      <c r="A2" s="24"/>
      <c r="K2" s="26" t="s">
        <v>34</v>
      </c>
    </row>
    <row r="3" spans="1:11" x14ac:dyDescent="0.2">
      <c r="A3" s="15" t="s">
        <v>0</v>
      </c>
      <c r="B3" s="25"/>
      <c r="C3" s="25"/>
      <c r="D3" s="25"/>
      <c r="E3" s="25"/>
      <c r="F3" s="25"/>
      <c r="G3" s="25"/>
      <c r="H3" s="25"/>
      <c r="I3" s="25"/>
      <c r="J3" s="25"/>
      <c r="K3" s="25"/>
    </row>
    <row r="4" spans="1:11" x14ac:dyDescent="0.2">
      <c r="A4" s="9" t="s">
        <v>2701</v>
      </c>
      <c r="B4" s="25"/>
      <c r="C4" s="25"/>
      <c r="D4" s="25"/>
      <c r="E4" s="25"/>
      <c r="F4" s="25"/>
      <c r="G4" s="25"/>
      <c r="H4" s="25"/>
      <c r="I4" s="25"/>
      <c r="J4" s="25"/>
      <c r="K4" s="25"/>
    </row>
    <row r="5" spans="1:11" x14ac:dyDescent="0.2">
      <c r="A5" s="15" t="s">
        <v>98</v>
      </c>
      <c r="B5" s="25"/>
      <c r="C5" s="25"/>
      <c r="D5" s="25"/>
      <c r="E5" s="25"/>
      <c r="F5" s="25"/>
      <c r="G5" s="25"/>
      <c r="H5" s="25"/>
      <c r="I5" s="25"/>
      <c r="J5" s="25"/>
      <c r="K5" s="25"/>
    </row>
    <row r="6" spans="1:11" x14ac:dyDescent="0.2">
      <c r="A6" s="15" t="s">
        <v>23</v>
      </c>
      <c r="B6" s="25"/>
      <c r="C6" s="25"/>
      <c r="D6" s="25"/>
      <c r="E6" s="25"/>
      <c r="F6" s="25"/>
      <c r="G6" s="25"/>
      <c r="H6" s="25"/>
      <c r="I6" s="25"/>
      <c r="J6" s="25"/>
      <c r="K6" s="25"/>
    </row>
    <row r="8" spans="1:11" x14ac:dyDescent="0.2">
      <c r="A8" s="16" t="s">
        <v>160</v>
      </c>
    </row>
    <row r="9" spans="1:11" x14ac:dyDescent="0.2">
      <c r="A9" s="16" t="s">
        <v>97</v>
      </c>
    </row>
    <row r="10" spans="1:11" x14ac:dyDescent="0.2">
      <c r="A10" s="16" t="s">
        <v>96</v>
      </c>
    </row>
    <row r="11" spans="1:11" x14ac:dyDescent="0.2">
      <c r="A11" s="16" t="s">
        <v>161</v>
      </c>
    </row>
    <row r="13" spans="1:11" x14ac:dyDescent="0.2">
      <c r="A13" s="24" t="s">
        <v>95</v>
      </c>
    </row>
    <row r="14" spans="1:11" x14ac:dyDescent="0.2">
      <c r="A14" s="24"/>
    </row>
    <row r="15" spans="1:11" x14ac:dyDescent="0.2">
      <c r="A15" s="16" t="s">
        <v>94</v>
      </c>
    </row>
    <row r="16" spans="1:11" x14ac:dyDescent="0.2">
      <c r="A16" s="16" t="s">
        <v>93</v>
      </c>
    </row>
    <row r="17" spans="1:3" x14ac:dyDescent="0.2">
      <c r="A17" s="16" t="s">
        <v>92</v>
      </c>
    </row>
    <row r="18" spans="1:3" x14ac:dyDescent="0.2">
      <c r="A18" s="16" t="s">
        <v>91</v>
      </c>
    </row>
    <row r="19" spans="1:3" x14ac:dyDescent="0.2">
      <c r="A19" s="16" t="s">
        <v>90</v>
      </c>
    </row>
    <row r="20" spans="1:3" x14ac:dyDescent="0.2">
      <c r="A20" s="16" t="s">
        <v>89</v>
      </c>
    </row>
    <row r="21" spans="1:3" x14ac:dyDescent="0.2">
      <c r="A21" s="16" t="s">
        <v>88</v>
      </c>
    </row>
    <row r="23" spans="1:3" x14ac:dyDescent="0.2">
      <c r="A23" s="24" t="s">
        <v>18</v>
      </c>
      <c r="B23" s="24" t="s">
        <v>87</v>
      </c>
    </row>
    <row r="24" spans="1:3" x14ac:dyDescent="0.2">
      <c r="A24" s="24"/>
      <c r="B24" s="24" t="s">
        <v>86</v>
      </c>
    </row>
    <row r="26" spans="1:3" x14ac:dyDescent="0.2">
      <c r="B26" s="16" t="s">
        <v>85</v>
      </c>
    </row>
    <row r="27" spans="1:3" x14ac:dyDescent="0.2">
      <c r="B27" s="16" t="s">
        <v>84</v>
      </c>
    </row>
    <row r="28" spans="1:3" x14ac:dyDescent="0.2">
      <c r="B28" s="16" t="s">
        <v>83</v>
      </c>
    </row>
    <row r="30" spans="1:3" x14ac:dyDescent="0.2">
      <c r="B30" s="16" t="s">
        <v>82</v>
      </c>
    </row>
    <row r="32" spans="1:3" x14ac:dyDescent="0.2">
      <c r="C32" s="16" t="s">
        <v>81</v>
      </c>
    </row>
    <row r="33" spans="1:3" x14ac:dyDescent="0.2">
      <c r="C33" s="16" t="s">
        <v>80</v>
      </c>
    </row>
    <row r="34" spans="1:3" x14ac:dyDescent="0.2">
      <c r="C34" s="16" t="s">
        <v>79</v>
      </c>
    </row>
    <row r="35" spans="1:3" x14ac:dyDescent="0.2">
      <c r="C35" s="16" t="s">
        <v>78</v>
      </c>
    </row>
    <row r="36" spans="1:3" x14ac:dyDescent="0.2">
      <c r="C36" s="16" t="s">
        <v>77</v>
      </c>
    </row>
    <row r="37" spans="1:3" x14ac:dyDescent="0.2">
      <c r="C37" s="16" t="s">
        <v>76</v>
      </c>
    </row>
    <row r="39" spans="1:3" x14ac:dyDescent="0.2">
      <c r="B39" s="16" t="s">
        <v>75</v>
      </c>
    </row>
    <row r="40" spans="1:3" x14ac:dyDescent="0.2">
      <c r="B40" s="16" t="s">
        <v>74</v>
      </c>
    </row>
    <row r="41" spans="1:3" x14ac:dyDescent="0.2">
      <c r="B41" s="16" t="s">
        <v>73</v>
      </c>
    </row>
    <row r="42" spans="1:3" x14ac:dyDescent="0.2">
      <c r="B42" s="16" t="s">
        <v>72</v>
      </c>
    </row>
    <row r="44" spans="1:3" x14ac:dyDescent="0.2">
      <c r="A44" s="24" t="s">
        <v>20</v>
      </c>
      <c r="B44" s="24" t="s">
        <v>71</v>
      </c>
    </row>
    <row r="46" spans="1:3" x14ac:dyDescent="0.2">
      <c r="B46" s="23" t="s">
        <v>2688</v>
      </c>
    </row>
    <row r="47" spans="1:3" x14ac:dyDescent="0.2">
      <c r="B47" s="23" t="s">
        <v>2689</v>
      </c>
    </row>
    <row r="48" spans="1:3" x14ac:dyDescent="0.2">
      <c r="B48" s="23" t="s">
        <v>70</v>
      </c>
    </row>
    <row r="49" spans="2:2" x14ac:dyDescent="0.2">
      <c r="B49" s="23" t="s">
        <v>69</v>
      </c>
    </row>
    <row r="50" spans="2:2" x14ac:dyDescent="0.2">
      <c r="B50" s="23" t="s">
        <v>68</v>
      </c>
    </row>
    <row r="51" spans="2:2" x14ac:dyDescent="0.2">
      <c r="B51" s="23" t="s">
        <v>67</v>
      </c>
    </row>
    <row r="52" spans="2:2" x14ac:dyDescent="0.2">
      <c r="B52" s="23"/>
    </row>
    <row r="53" spans="2:2" x14ac:dyDescent="0.2">
      <c r="B53" s="23" t="s">
        <v>66</v>
      </c>
    </row>
    <row r="54" spans="2:2" x14ac:dyDescent="0.2">
      <c r="B54" s="23" t="s">
        <v>65</v>
      </c>
    </row>
    <row r="55" spans="2:2" x14ac:dyDescent="0.2">
      <c r="B55" s="23" t="s">
        <v>64</v>
      </c>
    </row>
    <row r="56" spans="2:2" x14ac:dyDescent="0.2">
      <c r="B56" s="23" t="s">
        <v>63</v>
      </c>
    </row>
    <row r="57" spans="2:2" x14ac:dyDescent="0.2">
      <c r="B57" s="23" t="s">
        <v>62</v>
      </c>
    </row>
    <row r="58" spans="2:2" x14ac:dyDescent="0.2">
      <c r="B58" s="23" t="s">
        <v>61</v>
      </c>
    </row>
  </sheetData>
  <printOptions horizontalCentered="1"/>
  <pageMargins left="0" right="0" top="0.5" bottom="0.75" header="0.3" footer="0.3"/>
  <pageSetup scale="95" orientation="portrait" r:id="rId1"/>
  <headerFooter>
    <oddFooter>&amp;C&amp;8©, Copyright, State Farm Mutual Automobile Insurance Company 2024
No reproduction of this copyrighted material allowed without express written consent from State Farm®</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dimension ref="A1:L49"/>
  <sheetViews>
    <sheetView topLeftCell="A19" zoomScaleNormal="100" zoomScaleSheetLayoutView="100" workbookViewId="0">
      <selection activeCell="C14" sqref="C14"/>
    </sheetView>
  </sheetViews>
  <sheetFormatPr defaultColWidth="9.140625" defaultRowHeight="12.75" x14ac:dyDescent="0.2"/>
  <cols>
    <col min="1" max="1" width="4.7109375" style="16" customWidth="1"/>
    <col min="2" max="2" width="3.5703125" style="16" customWidth="1"/>
    <col min="3" max="5" width="9.140625" style="16"/>
    <col min="6" max="6" width="12.7109375" style="16" customWidth="1"/>
    <col min="7" max="7" width="5.7109375" style="16" customWidth="1"/>
    <col min="8" max="8" width="12.7109375" style="16" customWidth="1"/>
    <col min="9" max="9" width="5.7109375" style="16" customWidth="1"/>
    <col min="10" max="10" width="12.7109375" style="16" customWidth="1"/>
    <col min="11" max="11" width="7.140625" style="16" customWidth="1"/>
    <col min="12" max="12" width="2.7109375" style="16" customWidth="1"/>
    <col min="13" max="13" width="9.140625" style="16" customWidth="1"/>
    <col min="14" max="16384" width="9.140625" style="16"/>
  </cols>
  <sheetData>
    <row r="1" spans="1:12" x14ac:dyDescent="0.2">
      <c r="K1" s="26" t="s">
        <v>30</v>
      </c>
      <c r="L1" s="24"/>
    </row>
    <row r="2" spans="1:12" x14ac:dyDescent="0.2">
      <c r="A2" s="24"/>
      <c r="K2" s="26" t="s">
        <v>134</v>
      </c>
      <c r="L2" s="24"/>
    </row>
    <row r="3" spans="1:12" x14ac:dyDescent="0.2">
      <c r="A3" s="15" t="s">
        <v>0</v>
      </c>
      <c r="B3" s="25"/>
      <c r="C3" s="25"/>
      <c r="D3" s="25"/>
      <c r="E3" s="25"/>
      <c r="F3" s="25"/>
      <c r="G3" s="25"/>
      <c r="H3" s="25"/>
      <c r="I3" s="25"/>
      <c r="J3" s="25"/>
      <c r="K3" s="25"/>
    </row>
    <row r="4" spans="1:12" x14ac:dyDescent="0.2">
      <c r="A4" s="9" t="s">
        <v>2701</v>
      </c>
      <c r="B4" s="25"/>
      <c r="C4" s="25"/>
      <c r="D4" s="25"/>
      <c r="E4" s="25"/>
      <c r="F4" s="25"/>
      <c r="G4" s="25"/>
      <c r="H4" s="25"/>
      <c r="I4" s="25"/>
      <c r="J4" s="25"/>
      <c r="K4" s="25"/>
    </row>
    <row r="5" spans="1:12" x14ac:dyDescent="0.2">
      <c r="A5" s="15" t="s">
        <v>98</v>
      </c>
      <c r="B5" s="25"/>
      <c r="C5" s="25"/>
      <c r="D5" s="25"/>
      <c r="E5" s="25"/>
      <c r="F5" s="25"/>
      <c r="G5" s="25"/>
      <c r="H5" s="25"/>
      <c r="I5" s="25"/>
      <c r="J5" s="25"/>
      <c r="K5" s="25"/>
    </row>
    <row r="6" spans="1:12" x14ac:dyDescent="0.2">
      <c r="A6" s="15" t="s">
        <v>23</v>
      </c>
      <c r="B6" s="25"/>
      <c r="C6" s="25"/>
      <c r="D6" s="25"/>
      <c r="E6" s="25"/>
      <c r="F6" s="25"/>
      <c r="G6" s="25"/>
      <c r="H6" s="25"/>
      <c r="I6" s="25"/>
      <c r="J6" s="25"/>
      <c r="K6" s="25"/>
    </row>
    <row r="9" spans="1:12" x14ac:dyDescent="0.2">
      <c r="B9" s="23" t="s">
        <v>133</v>
      </c>
    </row>
    <row r="10" spans="1:12" x14ac:dyDescent="0.2">
      <c r="B10" s="23" t="s">
        <v>132</v>
      </c>
    </row>
    <row r="11" spans="1:12" x14ac:dyDescent="0.2">
      <c r="B11" s="23" t="s">
        <v>131</v>
      </c>
    </row>
    <row r="13" spans="1:12" x14ac:dyDescent="0.2">
      <c r="B13" s="23" t="s">
        <v>130</v>
      </c>
    </row>
    <row r="14" spans="1:12" x14ac:dyDescent="0.2">
      <c r="B14" s="23" t="s">
        <v>129</v>
      </c>
    </row>
    <row r="15" spans="1:12" x14ac:dyDescent="0.2">
      <c r="A15" s="42"/>
      <c r="B15" s="23" t="s">
        <v>128</v>
      </c>
    </row>
    <row r="17" spans="1:3" x14ac:dyDescent="0.2">
      <c r="B17" s="41" t="s">
        <v>127</v>
      </c>
      <c r="C17" s="16" t="s">
        <v>126</v>
      </c>
    </row>
    <row r="18" spans="1:3" x14ac:dyDescent="0.2">
      <c r="B18" s="41" t="s">
        <v>125</v>
      </c>
      <c r="C18" s="16" t="s">
        <v>124</v>
      </c>
    </row>
    <row r="19" spans="1:3" x14ac:dyDescent="0.2">
      <c r="C19" s="16" t="s">
        <v>197</v>
      </c>
    </row>
    <row r="20" spans="1:3" x14ac:dyDescent="0.2">
      <c r="B20" s="41" t="s">
        <v>123</v>
      </c>
      <c r="C20" s="16" t="s">
        <v>122</v>
      </c>
    </row>
    <row r="21" spans="1:3" x14ac:dyDescent="0.2">
      <c r="B21" s="41" t="s">
        <v>121</v>
      </c>
      <c r="C21" s="16" t="s">
        <v>120</v>
      </c>
    </row>
    <row r="22" spans="1:3" x14ac:dyDescent="0.2">
      <c r="C22" s="16" t="s">
        <v>119</v>
      </c>
    </row>
    <row r="23" spans="1:3" x14ac:dyDescent="0.2">
      <c r="B23" s="41" t="s">
        <v>118</v>
      </c>
      <c r="C23" s="16" t="s">
        <v>117</v>
      </c>
    </row>
    <row r="24" spans="1:3" x14ac:dyDescent="0.2">
      <c r="C24" s="16" t="s">
        <v>116</v>
      </c>
    </row>
    <row r="25" spans="1:3" x14ac:dyDescent="0.2">
      <c r="C25" s="16" t="s">
        <v>115</v>
      </c>
    </row>
    <row r="26" spans="1:3" x14ac:dyDescent="0.2">
      <c r="C26" s="16" t="s">
        <v>114</v>
      </c>
    </row>
    <row r="27" spans="1:3" x14ac:dyDescent="0.2">
      <c r="B27" s="41" t="s">
        <v>113</v>
      </c>
      <c r="C27" s="16" t="s">
        <v>112</v>
      </c>
    </row>
    <row r="28" spans="1:3" x14ac:dyDescent="0.2">
      <c r="C28" s="16" t="s">
        <v>111</v>
      </c>
    </row>
    <row r="29" spans="1:3" x14ac:dyDescent="0.2">
      <c r="C29" s="16" t="s">
        <v>110</v>
      </c>
    </row>
    <row r="30" spans="1:3" x14ac:dyDescent="0.2">
      <c r="B30" s="41" t="s">
        <v>109</v>
      </c>
      <c r="C30" s="16" t="s">
        <v>108</v>
      </c>
    </row>
    <row r="32" spans="1:3" x14ac:dyDescent="0.2">
      <c r="A32" s="24" t="s">
        <v>57</v>
      </c>
      <c r="B32" s="24" t="s">
        <v>23</v>
      </c>
    </row>
    <row r="34" spans="1:12" x14ac:dyDescent="0.2">
      <c r="B34" s="40" t="s">
        <v>2691</v>
      </c>
      <c r="C34" s="23"/>
      <c r="D34" s="23"/>
      <c r="E34" s="23"/>
      <c r="F34" s="23"/>
      <c r="G34" s="23"/>
      <c r="H34" s="23"/>
      <c r="I34" s="23"/>
      <c r="J34" s="23"/>
      <c r="K34" s="23"/>
      <c r="L34" s="23"/>
    </row>
    <row r="35" spans="1:12" x14ac:dyDescent="0.2">
      <c r="B35" s="40" t="s">
        <v>107</v>
      </c>
      <c r="C35" s="23"/>
      <c r="D35" s="23"/>
      <c r="E35" s="23"/>
      <c r="F35" s="23"/>
      <c r="G35" s="23"/>
      <c r="H35" s="23"/>
      <c r="I35" s="23"/>
      <c r="J35" s="23"/>
      <c r="K35" s="23"/>
      <c r="L35" s="23"/>
    </row>
    <row r="36" spans="1:12" x14ac:dyDescent="0.2">
      <c r="B36" s="23" t="s">
        <v>106</v>
      </c>
      <c r="C36" s="23"/>
      <c r="D36" s="23"/>
      <c r="E36" s="23"/>
      <c r="F36" s="23"/>
      <c r="G36" s="23"/>
      <c r="H36" s="23"/>
      <c r="I36" s="23"/>
      <c r="J36" s="23"/>
      <c r="K36" s="23"/>
      <c r="L36" s="23"/>
    </row>
    <row r="37" spans="1:12" x14ac:dyDescent="0.2">
      <c r="B37" s="40" t="s">
        <v>105</v>
      </c>
      <c r="C37" s="23"/>
      <c r="D37" s="23"/>
      <c r="E37" s="23"/>
      <c r="F37" s="23"/>
      <c r="G37" s="23"/>
      <c r="H37" s="23"/>
      <c r="I37" s="23"/>
      <c r="J37" s="23"/>
      <c r="K37" s="23"/>
      <c r="L37" s="23"/>
    </row>
    <row r="38" spans="1:12" x14ac:dyDescent="0.2">
      <c r="B38" s="23" t="s">
        <v>351</v>
      </c>
      <c r="C38" s="23"/>
      <c r="D38" s="23"/>
      <c r="E38" s="23"/>
      <c r="F38" s="23"/>
      <c r="G38" s="23"/>
      <c r="H38" s="23"/>
      <c r="I38" s="23"/>
      <c r="J38" s="23"/>
      <c r="K38" s="23"/>
      <c r="L38" s="23"/>
    </row>
    <row r="39" spans="1:12" x14ac:dyDescent="0.2">
      <c r="A39" s="24"/>
      <c r="B39" s="23" t="s">
        <v>162</v>
      </c>
      <c r="C39" s="23"/>
      <c r="D39" s="23"/>
      <c r="E39" s="23"/>
      <c r="F39" s="23"/>
      <c r="G39" s="23"/>
      <c r="H39" s="23"/>
      <c r="I39" s="23"/>
      <c r="J39" s="23"/>
      <c r="K39" s="23"/>
      <c r="L39" s="23"/>
    </row>
    <row r="40" spans="1:12" x14ac:dyDescent="0.2">
      <c r="B40" s="23"/>
      <c r="C40" s="23"/>
      <c r="D40" s="23"/>
      <c r="E40" s="23"/>
      <c r="F40" s="23"/>
      <c r="G40" s="23"/>
      <c r="H40" s="23"/>
      <c r="I40" s="23"/>
      <c r="J40" s="23"/>
    </row>
    <row r="41" spans="1:12" x14ac:dyDescent="0.2">
      <c r="F41" s="39"/>
      <c r="H41" s="39" t="s">
        <v>354</v>
      </c>
    </row>
    <row r="42" spans="1:12" x14ac:dyDescent="0.2">
      <c r="B42" s="23"/>
      <c r="C42" s="49"/>
      <c r="F42" s="46" t="s">
        <v>2659</v>
      </c>
      <c r="H42" s="46" t="s">
        <v>355</v>
      </c>
      <c r="I42" s="23"/>
      <c r="J42" s="23"/>
    </row>
    <row r="43" spans="1:12" x14ac:dyDescent="0.2">
      <c r="C43" s="23" t="s">
        <v>104</v>
      </c>
      <c r="F43" s="233">
        <v>1.0711122590305638E-2</v>
      </c>
      <c r="H43" s="233">
        <v>3.2743258811271686E-2</v>
      </c>
      <c r="I43" s="23"/>
      <c r="J43" s="23"/>
    </row>
    <row r="44" spans="1:12" x14ac:dyDescent="0.2">
      <c r="B44" s="23"/>
      <c r="C44" s="23" t="s">
        <v>103</v>
      </c>
      <c r="F44" s="233">
        <v>3.6143684976094104E-2</v>
      </c>
      <c r="H44" s="233">
        <v>8.1877332159732932E-2</v>
      </c>
      <c r="I44" s="23"/>
      <c r="J44" s="23"/>
    </row>
    <row r="45" spans="1:12" x14ac:dyDescent="0.2">
      <c r="B45" s="23"/>
      <c r="C45" s="23" t="s">
        <v>102</v>
      </c>
      <c r="F45" s="199">
        <v>1.7557062024717785E-2</v>
      </c>
      <c r="H45" s="199">
        <v>4.1844065883744466E-2</v>
      </c>
      <c r="I45" s="23"/>
      <c r="J45" s="23"/>
    </row>
    <row r="46" spans="1:12" x14ac:dyDescent="0.2">
      <c r="B46" s="23"/>
      <c r="C46" s="23" t="s">
        <v>101</v>
      </c>
      <c r="F46" s="233">
        <f>AVERAGE(F43:F45)</f>
        <v>2.1470623197039174E-2</v>
      </c>
      <c r="H46" s="233">
        <f>AVERAGE(H43:H45)</f>
        <v>5.2154885618249693E-2</v>
      </c>
      <c r="I46" s="23"/>
      <c r="J46" s="23"/>
    </row>
    <row r="47" spans="1:12" x14ac:dyDescent="0.2">
      <c r="F47" s="234"/>
      <c r="H47" s="234"/>
    </row>
    <row r="48" spans="1:12" x14ac:dyDescent="0.2">
      <c r="C48" s="16" t="s">
        <v>100</v>
      </c>
      <c r="F48" s="233">
        <v>1.044</v>
      </c>
      <c r="H48" s="233">
        <v>1.044</v>
      </c>
    </row>
    <row r="49" spans="3:8" x14ac:dyDescent="0.2">
      <c r="C49" s="16" t="s">
        <v>99</v>
      </c>
      <c r="F49" s="199">
        <f>F46*F48</f>
        <v>2.2415330617708899E-2</v>
      </c>
      <c r="H49" s="199">
        <f>H46*H48</f>
        <v>5.4449700585452683E-2</v>
      </c>
    </row>
  </sheetData>
  <printOptions horizontalCentered="1"/>
  <pageMargins left="0" right="0" top="0.5" bottom="0.75" header="0.3" footer="0.3"/>
  <pageSetup orientation="portrait" r:id="rId1"/>
  <headerFooter>
    <oddFooter>&amp;C&amp;8©, Copyright, State Farm Mutual Automobile Insurance Company 2024
No reproduction of this copyrighted material allowed without express written consent from State Farm®</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22</vt:i4>
      </vt:variant>
      <vt:variant>
        <vt:lpstr>Named Ranges</vt:lpstr>
      </vt:variant>
      <vt:variant>
        <vt:i4>1</vt:i4>
      </vt:variant>
    </vt:vector>
  </HeadingPairs>
  <TitlesOfParts>
    <vt:vector size="23" baseType="lpstr">
      <vt:lpstr>Exhibit 2</vt:lpstr>
      <vt:lpstr>Exhibit 3</vt:lpstr>
      <vt:lpstr>Exhibit 4</vt:lpstr>
      <vt:lpstr>Exhibit 6</vt:lpstr>
      <vt:lpstr>Exhibit 9 - p1</vt:lpstr>
      <vt:lpstr>Exhibit 9 - p2</vt:lpstr>
      <vt:lpstr>Exhibit 9 - p3</vt:lpstr>
      <vt:lpstr>Exhibit 9 - p4</vt:lpstr>
      <vt:lpstr>Exhibit 9 - p5</vt:lpstr>
      <vt:lpstr>Exhibit 9 - p6</vt:lpstr>
      <vt:lpstr>Exhibit 9 - p7</vt:lpstr>
      <vt:lpstr>Exhibit 9 - p8</vt:lpstr>
      <vt:lpstr>Exhibit 10</vt:lpstr>
      <vt:lpstr>Exhibit 11</vt:lpstr>
      <vt:lpstr>Exhibit 12</vt:lpstr>
      <vt:lpstr>Exhibit 14</vt:lpstr>
      <vt:lpstr>Exhibit 14A</vt:lpstr>
      <vt:lpstr>Exhibit 15</vt:lpstr>
      <vt:lpstr>Exhibit 19</vt:lpstr>
      <vt:lpstr>Exhibit 20 - p1</vt:lpstr>
      <vt:lpstr>Exhibit 20 - p2</vt:lpstr>
      <vt:lpstr>Reinsurance Exh</vt:lpstr>
      <vt:lpstr>'Exhibit 20 - p1'!Print_Area</vt:lpstr>
    </vt:vector>
  </TitlesOfParts>
  <Company>State Farm Insurance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czyf</dc:creator>
  <cp:lastModifiedBy>Emily Gaertner</cp:lastModifiedBy>
  <cp:lastPrinted>2024-08-27T19:55:49Z</cp:lastPrinted>
  <dcterms:created xsi:type="dcterms:W3CDTF">2007-12-11T00:21:28Z</dcterms:created>
  <dcterms:modified xsi:type="dcterms:W3CDTF">2024-08-28T12:45:49Z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261ecbe3-7ba9-4124-b9d7-ffd820687beb_Enabled">
    <vt:lpwstr>true</vt:lpwstr>
  </property>
  <property fmtid="{D5CDD505-2E9C-101B-9397-08002B2CF9AE}" pid="3" name="MSIP_Label_261ecbe3-7ba9-4124-b9d7-ffd820687beb_SetDate">
    <vt:lpwstr>2021-04-01T20:55:02Z</vt:lpwstr>
  </property>
  <property fmtid="{D5CDD505-2E9C-101B-9397-08002B2CF9AE}" pid="4" name="MSIP_Label_261ecbe3-7ba9-4124-b9d7-ffd820687beb_Method">
    <vt:lpwstr>Standard</vt:lpwstr>
  </property>
  <property fmtid="{D5CDD505-2E9C-101B-9397-08002B2CF9AE}" pid="5" name="MSIP_Label_261ecbe3-7ba9-4124-b9d7-ffd820687beb_Name">
    <vt:lpwstr>261ecbe3-7ba9-4124-b9d7-ffd820687beb</vt:lpwstr>
  </property>
  <property fmtid="{D5CDD505-2E9C-101B-9397-08002B2CF9AE}" pid="6" name="MSIP_Label_261ecbe3-7ba9-4124-b9d7-ffd820687beb_SiteId">
    <vt:lpwstr>fa23982e-6646-4a33-a5c4-1a848d02fcc4</vt:lpwstr>
  </property>
  <property fmtid="{D5CDD505-2E9C-101B-9397-08002B2CF9AE}" pid="7" name="MSIP_Label_261ecbe3-7ba9-4124-b9d7-ffd820687beb_ActionId">
    <vt:lpwstr>b8b4d9dd-36d7-4a93-824d-c4acdede1bd4</vt:lpwstr>
  </property>
  <property fmtid="{D5CDD505-2E9C-101B-9397-08002B2CF9AE}" pid="8" name="MSIP_Label_261ecbe3-7ba9-4124-b9d7-ffd820687beb_ContentBits">
    <vt:lpwstr>0</vt:lpwstr>
  </property>
</Properties>
</file>