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4\HO Intervenor Fee\Objections\07-23-2024\"/>
    </mc:Choice>
  </mc:AlternateContent>
  <xr:revisionPtr revIDLastSave="0" documentId="13_ncr:1_{1E123233-A773-4015-A642-02CE1015494F}" xr6:coauthVersionLast="47" xr6:coauthVersionMax="47" xr10:uidLastSave="{00000000-0000-0000-0000-000000000000}"/>
  <bookViews>
    <workbookView xWindow="1560" yWindow="1560" windowWidth="21600" windowHeight="11385" xr2:uid="{D24BBB29-0756-483F-AE91-419D92C4F93B}"/>
  </bookViews>
  <sheets>
    <sheet name="Sheet1" sheetId="1" r:id="rId1"/>
  </sheets>
  <definedNames>
    <definedName name="_xlnm.Print_Area" localSheetId="0">Sheet1!$A$1:$E$26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C19" i="1" l="1"/>
  <c r="C20" i="1"/>
  <c r="C24" i="1"/>
  <c r="C23" i="1"/>
  <c r="C21" i="1"/>
  <c r="C22" i="1"/>
  <c r="D19" i="1"/>
  <c r="D20" i="1" l="1"/>
  <c r="D24" i="1"/>
  <c r="D23" i="1"/>
  <c r="D22" i="1"/>
  <c r="D21" i="1"/>
</calcChain>
</file>

<file path=xl/sharedStrings.xml><?xml version="1.0" encoding="utf-8"?>
<sst xmlns="http://schemas.openxmlformats.org/spreadsheetml/2006/main" count="23" uniqueCount="23">
  <si>
    <t>Total Bill</t>
  </si>
  <si>
    <t>Non-Tenant Gain % Forecast</t>
  </si>
  <si>
    <t>Tenant Gain % Forecast</t>
  </si>
  <si>
    <t>Year</t>
  </si>
  <si>
    <t>YE PIF</t>
  </si>
  <si>
    <t>Non-Tenant</t>
  </si>
  <si>
    <t>Tenant</t>
  </si>
  <si>
    <t>2025*</t>
  </si>
  <si>
    <t>Bounds</t>
  </si>
  <si>
    <t>Forecasted</t>
  </si>
  <si>
    <t>-25% growth</t>
  </si>
  <si>
    <t>+25% growth</t>
  </si>
  <si>
    <t>Fee per Policy</t>
  </si>
  <si>
    <t>-50% growth</t>
  </si>
  <si>
    <t>+50% growth</t>
  </si>
  <si>
    <t>-75% growth</t>
  </si>
  <si>
    <t>considered with different levels of non-renewals</t>
  </si>
  <si>
    <t>Exhibit A</t>
  </si>
  <si>
    <t>State Farm General Insurance Company</t>
  </si>
  <si>
    <t>Total Forcasted PIF**</t>
  </si>
  <si>
    <t>* Forecasted</t>
  </si>
  <si>
    <t>Bill Amount and Fee Calculation</t>
  </si>
  <si>
    <t xml:space="preserve">** Includes non-renewals, other scenarios were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</si>
</sst>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/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7" fontId="0" fillId="0" borderId="8" xfId="0" applyNumberFormat="1" applyBorder="1" applyAlignment="1">
      <alignment horizontal="center"/>
    </xf>
    <xf numFmtId="7" fontId="0" fillId="0" borderId="6" xfId="0" applyNumberFormat="1" applyBorder="1" applyAlignment="1">
      <alignment horizont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7" fontId="0" fillId="0" borderId="4" xfId="2" applyNumberFormat="1" applyFont="1" applyBorder="1" applyAlignment="1">
      <alignment horizontal="center"/>
    </xf>
    <xf numFmtId="7" fontId="0" fillId="0" borderId="5" xfId="2" applyNumberFormat="1" applyFont="1" applyBorder="1" applyAlignment="1">
      <alignment horizontal="center"/>
    </xf>
    <xf numFmtId="7" fontId="0" fillId="0" borderId="6" xfId="2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96AE-1749-4C2C-B7B0-FE1DF5550BF4}">
  <dimension ref="B1:E26"/>
  <sheetViews>
    <sheetView tabSelected="1" workbookViewId="0">
      <selection activeCell="B9" sqref="B9"/>
    </sheetView>
  </sheetViews>
  <sheetFormatPr defaultRowHeight="15" x14ac:dyDescent="0.25"/>
  <cols>
    <col min="2" max="2" width="12.7109375" customWidth="1"/>
    <col min="3" max="3" width="26.5703125" bestFit="1" customWidth="1"/>
    <col min="4" max="4" width="24.28515625" customWidth="1"/>
    <col min="5" max="5" width="9.140625" customWidth="1"/>
  </cols>
  <sheetData>
    <row r="1" spans="2:5" x14ac:dyDescent="0.25">
      <c r="B1" s="23" t="s">
        <v>17</v>
      </c>
      <c r="C1" s="23"/>
      <c r="D1" s="23"/>
    </row>
    <row r="2" spans="2:5" ht="15.75" customHeight="1" x14ac:dyDescent="0.25">
      <c r="B2" s="23" t="s">
        <v>18</v>
      </c>
      <c r="C2" s="23"/>
      <c r="D2" s="23"/>
    </row>
    <row r="3" spans="2:5" x14ac:dyDescent="0.25">
      <c r="B3" s="23" t="s">
        <v>21</v>
      </c>
      <c r="C3" s="23"/>
      <c r="D3" s="23"/>
    </row>
    <row r="4" spans="2:5" x14ac:dyDescent="0.25">
      <c r="B4" s="21"/>
      <c r="C4" s="21"/>
      <c r="D4" s="21"/>
    </row>
    <row r="6" spans="2:5" x14ac:dyDescent="0.25">
      <c r="B6" s="24" t="s">
        <v>0</v>
      </c>
      <c r="C6" s="25"/>
      <c r="D6" s="26"/>
    </row>
    <row r="7" spans="2:5" x14ac:dyDescent="0.25">
      <c r="B7" s="27">
        <v>5691846.6500000004</v>
      </c>
      <c r="C7" s="28"/>
      <c r="D7" s="29"/>
    </row>
    <row r="9" spans="2:5" x14ac:dyDescent="0.25">
      <c r="B9" s="7" t="s">
        <v>3</v>
      </c>
      <c r="C9" s="1" t="s">
        <v>1</v>
      </c>
      <c r="D9" s="2" t="s">
        <v>2</v>
      </c>
    </row>
    <row r="10" spans="2:5" x14ac:dyDescent="0.25">
      <c r="B10" s="9">
        <v>2024</v>
      </c>
      <c r="C10" s="3">
        <v>-5.4300000000000001E-2</v>
      </c>
      <c r="D10" s="4">
        <v>-0.25559999999999999</v>
      </c>
    </row>
    <row r="11" spans="2:5" x14ac:dyDescent="0.25">
      <c r="B11" s="8">
        <v>2025</v>
      </c>
      <c r="C11" s="5">
        <v>-5.9900000000000002E-2</v>
      </c>
      <c r="D11" s="6">
        <v>-0.23400000000000001</v>
      </c>
    </row>
    <row r="13" spans="2:5" x14ac:dyDescent="0.25">
      <c r="B13" s="7" t="s">
        <v>4</v>
      </c>
      <c r="C13" s="1" t="s">
        <v>5</v>
      </c>
      <c r="D13" s="2" t="s">
        <v>6</v>
      </c>
    </row>
    <row r="14" spans="2:5" x14ac:dyDescent="0.25">
      <c r="B14" s="9">
        <v>2023</v>
      </c>
      <c r="C14" s="12">
        <v>1233542</v>
      </c>
      <c r="D14" s="13">
        <v>653272</v>
      </c>
    </row>
    <row r="15" spans="2:5" x14ac:dyDescent="0.25">
      <c r="B15" s="8" t="s">
        <v>7</v>
      </c>
      <c r="C15" s="14">
        <f>C14*(1+C10)*(1+C11)</f>
        <v>1096683.68530294</v>
      </c>
      <c r="D15" s="15">
        <f>D14*(1+D10)*(1+D11)</f>
        <v>372502.48842879996</v>
      </c>
      <c r="E15" s="10"/>
    </row>
    <row r="16" spans="2:5" x14ac:dyDescent="0.25">
      <c r="B16" s="22" t="s">
        <v>20</v>
      </c>
    </row>
    <row r="18" spans="2:4" x14ac:dyDescent="0.25">
      <c r="B18" s="7" t="s">
        <v>8</v>
      </c>
      <c r="C18" s="1" t="s">
        <v>19</v>
      </c>
      <c r="D18" s="2" t="s">
        <v>12</v>
      </c>
    </row>
    <row r="19" spans="2:4" x14ac:dyDescent="0.25">
      <c r="B19" s="18" t="s">
        <v>15</v>
      </c>
      <c r="C19" s="12">
        <f>C14*(1+C10/1.75)*(1+C11/1.75)+D14*(1+D10/1.75)*(1+D11/1.75)</f>
        <v>1637618.187112405</v>
      </c>
      <c r="D19" s="16">
        <f>B7/C19</f>
        <v>3.4756860266900027</v>
      </c>
    </row>
    <row r="20" spans="2:4" x14ac:dyDescent="0.25">
      <c r="B20" s="18" t="s">
        <v>13</v>
      </c>
      <c r="C20" s="12">
        <f>C14*(1+C10/1.5)*(1+C11/1.5)+D14*(1+D10/1.5)*(1+D11/1.5)</f>
        <v>1598821.0844141066</v>
      </c>
      <c r="D20" s="16">
        <f>B7/C20</f>
        <v>3.5600272635169787</v>
      </c>
    </row>
    <row r="21" spans="2:4" x14ac:dyDescent="0.25">
      <c r="B21" s="18" t="s">
        <v>10</v>
      </c>
      <c r="C21" s="12">
        <f>C14*(1+C10/1.25)*(1+C11/1.25)+D14*(1+D10/1.25)*(1+D11/1.25)</f>
        <v>1545818.1963723137</v>
      </c>
      <c r="D21" s="16">
        <f>B7/C21</f>
        <v>3.6820931875155045</v>
      </c>
    </row>
    <row r="22" spans="2:4" x14ac:dyDescent="0.25">
      <c r="B22" s="19" t="s">
        <v>9</v>
      </c>
      <c r="C22" s="12">
        <f>SUM(C15:D15)</f>
        <v>1469186.1737317399</v>
      </c>
      <c r="D22" s="16">
        <f>B7/C22</f>
        <v>3.8741493431990874</v>
      </c>
    </row>
    <row r="23" spans="2:4" x14ac:dyDescent="0.25">
      <c r="B23" s="18" t="s">
        <v>11</v>
      </c>
      <c r="C23" s="12">
        <f>C14*(1+C10*1.25)*(1+C11*1.25)+D14*(1+D10*1.25)*(1+D11*1.25)</f>
        <v>1378243.1675808439</v>
      </c>
      <c r="D23" s="16">
        <f>B7/C23</f>
        <v>4.1297840496395075</v>
      </c>
    </row>
    <row r="24" spans="2:4" x14ac:dyDescent="0.25">
      <c r="B24" s="18" t="s">
        <v>14</v>
      </c>
      <c r="C24" s="11">
        <f>C14*(1+C10*1.5)*(1+C11*1.5)+D14*(1+D10*1.5)*(1+D11*1.5)</f>
        <v>1292685.7415964152</v>
      </c>
      <c r="D24" s="17">
        <f>B7/C24</f>
        <v>4.4031170661562316</v>
      </c>
    </row>
    <row r="25" spans="2:4" x14ac:dyDescent="0.25">
      <c r="B25" s="20" t="s">
        <v>22</v>
      </c>
    </row>
    <row r="26" spans="2:4" x14ac:dyDescent="0.25">
      <c r="B26" t="s">
        <v>16</v>
      </c>
    </row>
  </sheetData>
  <mergeCells count="5">
    <mergeCell ref="B1:D1"/>
    <mergeCell ref="B2:D2"/>
    <mergeCell ref="B3:D3"/>
    <mergeCell ref="B6:D6"/>
    <mergeCell ref="B7:D7"/>
  </mergeCells>
  <printOptions horizontalCentered="1"/>
  <pageMargins left="0.2" right="0.2" top="0.75" bottom="0.75" header="0.3" footer="0.3"/>
  <pageSetup orientation="portrait" horizontalDpi="1200" verticalDpi="1200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Milewski</dc:creator>
  <cp:lastModifiedBy>Emily Gaertner</cp:lastModifiedBy>
  <cp:lastPrinted>2024-08-01T19:16:32Z</cp:lastPrinted>
  <dcterms:created xsi:type="dcterms:W3CDTF">2024-07-30T15:35:16Z</dcterms:created>
  <dcterms:modified xsi:type="dcterms:W3CDTF">2024-08-01T19:16:37Z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2024-07-30T19:12:11Z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60c62db0-4735-43ea-87d6-1e682f437ec9</vt:lpwstr>
  </property>
  <property fmtid="{D5CDD505-2E9C-101B-9397-08002B2CF9AE}" pid="8" name="MSIP_Label_9fec7713-ff10-4e30-a417-5bbcd9826c75_ContentBits">
    <vt:lpwstr>0</vt:lpwstr>
  </property>
</Properties>
</file>