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ofii-my.sharepoint.com/personal/suganthi_alagumalai_inofii_com/Documents/Microsoft Teams Chat Files/"/>
    </mc:Choice>
  </mc:AlternateContent>
  <xr:revisionPtr revIDLastSave="5" documentId="8_{A0937CDA-F2B2-4141-AD4B-499CDCF29F82}" xr6:coauthVersionLast="47" xr6:coauthVersionMax="47" xr10:uidLastSave="{5C938A05-6023-4DD3-9318-4701EB130E9B}"/>
  <bookViews>
    <workbookView xWindow="-110" yWindow="-110" windowWidth="19420" windowHeight="10420" firstSheet="1" activeTab="1" xr2:uid="{92DB2C1D-C0F2-4C47-AEEC-AE3BA71DB437}"/>
  </bookViews>
  <sheets>
    <sheet name="Cost Report for Arrivu account" sheetId="1" r:id="rId1"/>
    <sheet name="Cost Report for Inofii Account" sheetId="2" r:id="rId2"/>
    <sheet name="Sheet1" sheetId="4" r:id="rId3"/>
    <sheet name="Aprox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3" l="1"/>
  <c r="C12" i="3"/>
  <c r="C11" i="3"/>
  <c r="C8" i="3"/>
  <c r="C9" i="3"/>
  <c r="C10" i="3"/>
  <c r="C14" i="3"/>
  <c r="C15" i="3"/>
  <c r="C7" i="3"/>
</calcChain>
</file>

<file path=xl/sharedStrings.xml><?xml version="1.0" encoding="utf-8"?>
<sst xmlns="http://schemas.openxmlformats.org/spreadsheetml/2006/main" count="298" uniqueCount="158">
  <si>
    <t>EC2 instance cost details</t>
  </si>
  <si>
    <t>EC2 Instance</t>
  </si>
  <si>
    <t>Instancesize</t>
  </si>
  <si>
    <t>Url for Instances</t>
  </si>
  <si>
    <t>Regions</t>
  </si>
  <si>
    <t>Hours Dec 2022</t>
  </si>
  <si>
    <t>Billing Dec 2022</t>
  </si>
  <si>
    <t>Hours Jan 2023</t>
  </si>
  <si>
    <t>Billing Jan 2023</t>
  </si>
  <si>
    <t>Hours Feb 2023</t>
  </si>
  <si>
    <t>Billing Feb 2023</t>
  </si>
  <si>
    <t>Hours Mar 2023</t>
  </si>
  <si>
    <t>Billing Mar 2023</t>
  </si>
  <si>
    <t>Hours Apr 2023</t>
  </si>
  <si>
    <t>Billing Apr 2023</t>
  </si>
  <si>
    <t>Hours May 2023</t>
  </si>
  <si>
    <t>Billing May 2023</t>
  </si>
  <si>
    <t>Hours Jun 2023</t>
  </si>
  <si>
    <t>Billing Jun 2023</t>
  </si>
  <si>
    <t>Hours Jul 2023</t>
  </si>
  <si>
    <t>Billing Jul 2023</t>
  </si>
  <si>
    <t>Hours Aug 2023</t>
  </si>
  <si>
    <t>Billing Aug 2023</t>
  </si>
  <si>
    <t>Hours Sep 2023</t>
  </si>
  <si>
    <t>Billing Sep 2023</t>
  </si>
  <si>
    <t>Hours Oct 2023</t>
  </si>
  <si>
    <t>Billing Oct 2023</t>
  </si>
  <si>
    <t>Hours Nov 2023</t>
  </si>
  <si>
    <t>Billing Nov 2023</t>
  </si>
  <si>
    <t>Hours Dec 2023</t>
  </si>
  <si>
    <t>Billing Dec 2023</t>
  </si>
  <si>
    <t xml:space="preserve">TERMINATED INSTANCES </t>
  </si>
  <si>
    <t>artiie.istorylive.com</t>
  </si>
  <si>
    <t>r5b.xlarge</t>
  </si>
  <si>
    <t>Stopped in mid of july</t>
  </si>
  <si>
    <t>Ohio</t>
  </si>
  <si>
    <t>Arrivu-test</t>
  </si>
  <si>
    <t>test-studio</t>
  </si>
  <si>
    <t>t2.medium</t>
  </si>
  <si>
    <t>https://stage.istorydesigncenter.com/</t>
  </si>
  <si>
    <t>istoryversion2</t>
  </si>
  <si>
    <t>t3.large</t>
  </si>
  <si>
    <t>uat-studio</t>
  </si>
  <si>
    <t>t3.xlarge</t>
  </si>
  <si>
    <t>uat-istory_2.0</t>
  </si>
  <si>
    <t>https://uat.istorydesigncenter.com/admin</t>
  </si>
  <si>
    <t>NLU-Frontend</t>
  </si>
  <si>
    <t>t2.micro</t>
  </si>
  <si>
    <t xml:space="preserve">Stopped </t>
  </si>
  <si>
    <t>istoryLiveStrapiBE</t>
  </si>
  <si>
    <t>Stopped</t>
  </si>
  <si>
    <t>ohio</t>
  </si>
  <si>
    <t>NLU-FE-Website-Testing</t>
  </si>
  <si>
    <t>t2.small</t>
  </si>
  <si>
    <t>NLU-backend</t>
  </si>
  <si>
    <t>WolverIL</t>
  </si>
  <si>
    <t>t2.large</t>
  </si>
  <si>
    <t>controlLayerBackend-Phase1</t>
  </si>
  <si>
    <t>DRF-IL-stage(tset)</t>
  </si>
  <si>
    <t>t3.2xlarge</t>
  </si>
  <si>
    <t>https://ilstage.nlugpt.com</t>
  </si>
  <si>
    <t>Drf-IL-demo(prod)</t>
  </si>
  <si>
    <t>https://demo.nlugpt.com</t>
  </si>
  <si>
    <t>IL_control_layer(test)</t>
  </si>
  <si>
    <t>IL_control_layer(prod)</t>
  </si>
  <si>
    <t>BE-PROD-istory2.0</t>
  </si>
  <si>
    <t>t3a.large</t>
  </si>
  <si>
    <t>mumbai</t>
  </si>
  <si>
    <t>Prod-Studio</t>
  </si>
  <si>
    <t>t2.xlarge</t>
  </si>
  <si>
    <t>stopped</t>
  </si>
  <si>
    <t>demo-studio</t>
  </si>
  <si>
    <t>https://dev.istorydesigncenter.com/accounts/login/?next=/</t>
  </si>
  <si>
    <t>RUNNING INSTANCES</t>
  </si>
  <si>
    <t>https://www.istorylive.com/</t>
  </si>
  <si>
    <t>https://istorydesigncenter.com/istory/</t>
  </si>
  <si>
    <t>istoryLiveCMSStrapiBE-Stage</t>
  </si>
  <si>
    <t>https://cms.istorylive.com/</t>
  </si>
  <si>
    <t>NOTE</t>
  </si>
  <si>
    <t>controlLayerBackend-Phase1 has been created on june 30</t>
  </si>
  <si>
    <t>DRF-IL-stage instance has been created in september</t>
  </si>
  <si>
    <t>DRF-IL-demo instance has been created in september</t>
  </si>
  <si>
    <t>created a new instance  IL_control_layer in october</t>
  </si>
  <si>
    <t xml:space="preserve">started using RDS in september </t>
  </si>
  <si>
    <t>wolverineIL size has been increased from t2.micro to t2.large on july 4</t>
  </si>
  <si>
    <t xml:space="preserve">elastic-ip </t>
  </si>
  <si>
    <t>EBS Cost details</t>
  </si>
  <si>
    <t>Elastic Block Store</t>
  </si>
  <si>
    <t>Region</t>
  </si>
  <si>
    <t>EBS for Dec 2022</t>
  </si>
  <si>
    <t>EBS for Jan 2023</t>
  </si>
  <si>
    <t>EBS for Feb 2023</t>
  </si>
  <si>
    <t>EBS for Mar 2023</t>
  </si>
  <si>
    <t>EBS for Apr 2023</t>
  </si>
  <si>
    <t>EBS for May 2023</t>
  </si>
  <si>
    <t>EBS for Jun 2023</t>
  </si>
  <si>
    <t>EBS for Jul 2023</t>
  </si>
  <si>
    <t>EBS for Aug 2023</t>
  </si>
  <si>
    <t>EBS for Sep 2023</t>
  </si>
  <si>
    <t>EBS for Oct 2023</t>
  </si>
  <si>
    <t>EBS for Nov 2023</t>
  </si>
  <si>
    <t>EBS for Dec 2023</t>
  </si>
  <si>
    <t>EBS</t>
  </si>
  <si>
    <t>N.virginia</t>
  </si>
  <si>
    <t>Mumbai</t>
  </si>
  <si>
    <t>Seoul</t>
  </si>
  <si>
    <t>Singapore</t>
  </si>
  <si>
    <t>Sydney</t>
  </si>
  <si>
    <t>Other Service Cost Details -2023</t>
  </si>
  <si>
    <t>Services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</si>
  <si>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</si>
  <si>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</si>
  <si>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</si>
  <si>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</si>
  <si>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</si>
  <si>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</si>
  <si>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</si>
  <si>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</si>
  <si>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</si>
  <si>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</si>
  <si>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</si>
  <si>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</si>
  <si>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Support (Business)</t>
  </si>
  <si>
    <t>Amplify</t>
  </si>
  <si>
    <t>Backup</t>
  </si>
  <si>
    <t>CodeCommit</t>
  </si>
  <si>
    <t>Data Transfer</t>
  </si>
  <si>
    <t>EC2 Container Registry (ECR)</t>
  </si>
  <si>
    <t>N. Virginia</t>
  </si>
  <si>
    <t>Elastic Container Service</t>
  </si>
  <si>
    <t>Elastic File System</t>
  </si>
  <si>
    <t>Elastic Load Balancing</t>
  </si>
  <si>
    <t>Simple Storage Service</t>
  </si>
  <si>
    <t>Route 53</t>
  </si>
  <si>
    <t>Global</t>
  </si>
  <si>
    <t>Light Sail</t>
  </si>
  <si>
    <t>Relational Database Service</t>
  </si>
  <si>
    <t>Global Accelerator</t>
  </si>
  <si>
    <t xml:space="preserve">Global </t>
  </si>
  <si>
    <t>Billing Dec2023</t>
  </si>
  <si>
    <t>surveyBE_test</t>
  </si>
  <si>
    <t>Stopped Hours amount</t>
  </si>
  <si>
    <t>oasis-stage-BE</t>
  </si>
  <si>
    <t>EBS for June 2023</t>
  </si>
  <si>
    <t>EBS for July 2023</t>
  </si>
  <si>
    <t>EBS for August 2023</t>
  </si>
  <si>
    <t>EBS for September</t>
  </si>
  <si>
    <t>EBS for October</t>
  </si>
  <si>
    <t>EBS for November</t>
  </si>
  <si>
    <t>EBS for December</t>
  </si>
  <si>
    <t>Elastic IP Addresses</t>
  </si>
  <si>
    <t>Code Commit</t>
  </si>
  <si>
    <t>Product</t>
  </si>
  <si>
    <t>Approximate value in AWS</t>
  </si>
  <si>
    <t>For iStory</t>
  </si>
  <si>
    <t xml:space="preserve">For iStory 2.0 </t>
  </si>
  <si>
    <t>instancesize</t>
  </si>
  <si>
    <t>demo_istory2.0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</si>
</sst>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6191F"/>
      <name val="Roboto"/>
      <family val="18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34"/>
    </font>
    <font>
      <sz val="11"/>
      <color theme="1"/>
      <name val="Times New Roman"/>
      <family val="34"/>
    </font>
    <font>
      <sz val="14"/>
      <color theme="1"/>
      <name val="Times New Roman"/>
      <family val="34"/>
    </font>
    <font>
      <b/>
      <sz val="12"/>
      <color theme="1"/>
      <name val="Times New Roman"/>
      <family val="34"/>
    </font>
    <font>
      <sz val="12"/>
      <color rgb="FF16191F"/>
      <name val="Times New Roman"/>
      <family val="34"/>
    </font>
    <font>
      <sz val="12"/>
      <color theme="1"/>
      <name val="Times New Roman"/>
      <family val="34"/>
    </font>
    <font>
      <b/>
      <sz val="14"/>
      <color rgb="FFFF0000"/>
      <name val="Times New Roman"/>
      <family val="34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Times New Roman"/>
      <family val="34"/>
    </font>
    <font>
      <sz val="11"/>
      <color rgb="FF444444"/>
      <name val="Calibri"/>
      <family val="2"/>
      <charset val="1"/>
    </font>
    <font>
      <sz val="14"/>
      <color theme="1"/>
      <name val="Times New Roman"/>
    </font>
    <font>
      <b/>
      <u/>
      <sz val="14"/>
      <color rgb="FFFF0000"/>
      <name val="Times New Roman"/>
    </font>
    <font>
      <sz val="11"/>
      <color rgb="FF16191F"/>
      <name val="Amazon Ember"/>
      <charset val="1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8" fontId="9" fillId="0" borderId="0" xfId="0" applyNumberFormat="1" applyFont="1"/>
    <xf numFmtId="0" fontId="10" fillId="0" borderId="0" xfId="0" applyFont="1"/>
    <xf numFmtId="0" fontId="4" fillId="2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/>
    <xf numFmtId="164" fontId="5" fillId="0" borderId="1" xfId="0" applyNumberFormat="1" applyFont="1" applyBorder="1"/>
    <xf numFmtId="0" fontId="11" fillId="0" borderId="0" xfId="0" applyFont="1"/>
    <xf numFmtId="0" fontId="3" fillId="0" borderId="1" xfId="1" applyBorder="1"/>
    <xf numFmtId="8" fontId="0" fillId="0" borderId="0" xfId="0" applyNumberFormat="1"/>
    <xf numFmtId="0" fontId="0" fillId="0" borderId="0" xfId="0" applyAlignment="1">
      <alignment wrapText="1"/>
    </xf>
    <xf numFmtId="0" fontId="12" fillId="0" borderId="0" xfId="0" applyFont="1"/>
    <xf numFmtId="0" fontId="13" fillId="0" borderId="0" xfId="0" applyFont="1" applyAlignment="1">
      <alignment vertical="center" wrapText="1"/>
    </xf>
    <xf numFmtId="0" fontId="3" fillId="0" borderId="0" xfId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3" borderId="1" xfId="0" applyFill="1" applyBorder="1"/>
    <xf numFmtId="0" fontId="0" fillId="3" borderId="0" xfId="0" applyFill="1"/>
    <xf numFmtId="164" fontId="0" fillId="0" borderId="0" xfId="0" applyNumberFormat="1"/>
    <xf numFmtId="6" fontId="0" fillId="0" borderId="0" xfId="0" applyNumberFormat="1"/>
    <xf numFmtId="6" fontId="9" fillId="0" borderId="0" xfId="0" applyNumberFormat="1" applyFont="1"/>
    <xf numFmtId="164" fontId="0" fillId="3" borderId="1" xfId="0" applyNumberFormat="1" applyFill="1" applyBorder="1"/>
    <xf numFmtId="0" fontId="3" fillId="3" borderId="1" xfId="1" applyFill="1" applyBorder="1"/>
    <xf numFmtId="8" fontId="0" fillId="3" borderId="0" xfId="0" applyNumberFormat="1" applyFill="1"/>
    <xf numFmtId="164" fontId="0" fillId="3" borderId="0" xfId="0" applyNumberFormat="1" applyFill="1"/>
    <xf numFmtId="6" fontId="0" fillId="3" borderId="0" xfId="0" applyNumberFormat="1" applyFill="1"/>
    <xf numFmtId="3" fontId="2" fillId="3" borderId="0" xfId="0" applyNumberFormat="1" applyFont="1" applyFill="1" applyAlignment="1">
      <alignment wrapText="1"/>
    </xf>
    <xf numFmtId="0" fontId="3" fillId="3" borderId="0" xfId="1" applyFill="1" applyAlignment="1">
      <alignment wrapText="1"/>
    </xf>
    <xf numFmtId="0" fontId="0" fillId="4" borderId="1" xfId="0" applyFill="1" applyBorder="1"/>
    <xf numFmtId="164" fontId="0" fillId="4" borderId="1" xfId="0" applyNumberFormat="1" applyFill="1" applyBorder="1"/>
    <xf numFmtId="0" fontId="0" fillId="4" borderId="0" xfId="0" applyFill="1"/>
    <xf numFmtId="3" fontId="2" fillId="4" borderId="0" xfId="0" applyNumberFormat="1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15" fillId="4" borderId="1" xfId="0" applyFont="1" applyFill="1" applyBorder="1"/>
    <xf numFmtId="0" fontId="16" fillId="5" borderId="0" xfId="1" applyFont="1" applyFill="1" applyBorder="1" applyAlignment="1">
      <alignment horizontal="center" vertical="center"/>
    </xf>
    <xf numFmtId="0" fontId="13" fillId="6" borderId="0" xfId="0" applyFont="1" applyFill="1" applyAlignment="1">
      <alignment horizontal="center" vertical="center" wrapText="1"/>
    </xf>
    <xf numFmtId="0" fontId="1" fillId="7" borderId="0" xfId="0" applyFont="1" applyFill="1"/>
    <xf numFmtId="0" fontId="0" fillId="7" borderId="0" xfId="0" applyFill="1"/>
    <xf numFmtId="0" fontId="14" fillId="7" borderId="0" xfId="0" applyFont="1" applyFill="1"/>
    <xf numFmtId="0" fontId="0" fillId="7" borderId="1" xfId="0" applyFill="1" applyBorder="1"/>
    <xf numFmtId="0" fontId="0" fillId="3" borderId="0" xfId="0" applyFill="1" applyAlignment="1">
      <alignment wrapText="1"/>
    </xf>
    <xf numFmtId="0" fontId="17" fillId="0" borderId="0" xfId="0" applyFont="1"/>
    <xf numFmtId="0" fontId="1" fillId="8" borderId="0" xfId="0" applyFont="1" applyFill="1"/>
    <xf numFmtId="8" fontId="1" fillId="8" borderId="0" xfId="0" applyNumberFormat="1" applyFont="1" applyFill="1"/>
    <xf numFmtId="0" fontId="3" fillId="3" borderId="0" xfId="1" applyFill="1"/>
    <xf numFmtId="8" fontId="17" fillId="0" borderId="0" xfId="0" applyNumberFormat="1" applyFont="1"/>
    <xf numFmtId="8" fontId="5" fillId="0" borderId="0" xfId="0" applyNumberFormat="1" applyFont="1"/>
    <xf numFmtId="8" fontId="0" fillId="3" borderId="0" xfId="0" applyNumberFormat="1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8" fontId="0" fillId="9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1200600</xdr:colOff>
      <xdr:row>55</xdr:row>
      <xdr:rowOff>52920</xdr:rowOff>
    </xdr:from>
    <xdr:to>
      <xdr:col>0</xdr:col>
      <xdr:colOff>1204200</xdr:colOff>
      <xdr:row>55</xdr:row>
      <xdr:rowOff>53280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087591E-F576-4187-A5C9-DED51C1C7326}"/>
                </a:ext>
              </a:extLst>
            </xdr14:cNvPr>
            <xdr14:cNvContentPartPr/>
          </xdr14:nvContentPartPr>
          <xdr14:nvPr macro=""/>
          <xdr14:xfrm>
            <a:off x="1200600" y="5676480"/>
            <a:ext cx="360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2087591E-F576-4187-A5C9-DED51C1C732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82960" y="5658840"/>
              <a:ext cx="39240" cy="3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06-29T10:23:18.090"/>
    </inkml:context>
    <inkml:brush xml:id="br0">
      <inkml:brushProperty name="width" value="0.1" units="cm"/>
      <inkml:brushProperty name="height" value="0.1" units="cm"/>
      <inkml:brushProperty name="color" value="#AE198D"/>
      <inkml:brushProperty name="ignorePressure" value="1"/>
      <inkml:brushProperty name="inkEffects" value="galaxy"/>
      <inkml:brushProperty name="anchorX" value="0"/>
      <inkml:brushProperty name="anchorY" value="0"/>
      <inkml:brushProperty name="scaleFactor" value="0.5"/>
    </inkml:brush>
  </inkml:definitions>
  <inkml:trace contextRef="#ctx0" brushRef="#br0">9 1,'0'0,"-3"0,-2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lstage.nlugpt.com" TargetMode="External"/><Relationship Id="rId3" Type="http://schemas.openxmlformats.org/officeDocument/2006/relationships/hyperlink" Target="https://dev.istorydesigncenter.com/accounts/login/?next=/" TargetMode="External"/><Relationship Id="rId7" Type="http://schemas.openxmlformats.org/officeDocument/2006/relationships/hyperlink" Target="https://uat.istorydesigncenter.com/admin" TargetMode="External"/><Relationship Id="rId2" Type="http://schemas.openxmlformats.org/officeDocument/2006/relationships/hyperlink" Target="https://stage.istorydesigncenter.com/" TargetMode="External"/><Relationship Id="rId1" Type="http://schemas.openxmlformats.org/officeDocument/2006/relationships/hyperlink" Target="https://www.istorylive.com/" TargetMode="External"/><Relationship Id="rId6" Type="http://schemas.openxmlformats.org/officeDocument/2006/relationships/hyperlink" Target="https://stage.istorydesigncenter.com/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istorydesigncenter.com/istory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ms.istorylive.com/" TargetMode="External"/><Relationship Id="rId9" Type="http://schemas.openxmlformats.org/officeDocument/2006/relationships/hyperlink" Target="https://demo.nlu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4600-8764-4C9A-BDCB-AD687E4F9994}">
  <dimension ref="A1:AD71"/>
  <sheetViews>
    <sheetView topLeftCell="K59" workbookViewId="0">
      <selection activeCell="A71" sqref="A71"/>
    </sheetView>
  </sheetViews>
  <sheetFormatPr defaultRowHeight="15"/>
  <cols>
    <col min="1" max="1" width="31.85546875" customWidth="1"/>
    <col min="2" max="2" width="17.7109375" customWidth="1"/>
    <col min="3" max="3" width="39.140625" customWidth="1"/>
    <col min="4" max="4" width="17.7109375" customWidth="1"/>
    <col min="5" max="5" width="21.85546875" customWidth="1"/>
    <col min="6" max="6" width="25.140625" customWidth="1"/>
    <col min="7" max="7" width="27.7109375" customWidth="1"/>
    <col min="8" max="8" width="26.42578125" customWidth="1"/>
    <col min="9" max="9" width="24.140625" customWidth="1"/>
    <col min="10" max="10" width="24.7109375" customWidth="1"/>
    <col min="11" max="11" width="22.42578125" customWidth="1"/>
    <col min="12" max="12" width="24" customWidth="1"/>
    <col min="13" max="13" width="24.28515625" customWidth="1"/>
    <col min="14" max="14" width="21.28515625" customWidth="1"/>
    <col min="15" max="15" width="22.140625" customWidth="1"/>
    <col min="16" max="16" width="19.85546875" customWidth="1"/>
    <col min="17" max="17" width="21.5703125" customWidth="1"/>
    <col min="18" max="18" width="19.140625" customWidth="1"/>
    <col min="19" max="19" width="22" customWidth="1"/>
    <col min="20" max="20" width="25.5703125" customWidth="1"/>
    <col min="21" max="21" width="27.42578125" customWidth="1"/>
    <col min="22" max="22" width="24.42578125" customWidth="1"/>
    <col min="23" max="23" width="14.42578125" bestFit="1" customWidth="1"/>
    <col min="24" max="24" width="14.85546875" bestFit="1" customWidth="1"/>
    <col min="25" max="25" width="14.140625" bestFit="1" customWidth="1"/>
    <col min="26" max="26" width="14.5703125" bestFit="1" customWidth="1"/>
    <col min="27" max="27" width="14.7109375" bestFit="1" customWidth="1"/>
    <col min="28" max="28" width="15.42578125" customWidth="1"/>
    <col min="29" max="29" width="29.5703125" customWidth="1"/>
    <col min="30" max="30" width="23.85546875" customWidth="1"/>
  </cols>
  <sheetData>
    <row r="1" spans="1:30" s="6" customFormat="1" ht="18">
      <c r="C1" s="10" t="s">
        <v>0</v>
      </c>
    </row>
    <row r="2" spans="1:30" s="27" customFormat="1" ht="22.5" customHeight="1">
      <c r="A2" s="26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6" t="s">
        <v>6</v>
      </c>
      <c r="G2" s="26" t="s">
        <v>7</v>
      </c>
      <c r="H2" s="26" t="s">
        <v>8</v>
      </c>
      <c r="I2" s="26" t="s">
        <v>9</v>
      </c>
      <c r="J2" s="26" t="s">
        <v>10</v>
      </c>
      <c r="K2" s="26" t="s">
        <v>11</v>
      </c>
      <c r="L2" s="26" t="s">
        <v>12</v>
      </c>
      <c r="M2" s="26" t="s">
        <v>13</v>
      </c>
      <c r="N2" s="26" t="s">
        <v>14</v>
      </c>
      <c r="O2" s="26" t="s">
        <v>15</v>
      </c>
      <c r="P2" s="26" t="s">
        <v>16</v>
      </c>
      <c r="Q2" s="26" t="s">
        <v>17</v>
      </c>
      <c r="R2" s="26" t="s">
        <v>18</v>
      </c>
      <c r="S2" s="26" t="s">
        <v>19</v>
      </c>
      <c r="T2" s="26" t="s">
        <v>20</v>
      </c>
      <c r="U2" s="26" t="s">
        <v>21</v>
      </c>
      <c r="V2" s="26" t="s">
        <v>22</v>
      </c>
      <c r="W2" s="26" t="s">
        <v>23</v>
      </c>
      <c r="X2" s="26" t="s">
        <v>24</v>
      </c>
      <c r="Y2" s="26" t="s">
        <v>25</v>
      </c>
      <c r="Z2" s="26" t="s">
        <v>26</v>
      </c>
      <c r="AA2" s="26" t="s">
        <v>27</v>
      </c>
      <c r="AB2" s="26" t="s">
        <v>28</v>
      </c>
      <c r="AC2" s="26" t="s">
        <v>29</v>
      </c>
      <c r="AD2" s="22" t="s">
        <v>30</v>
      </c>
    </row>
    <row r="3" spans="1:30" s="27" customFormat="1" ht="60" customHeight="1">
      <c r="B3" s="44"/>
      <c r="C3" s="47" t="s">
        <v>31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22"/>
      <c r="AD3" s="22"/>
    </row>
    <row r="4" spans="1:30" s="29" customFormat="1">
      <c r="A4" s="29" t="s">
        <v>32</v>
      </c>
      <c r="B4" s="29" t="s">
        <v>33</v>
      </c>
      <c r="C4" s="29" t="s">
        <v>34</v>
      </c>
      <c r="D4" s="29" t="s">
        <v>35</v>
      </c>
      <c r="E4" s="29">
        <v>744</v>
      </c>
      <c r="F4" s="29">
        <v>221.71</v>
      </c>
      <c r="G4" s="29">
        <v>744</v>
      </c>
      <c r="H4" s="29">
        <v>221.71</v>
      </c>
      <c r="I4" s="29">
        <v>672</v>
      </c>
      <c r="J4" s="29">
        <v>200.25</v>
      </c>
      <c r="K4" s="29">
        <v>744</v>
      </c>
      <c r="L4" s="29">
        <v>221.71</v>
      </c>
      <c r="M4" s="29">
        <v>475</v>
      </c>
      <c r="N4" s="29">
        <v>141.55000000000001</v>
      </c>
      <c r="O4" s="29">
        <v>744</v>
      </c>
      <c r="P4" s="29">
        <v>221.71</v>
      </c>
      <c r="Q4" s="29">
        <v>667.5</v>
      </c>
      <c r="R4" s="29">
        <v>198.91</v>
      </c>
      <c r="S4" s="29">
        <v>259.45999999999998</v>
      </c>
      <c r="T4" s="35">
        <v>77.319999999999993</v>
      </c>
      <c r="U4" s="29">
        <v>0</v>
      </c>
      <c r="V4" s="29">
        <v>0</v>
      </c>
      <c r="W4" s="29">
        <v>0</v>
      </c>
      <c r="X4" s="29">
        <v>0</v>
      </c>
    </row>
    <row r="5" spans="1:30" s="29" customFormat="1">
      <c r="A5" s="29" t="s">
        <v>36</v>
      </c>
      <c r="B5" s="29" t="s">
        <v>33</v>
      </c>
      <c r="C5" s="29" t="s">
        <v>34</v>
      </c>
      <c r="D5" s="29" t="s">
        <v>35</v>
      </c>
      <c r="E5" s="29">
        <v>744</v>
      </c>
      <c r="F5" s="29">
        <v>221.71</v>
      </c>
      <c r="G5" s="29">
        <v>744</v>
      </c>
      <c r="H5" s="29">
        <v>221.71</v>
      </c>
      <c r="I5" s="29">
        <v>672</v>
      </c>
      <c r="J5" s="29">
        <v>200.25</v>
      </c>
      <c r="K5" s="29">
        <v>744</v>
      </c>
      <c r="L5" s="29">
        <v>221.71</v>
      </c>
      <c r="M5" s="29">
        <v>475</v>
      </c>
      <c r="N5" s="29">
        <v>141.55000000000001</v>
      </c>
      <c r="O5" s="29">
        <v>744</v>
      </c>
      <c r="P5" s="29">
        <v>221.71</v>
      </c>
      <c r="Q5" s="29">
        <v>667.5</v>
      </c>
      <c r="R5" s="29">
        <v>198.91</v>
      </c>
      <c r="S5" s="29">
        <v>259.45999999999998</v>
      </c>
      <c r="T5" s="35">
        <v>77.319999999999993</v>
      </c>
      <c r="U5" s="29">
        <v>0</v>
      </c>
      <c r="V5" s="29">
        <v>0</v>
      </c>
      <c r="W5" s="29">
        <v>0</v>
      </c>
      <c r="X5" s="29">
        <v>0</v>
      </c>
    </row>
    <row r="6" spans="1:30" s="29" customFormat="1">
      <c r="A6" s="28" t="s">
        <v>37</v>
      </c>
      <c r="B6" s="28" t="s">
        <v>38</v>
      </c>
      <c r="C6" s="34" t="s">
        <v>39</v>
      </c>
      <c r="D6" s="28" t="s">
        <v>35</v>
      </c>
      <c r="E6" s="28">
        <v>1486.11</v>
      </c>
      <c r="F6" s="33">
        <v>68.959999999999994</v>
      </c>
      <c r="G6" s="28">
        <v>1290.05</v>
      </c>
      <c r="H6" s="33">
        <v>59.86</v>
      </c>
      <c r="I6" s="28">
        <v>671</v>
      </c>
      <c r="J6" s="33">
        <v>31.13</v>
      </c>
      <c r="K6" s="28">
        <v>229</v>
      </c>
      <c r="L6" s="33">
        <v>10.63</v>
      </c>
      <c r="M6" s="28">
        <v>0</v>
      </c>
      <c r="N6" s="33">
        <v>0</v>
      </c>
      <c r="O6" s="28">
        <v>0</v>
      </c>
      <c r="P6" s="33">
        <v>0</v>
      </c>
      <c r="Q6" s="28">
        <v>0</v>
      </c>
      <c r="R6" s="33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8"/>
      <c r="Z6" s="33"/>
      <c r="AA6" s="28"/>
      <c r="AB6" s="33"/>
    </row>
    <row r="7" spans="1:30" s="29" customFormat="1">
      <c r="A7" s="28" t="s">
        <v>40</v>
      </c>
      <c r="B7" s="28" t="s">
        <v>41</v>
      </c>
      <c r="C7" s="28"/>
      <c r="D7" s="28" t="s">
        <v>35</v>
      </c>
      <c r="E7" s="28"/>
      <c r="F7" s="33"/>
      <c r="G7" s="28"/>
      <c r="H7" s="33"/>
      <c r="I7" s="28">
        <v>590.80999999999995</v>
      </c>
      <c r="J7" s="33">
        <v>49.16</v>
      </c>
      <c r="K7" s="28">
        <v>228.14</v>
      </c>
      <c r="L7" s="33">
        <v>18.98</v>
      </c>
      <c r="M7" s="28">
        <v>0</v>
      </c>
      <c r="N7" s="33">
        <v>0</v>
      </c>
      <c r="O7" s="28">
        <v>0</v>
      </c>
      <c r="P7" s="33">
        <v>0</v>
      </c>
      <c r="Q7" s="28">
        <v>0</v>
      </c>
      <c r="R7" s="33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8"/>
      <c r="Z7" s="33"/>
      <c r="AA7" s="28"/>
      <c r="AB7" s="33"/>
    </row>
    <row r="8" spans="1:30" s="29" customFormat="1">
      <c r="A8" s="28" t="s">
        <v>42</v>
      </c>
      <c r="B8" s="28" t="s">
        <v>43</v>
      </c>
      <c r="C8" s="34" t="s">
        <v>39</v>
      </c>
      <c r="D8" s="28" t="s">
        <v>35</v>
      </c>
      <c r="E8" s="28"/>
      <c r="F8" s="33"/>
      <c r="G8" s="28"/>
      <c r="H8" s="33"/>
      <c r="I8" s="28"/>
      <c r="J8" s="33"/>
      <c r="K8" s="28"/>
      <c r="L8" s="33"/>
      <c r="M8" s="28">
        <v>429.66</v>
      </c>
      <c r="N8" s="33">
        <v>71.489999999999995</v>
      </c>
      <c r="O8" s="28">
        <v>743</v>
      </c>
      <c r="P8" s="33">
        <v>123.74</v>
      </c>
      <c r="Q8" s="28">
        <v>667.52</v>
      </c>
      <c r="R8" s="33">
        <v>111.07</v>
      </c>
      <c r="S8" s="28">
        <v>736.73</v>
      </c>
      <c r="T8" s="33">
        <v>122.59</v>
      </c>
      <c r="U8" s="28">
        <v>743</v>
      </c>
      <c r="V8" s="33">
        <v>123.74</v>
      </c>
      <c r="W8" s="28">
        <v>499</v>
      </c>
      <c r="X8" s="33">
        <v>83</v>
      </c>
      <c r="Y8" s="28"/>
      <c r="Z8" s="33"/>
      <c r="AA8" s="28"/>
      <c r="AB8" s="33"/>
    </row>
    <row r="9" spans="1:30" s="29" customFormat="1">
      <c r="A9" s="28" t="s">
        <v>44</v>
      </c>
      <c r="B9" s="28" t="s">
        <v>43</v>
      </c>
      <c r="C9" s="39" t="s">
        <v>45</v>
      </c>
      <c r="D9" s="28" t="s">
        <v>35</v>
      </c>
      <c r="E9" s="28"/>
      <c r="F9" s="33"/>
      <c r="G9" s="28"/>
      <c r="H9" s="33"/>
      <c r="I9" s="28"/>
      <c r="J9" s="33"/>
      <c r="K9" s="28"/>
      <c r="L9" s="33"/>
      <c r="M9" s="28">
        <v>429.66</v>
      </c>
      <c r="N9" s="33">
        <v>71.489999999999995</v>
      </c>
      <c r="O9" s="28">
        <v>743</v>
      </c>
      <c r="P9" s="33">
        <v>123.74</v>
      </c>
      <c r="Q9" s="28">
        <v>667.52</v>
      </c>
      <c r="R9" s="33">
        <v>111.07</v>
      </c>
      <c r="S9" s="28">
        <v>736.73</v>
      </c>
      <c r="T9" s="33">
        <v>122.59</v>
      </c>
      <c r="U9" s="28">
        <v>743</v>
      </c>
      <c r="V9" s="33">
        <v>123.74</v>
      </c>
      <c r="W9" s="28">
        <v>499</v>
      </c>
      <c r="X9" s="33">
        <v>83</v>
      </c>
      <c r="Y9" s="28"/>
      <c r="Z9" s="33"/>
      <c r="AA9" s="28"/>
      <c r="AB9" s="33"/>
    </row>
    <row r="10" spans="1:30" s="29" customFormat="1">
      <c r="A10" s="29" t="s">
        <v>46</v>
      </c>
      <c r="B10" s="29" t="s">
        <v>47</v>
      </c>
      <c r="C10" s="29" t="s">
        <v>48</v>
      </c>
      <c r="D10" s="29" t="s">
        <v>35</v>
      </c>
      <c r="Q10" s="29">
        <v>669.68</v>
      </c>
      <c r="R10" s="29">
        <v>7.77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</row>
    <row r="11" spans="1:30" s="29" customFormat="1">
      <c r="A11" s="29" t="s">
        <v>49</v>
      </c>
      <c r="B11" s="28" t="s">
        <v>38</v>
      </c>
      <c r="C11" s="29" t="s">
        <v>50</v>
      </c>
      <c r="D11" s="28" t="s">
        <v>51</v>
      </c>
      <c r="Q11" s="28">
        <v>332.26</v>
      </c>
      <c r="R11" s="33">
        <v>14.96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</row>
    <row r="12" spans="1:30" s="29" customFormat="1">
      <c r="A12" s="29" t="s">
        <v>52</v>
      </c>
      <c r="B12" s="29" t="s">
        <v>53</v>
      </c>
      <c r="R12" s="36"/>
      <c r="U12" s="29">
        <v>24</v>
      </c>
      <c r="V12" s="37">
        <v>2</v>
      </c>
      <c r="W12" s="29">
        <v>38</v>
      </c>
      <c r="X12" s="35">
        <v>0.88</v>
      </c>
    </row>
    <row r="13" spans="1:30" s="29" customFormat="1">
      <c r="A13" s="29" t="s">
        <v>54</v>
      </c>
      <c r="B13" s="29" t="s">
        <v>47</v>
      </c>
      <c r="C13" s="28" t="s">
        <v>50</v>
      </c>
      <c r="D13" s="29" t="s">
        <v>35</v>
      </c>
      <c r="O13" s="29">
        <v>715.38</v>
      </c>
      <c r="P13" s="29">
        <v>8.3000000000000007</v>
      </c>
      <c r="Q13" s="29">
        <v>669.68</v>
      </c>
      <c r="R13" s="29">
        <v>7.77</v>
      </c>
      <c r="S13" s="29">
        <v>820</v>
      </c>
      <c r="T13" s="35">
        <v>9.51</v>
      </c>
      <c r="U13" s="29">
        <v>750</v>
      </c>
      <c r="V13" s="35">
        <v>8.6999999999999993</v>
      </c>
      <c r="W13" s="29">
        <v>720</v>
      </c>
      <c r="X13" s="35">
        <v>8.35</v>
      </c>
      <c r="Y13" s="29">
        <v>744</v>
      </c>
      <c r="Z13" s="35">
        <v>8.6300000000000008</v>
      </c>
      <c r="AA13" s="29">
        <v>720</v>
      </c>
      <c r="AB13" s="35">
        <v>8.35</v>
      </c>
      <c r="AC13" s="29">
        <v>5.36</v>
      </c>
      <c r="AD13" s="35">
        <v>0.06</v>
      </c>
    </row>
    <row r="14" spans="1:30" s="29" customFormat="1">
      <c r="A14" s="28" t="s">
        <v>55</v>
      </c>
      <c r="B14" s="28" t="s">
        <v>56</v>
      </c>
      <c r="C14" s="28" t="s">
        <v>50</v>
      </c>
      <c r="D14" s="28" t="s">
        <v>35</v>
      </c>
      <c r="E14" s="28"/>
      <c r="F14" s="33"/>
      <c r="G14" s="28"/>
      <c r="H14" s="33"/>
      <c r="I14" s="28"/>
      <c r="J14" s="33"/>
      <c r="K14" s="28"/>
      <c r="L14" s="33"/>
      <c r="M14" s="28"/>
      <c r="N14" s="33"/>
      <c r="O14" s="28">
        <v>715.38</v>
      </c>
      <c r="P14" s="33">
        <v>8.3000000000000007</v>
      </c>
      <c r="Q14" s="28">
        <v>669.68</v>
      </c>
      <c r="R14" s="33">
        <v>7.77</v>
      </c>
      <c r="S14" s="28">
        <v>697</v>
      </c>
      <c r="T14" s="33">
        <v>64.680000000000007</v>
      </c>
      <c r="U14" s="28">
        <v>753</v>
      </c>
      <c r="V14" s="33">
        <v>69.88</v>
      </c>
      <c r="W14" s="28">
        <v>782</v>
      </c>
      <c r="X14" s="33">
        <v>72.66</v>
      </c>
      <c r="Y14" s="28">
        <v>720</v>
      </c>
      <c r="Z14" s="33">
        <v>66.81</v>
      </c>
      <c r="AA14" s="28">
        <v>720</v>
      </c>
      <c r="AB14" s="33">
        <v>66.81</v>
      </c>
      <c r="AC14" s="29">
        <v>485.4</v>
      </c>
      <c r="AD14" s="35">
        <v>45.05</v>
      </c>
    </row>
    <row r="15" spans="1:30" s="29" customFormat="1">
      <c r="A15" s="29" t="s">
        <v>57</v>
      </c>
      <c r="B15" s="29" t="s">
        <v>56</v>
      </c>
      <c r="C15" s="28" t="s">
        <v>50</v>
      </c>
      <c r="D15" s="28" t="s">
        <v>51</v>
      </c>
      <c r="R15" s="36"/>
      <c r="S15" s="29">
        <v>697</v>
      </c>
      <c r="T15" s="35">
        <v>64.680000000000007</v>
      </c>
      <c r="U15" s="29">
        <v>753</v>
      </c>
      <c r="V15" s="33">
        <v>69.88</v>
      </c>
      <c r="W15" s="29">
        <v>782</v>
      </c>
      <c r="X15" s="33">
        <v>72.66</v>
      </c>
      <c r="Y15" s="28">
        <v>720</v>
      </c>
      <c r="Z15" s="33">
        <v>66.81</v>
      </c>
      <c r="AA15" s="29">
        <v>720</v>
      </c>
      <c r="AB15" s="35">
        <v>66.81</v>
      </c>
      <c r="AC15" s="29">
        <v>485.4</v>
      </c>
      <c r="AD15" s="35">
        <v>45.05</v>
      </c>
    </row>
    <row r="16" spans="1:30" s="29" customFormat="1">
      <c r="A16" s="29" t="s">
        <v>58</v>
      </c>
      <c r="B16" s="29" t="s">
        <v>59</v>
      </c>
      <c r="C16" s="56" t="s">
        <v>60</v>
      </c>
      <c r="D16" s="28" t="s">
        <v>51</v>
      </c>
      <c r="R16" s="36"/>
      <c r="V16" s="37"/>
      <c r="W16" s="29">
        <v>782</v>
      </c>
      <c r="X16" s="33">
        <v>72.66</v>
      </c>
      <c r="Y16" s="29">
        <v>372</v>
      </c>
      <c r="Z16" s="35">
        <v>123.8</v>
      </c>
      <c r="AA16" s="29">
        <v>702</v>
      </c>
      <c r="AB16" s="35">
        <v>233.8</v>
      </c>
      <c r="AC16" s="29">
        <v>5.6</v>
      </c>
      <c r="AD16" s="35">
        <v>1.87</v>
      </c>
    </row>
    <row r="17" spans="1:30" s="29" customFormat="1">
      <c r="A17" s="29" t="s">
        <v>61</v>
      </c>
      <c r="B17" s="29" t="s">
        <v>59</v>
      </c>
      <c r="C17" s="56" t="s">
        <v>62</v>
      </c>
      <c r="D17" s="28" t="s">
        <v>51</v>
      </c>
      <c r="R17" s="36"/>
      <c r="V17" s="37"/>
      <c r="W17" s="29">
        <v>83</v>
      </c>
      <c r="X17" s="35">
        <v>27.62</v>
      </c>
      <c r="Y17" s="29">
        <v>372</v>
      </c>
      <c r="Z17" s="35">
        <v>123.8</v>
      </c>
      <c r="AA17" s="29">
        <v>702</v>
      </c>
      <c r="AB17" s="35">
        <v>233.8</v>
      </c>
      <c r="AC17" s="29">
        <v>5.6</v>
      </c>
      <c r="AD17" s="35">
        <v>1.87</v>
      </c>
    </row>
    <row r="18" spans="1:30" s="29" customFormat="1">
      <c r="A18" s="29" t="s">
        <v>63</v>
      </c>
      <c r="B18" s="29" t="s">
        <v>38</v>
      </c>
      <c r="C18" s="29" t="s">
        <v>50</v>
      </c>
      <c r="D18" s="29" t="s">
        <v>51</v>
      </c>
      <c r="Y18" s="29">
        <v>507</v>
      </c>
      <c r="Z18" s="33">
        <v>23.77</v>
      </c>
      <c r="AA18" s="29">
        <v>720</v>
      </c>
      <c r="AB18" s="37">
        <v>34</v>
      </c>
      <c r="AC18" s="29">
        <v>376.9</v>
      </c>
      <c r="AD18" s="29">
        <v>17.5</v>
      </c>
    </row>
    <row r="19" spans="1:30" s="29" customFormat="1">
      <c r="A19" s="29" t="s">
        <v>64</v>
      </c>
      <c r="B19" s="29" t="s">
        <v>38</v>
      </c>
      <c r="C19" s="29" t="s">
        <v>48</v>
      </c>
      <c r="D19" s="29" t="s">
        <v>51</v>
      </c>
      <c r="Y19" s="29">
        <v>508</v>
      </c>
      <c r="Z19" s="33">
        <v>23.77</v>
      </c>
      <c r="AA19" s="29">
        <v>720</v>
      </c>
      <c r="AB19" s="37">
        <v>34</v>
      </c>
      <c r="AC19" s="29">
        <v>376.9</v>
      </c>
      <c r="AD19" s="29">
        <v>17.5</v>
      </c>
    </row>
    <row r="20" spans="1:30" s="29" customFormat="1">
      <c r="A20" s="28" t="s">
        <v>65</v>
      </c>
      <c r="B20" s="29" t="s">
        <v>66</v>
      </c>
      <c r="C20" s="29" t="s">
        <v>48</v>
      </c>
      <c r="D20" s="29" t="s">
        <v>67</v>
      </c>
      <c r="Y20" s="29">
        <v>20</v>
      </c>
      <c r="Z20" s="37">
        <v>1</v>
      </c>
      <c r="AA20" s="29">
        <v>720</v>
      </c>
      <c r="AB20" s="35">
        <v>35.5</v>
      </c>
      <c r="AC20" s="29">
        <v>742.12599999999998</v>
      </c>
      <c r="AD20" s="35">
        <v>36.590000000000003</v>
      </c>
    </row>
    <row r="21" spans="1:30" s="29" customFormat="1">
      <c r="A21" s="29" t="s">
        <v>68</v>
      </c>
      <c r="B21" s="29" t="s">
        <v>69</v>
      </c>
      <c r="C21" s="29" t="s">
        <v>70</v>
      </c>
      <c r="D21" s="29" t="s">
        <v>67</v>
      </c>
      <c r="R21" s="36"/>
      <c r="V21" s="37"/>
      <c r="Y21" s="29">
        <v>182</v>
      </c>
      <c r="Z21" s="37">
        <v>36.200000000000003</v>
      </c>
      <c r="AA21" s="29">
        <v>717</v>
      </c>
      <c r="AB21" s="35">
        <v>142.25</v>
      </c>
      <c r="AC21" s="29">
        <v>629.66300000000001</v>
      </c>
      <c r="AD21" s="35">
        <v>124.93</v>
      </c>
    </row>
    <row r="22" spans="1:30" s="29" customFormat="1">
      <c r="R22" s="36"/>
      <c r="V22" s="37"/>
      <c r="X22" s="35"/>
    </row>
    <row r="23" spans="1:30" s="29" customFormat="1">
      <c r="A23" s="28" t="s">
        <v>71</v>
      </c>
      <c r="B23" s="28" t="s">
        <v>43</v>
      </c>
      <c r="C23" s="34" t="s">
        <v>72</v>
      </c>
      <c r="D23" s="28" t="s">
        <v>35</v>
      </c>
      <c r="E23" s="28"/>
      <c r="F23" s="33"/>
      <c r="G23" s="28"/>
      <c r="H23" s="33"/>
      <c r="I23" s="28"/>
      <c r="J23" s="33"/>
      <c r="K23" s="28">
        <v>251</v>
      </c>
      <c r="L23" s="33">
        <v>41.77</v>
      </c>
      <c r="M23" s="28">
        <v>429.66</v>
      </c>
      <c r="N23" s="33">
        <v>71.489999999999995</v>
      </c>
      <c r="O23" s="38">
        <v>743</v>
      </c>
      <c r="P23" s="33">
        <v>123.74</v>
      </c>
      <c r="Q23" s="28">
        <v>667.52</v>
      </c>
      <c r="R23" s="33">
        <v>111.07</v>
      </c>
      <c r="S23" s="28">
        <v>736.73</v>
      </c>
      <c r="T23" s="33">
        <v>122.59</v>
      </c>
      <c r="U23" s="28">
        <v>743</v>
      </c>
      <c r="V23" s="33">
        <v>123.74</v>
      </c>
      <c r="W23" s="28">
        <v>499</v>
      </c>
      <c r="X23" s="33">
        <v>83</v>
      </c>
      <c r="Y23" s="28"/>
      <c r="Z23" s="33"/>
      <c r="AA23" s="28"/>
      <c r="AB23" s="33"/>
    </row>
    <row r="24" spans="1:30" s="42" customFormat="1" ht="69" customHeight="1">
      <c r="A24" s="45"/>
      <c r="B24" s="40"/>
      <c r="C24" s="46" t="s">
        <v>73</v>
      </c>
      <c r="D24" s="40"/>
      <c r="E24" s="40"/>
      <c r="F24" s="41"/>
      <c r="G24" s="40"/>
      <c r="H24" s="41"/>
      <c r="I24" s="40"/>
      <c r="J24" s="41"/>
      <c r="K24" s="40"/>
      <c r="L24" s="41"/>
      <c r="M24" s="40"/>
      <c r="N24" s="41"/>
      <c r="O24" s="43"/>
      <c r="P24" s="41"/>
      <c r="Q24" s="40"/>
      <c r="R24" s="41"/>
      <c r="S24" s="40"/>
      <c r="T24" s="41"/>
      <c r="U24" s="40"/>
      <c r="V24" s="41"/>
      <c r="W24" s="40"/>
      <c r="X24" s="41"/>
      <c r="Y24" s="40"/>
      <c r="Z24" s="41"/>
      <c r="AA24" s="40"/>
      <c r="AB24" s="41"/>
    </row>
    <row r="25" spans="1:30">
      <c r="A25" s="2" t="s">
        <v>68</v>
      </c>
      <c r="B25" s="2" t="s">
        <v>69</v>
      </c>
      <c r="C25" s="16" t="s">
        <v>74</v>
      </c>
      <c r="D25" s="2" t="s">
        <v>35</v>
      </c>
      <c r="E25" s="2">
        <v>744</v>
      </c>
      <c r="F25" s="3">
        <v>138.09</v>
      </c>
      <c r="G25" s="2">
        <v>744</v>
      </c>
      <c r="H25" s="3">
        <v>138</v>
      </c>
      <c r="I25" s="2">
        <v>671</v>
      </c>
      <c r="J25" s="3">
        <v>124.54</v>
      </c>
      <c r="K25" s="2">
        <v>744</v>
      </c>
      <c r="L25" s="3">
        <v>138.09</v>
      </c>
      <c r="M25" s="2">
        <v>475</v>
      </c>
      <c r="N25" s="3">
        <v>88.16</v>
      </c>
      <c r="O25" s="2">
        <v>744</v>
      </c>
      <c r="P25" s="3">
        <v>138.09</v>
      </c>
      <c r="Q25" s="2">
        <v>669</v>
      </c>
      <c r="R25" s="3">
        <v>124.17</v>
      </c>
      <c r="S25" s="2">
        <v>738</v>
      </c>
      <c r="T25" s="3">
        <v>136.97</v>
      </c>
      <c r="U25" s="2">
        <v>744</v>
      </c>
      <c r="V25" s="3">
        <v>138.09</v>
      </c>
      <c r="W25" s="2">
        <v>720</v>
      </c>
      <c r="X25" s="3">
        <v>133.63</v>
      </c>
      <c r="Y25" s="2">
        <v>720</v>
      </c>
      <c r="Z25" s="3">
        <v>133.63</v>
      </c>
      <c r="AA25" s="2">
        <v>720</v>
      </c>
      <c r="AB25" s="3">
        <v>133.57</v>
      </c>
      <c r="AC25">
        <v>744</v>
      </c>
      <c r="AD25">
        <v>138</v>
      </c>
    </row>
    <row r="26" spans="1:30">
      <c r="A26" s="2" t="s">
        <v>65</v>
      </c>
      <c r="B26" s="2" t="s">
        <v>66</v>
      </c>
      <c r="C26" s="21" t="s">
        <v>75</v>
      </c>
      <c r="D26" s="2" t="s">
        <v>35</v>
      </c>
      <c r="E26" s="2"/>
      <c r="F26" s="3"/>
      <c r="G26" s="2"/>
      <c r="H26" s="3"/>
      <c r="I26" s="2"/>
      <c r="J26" s="3"/>
      <c r="K26" s="2">
        <v>776.49</v>
      </c>
      <c r="L26" s="3">
        <v>58.39</v>
      </c>
      <c r="M26" s="2">
        <v>475</v>
      </c>
      <c r="N26" s="3">
        <v>35.72</v>
      </c>
      <c r="O26" s="2">
        <v>774</v>
      </c>
      <c r="P26" s="3">
        <v>55.95</v>
      </c>
      <c r="Q26" s="2">
        <v>669</v>
      </c>
      <c r="R26" s="3">
        <v>50.31</v>
      </c>
      <c r="S26" s="2">
        <v>738</v>
      </c>
      <c r="T26" s="3">
        <v>55.5</v>
      </c>
      <c r="U26" s="2">
        <v>744</v>
      </c>
      <c r="V26" s="3">
        <v>55.95</v>
      </c>
      <c r="W26" s="2">
        <v>720</v>
      </c>
      <c r="X26" s="3">
        <v>54.14</v>
      </c>
      <c r="Y26" s="53">
        <v>743</v>
      </c>
      <c r="Z26" s="3">
        <v>55.93</v>
      </c>
      <c r="AA26" s="2">
        <v>720</v>
      </c>
      <c r="AB26" s="3">
        <v>54.14</v>
      </c>
      <c r="AC26" s="53">
        <v>744</v>
      </c>
      <c r="AD26" s="53">
        <v>55.95</v>
      </c>
    </row>
    <row r="27" spans="1:30">
      <c r="A27" s="2" t="s">
        <v>76</v>
      </c>
      <c r="B27" s="2" t="s">
        <v>38</v>
      </c>
      <c r="C27" s="16" t="s">
        <v>77</v>
      </c>
      <c r="D27" s="2" t="s">
        <v>51</v>
      </c>
      <c r="E27" s="2"/>
      <c r="F27" s="3"/>
      <c r="G27" s="2"/>
      <c r="H27" s="3"/>
      <c r="I27" s="2"/>
      <c r="J27" s="3"/>
      <c r="K27" s="2"/>
      <c r="L27" s="3"/>
      <c r="M27" s="2"/>
      <c r="N27" s="3"/>
      <c r="O27" s="2"/>
      <c r="P27" s="3"/>
      <c r="Q27" s="2">
        <v>332.26</v>
      </c>
      <c r="R27" s="3">
        <v>14.96</v>
      </c>
      <c r="S27" s="2">
        <v>738</v>
      </c>
      <c r="T27" s="3">
        <v>34.24</v>
      </c>
      <c r="U27" s="2">
        <v>766</v>
      </c>
      <c r="V27" s="3">
        <v>35.549999999999997</v>
      </c>
      <c r="W27" s="2">
        <v>720</v>
      </c>
      <c r="X27" s="3">
        <v>33.409999999999997</v>
      </c>
      <c r="Y27" s="2">
        <v>720</v>
      </c>
      <c r="Z27" s="3">
        <v>33</v>
      </c>
      <c r="AA27" s="2">
        <v>720</v>
      </c>
      <c r="AB27" s="3">
        <v>34</v>
      </c>
      <c r="AC27" s="2">
        <v>720</v>
      </c>
      <c r="AD27" s="3">
        <v>33</v>
      </c>
    </row>
    <row r="28" spans="1:30">
      <c r="A28" s="40" t="s">
        <v>42</v>
      </c>
      <c r="B28" s="2" t="s">
        <v>69</v>
      </c>
      <c r="D28" t="s">
        <v>51</v>
      </c>
      <c r="Y28">
        <v>51</v>
      </c>
      <c r="Z28" s="17">
        <v>9.5</v>
      </c>
      <c r="AA28">
        <v>720</v>
      </c>
      <c r="AB28" s="3">
        <v>133.57</v>
      </c>
      <c r="AC28">
        <v>744</v>
      </c>
      <c r="AD28">
        <v>138</v>
      </c>
    </row>
    <row r="29" spans="1:30">
      <c r="A29" s="40" t="s">
        <v>44</v>
      </c>
      <c r="B29" s="2" t="s">
        <v>69</v>
      </c>
      <c r="D29" t="s">
        <v>51</v>
      </c>
      <c r="Y29">
        <v>51</v>
      </c>
      <c r="Z29" s="17">
        <v>9.5</v>
      </c>
      <c r="AA29">
        <v>720</v>
      </c>
      <c r="AB29" s="3">
        <v>133.57</v>
      </c>
      <c r="AC29">
        <v>744</v>
      </c>
      <c r="AD29">
        <v>138</v>
      </c>
    </row>
    <row r="30" spans="1:30">
      <c r="R30" s="30"/>
    </row>
    <row r="32" spans="1:30" s="49" customFormat="1">
      <c r="A32" s="48" t="s">
        <v>78</v>
      </c>
    </row>
    <row r="33" spans="1:30" s="49" customFormat="1">
      <c r="A33" s="49" t="s">
        <v>79</v>
      </c>
    </row>
    <row r="34" spans="1:30" s="49" customFormat="1">
      <c r="A34" s="49" t="s">
        <v>80</v>
      </c>
    </row>
    <row r="35" spans="1:30" s="49" customFormat="1">
      <c r="A35" s="50" t="s">
        <v>81</v>
      </c>
    </row>
    <row r="36" spans="1:30" s="49" customFormat="1">
      <c r="A36" s="50" t="s">
        <v>82</v>
      </c>
    </row>
    <row r="37" spans="1:30" s="49" customFormat="1">
      <c r="A37" s="50" t="s">
        <v>83</v>
      </c>
    </row>
    <row r="38" spans="1:30" s="49" customFormat="1">
      <c r="A38" s="51" t="s">
        <v>84</v>
      </c>
    </row>
    <row r="39" spans="1:30" s="42" customFormat="1"/>
    <row r="40" spans="1:30" s="42" customFormat="1"/>
    <row r="41" spans="1:30" s="42" customFormat="1"/>
    <row r="42" spans="1:30" s="54" customFormat="1">
      <c r="A42" s="54" t="s">
        <v>85</v>
      </c>
      <c r="X42" s="55"/>
      <c r="Z42" s="55">
        <v>11.16</v>
      </c>
      <c r="AB42" s="55">
        <v>11.16</v>
      </c>
      <c r="AC42" s="55"/>
      <c r="AD42" s="55">
        <v>11.16</v>
      </c>
    </row>
    <row r="43" spans="1:30" ht="18">
      <c r="A43" s="15"/>
      <c r="C43" s="10" t="s">
        <v>86</v>
      </c>
    </row>
    <row r="45" spans="1:30" s="25" customFormat="1" ht="15.75">
      <c r="A45" s="23" t="s">
        <v>87</v>
      </c>
      <c r="B45" s="24" t="s">
        <v>88</v>
      </c>
      <c r="C45" s="24" t="s">
        <v>89</v>
      </c>
      <c r="D45" s="24" t="s">
        <v>90</v>
      </c>
      <c r="E45" s="24" t="s">
        <v>91</v>
      </c>
      <c r="F45" s="24" t="s">
        <v>92</v>
      </c>
      <c r="G45" s="24" t="s">
        <v>93</v>
      </c>
      <c r="H45" s="24" t="s">
        <v>94</v>
      </c>
      <c r="I45" s="24" t="s">
        <v>95</v>
      </c>
      <c r="J45" s="24" t="s">
        <v>96</v>
      </c>
      <c r="K45" s="24" t="s">
        <v>97</v>
      </c>
      <c r="L45" s="24" t="s">
        <v>98</v>
      </c>
      <c r="M45" s="24" t="s">
        <v>99</v>
      </c>
      <c r="N45" s="24" t="s">
        <v>100</v>
      </c>
      <c r="O45" s="25" t="s">
        <v>101</v>
      </c>
    </row>
    <row r="46" spans="1:30" s="5" customFormat="1" ht="13.5">
      <c r="A46" s="5" t="s">
        <v>102</v>
      </c>
      <c r="B46" s="13" t="s">
        <v>35</v>
      </c>
      <c r="C46" s="14">
        <v>296.11</v>
      </c>
      <c r="D46" s="14">
        <v>296.11</v>
      </c>
      <c r="E46" s="14">
        <v>296.37</v>
      </c>
      <c r="F46" s="14">
        <v>304.43</v>
      </c>
      <c r="G46" s="14">
        <v>322.08999999999997</v>
      </c>
      <c r="H46" s="14">
        <v>324.74</v>
      </c>
      <c r="I46" s="14">
        <v>335.49</v>
      </c>
      <c r="J46" s="14">
        <v>300.77</v>
      </c>
      <c r="K46" s="14">
        <v>221.33</v>
      </c>
      <c r="L46" s="14">
        <v>175.65</v>
      </c>
      <c r="M46" s="14">
        <v>144.96</v>
      </c>
      <c r="N46" s="14">
        <v>161.38999999999999</v>
      </c>
      <c r="O46" s="58">
        <v>159.47</v>
      </c>
    </row>
    <row r="47" spans="1:30" s="5" customFormat="1" ht="13.5">
      <c r="A47" s="5" t="s">
        <v>102</v>
      </c>
      <c r="B47" s="13" t="s">
        <v>103</v>
      </c>
      <c r="C47" s="14">
        <v>4.76</v>
      </c>
      <c r="D47" s="14">
        <v>4.76</v>
      </c>
      <c r="E47" s="14">
        <v>4.76</v>
      </c>
      <c r="F47" s="14">
        <v>4.76</v>
      </c>
      <c r="G47" s="14">
        <v>4.76</v>
      </c>
      <c r="H47" s="14">
        <v>4.76</v>
      </c>
      <c r="I47" s="14">
        <v>4.76</v>
      </c>
      <c r="J47" s="14">
        <v>4.76</v>
      </c>
      <c r="K47" s="14">
        <v>0.04</v>
      </c>
      <c r="L47" s="14">
        <v>0</v>
      </c>
      <c r="M47" s="14">
        <v>0</v>
      </c>
      <c r="N47" s="14">
        <v>0</v>
      </c>
      <c r="O47" s="5">
        <v>0</v>
      </c>
    </row>
    <row r="48" spans="1:30">
      <c r="A48" s="2" t="s">
        <v>102</v>
      </c>
      <c r="B48" s="3" t="s">
        <v>104</v>
      </c>
      <c r="D48" s="3"/>
      <c r="E48" s="3"/>
      <c r="F48" s="3"/>
      <c r="G48" s="3"/>
      <c r="H48" s="3"/>
      <c r="I48" s="3"/>
      <c r="J48" s="3"/>
      <c r="K48" s="3"/>
      <c r="L48" s="3">
        <v>3.37</v>
      </c>
      <c r="M48" s="3">
        <v>5.15</v>
      </c>
      <c r="N48" s="3">
        <v>36.76</v>
      </c>
      <c r="O48" s="3">
        <v>36.76</v>
      </c>
    </row>
    <row r="49" spans="1:15">
      <c r="A49" t="s">
        <v>102</v>
      </c>
      <c r="B49" s="30" t="s">
        <v>105</v>
      </c>
      <c r="C49" s="30"/>
      <c r="D49" s="30"/>
      <c r="E49" s="30"/>
      <c r="F49" s="30"/>
      <c r="G49" s="30"/>
      <c r="H49" s="30"/>
      <c r="I49" s="30"/>
      <c r="J49" s="30"/>
      <c r="K49" s="30"/>
      <c r="L49" s="30">
        <v>7.9</v>
      </c>
      <c r="M49" s="30">
        <v>3.42</v>
      </c>
      <c r="N49" s="30">
        <v>1.52</v>
      </c>
      <c r="O49">
        <v>0</v>
      </c>
    </row>
    <row r="50" spans="1:15">
      <c r="A50" t="s">
        <v>102</v>
      </c>
      <c r="B50" s="30" t="s">
        <v>106</v>
      </c>
      <c r="C50" s="30"/>
      <c r="D50" s="30"/>
      <c r="E50" s="30"/>
      <c r="F50" s="30"/>
      <c r="G50" s="30"/>
      <c r="H50" s="30"/>
      <c r="I50" s="30"/>
      <c r="J50" s="30"/>
      <c r="K50" s="30"/>
      <c r="L50" s="30">
        <v>1.25</v>
      </c>
      <c r="M50" s="30">
        <v>2.14</v>
      </c>
      <c r="N50" s="30">
        <v>0.95</v>
      </c>
      <c r="O50">
        <v>0</v>
      </c>
    </row>
    <row r="51" spans="1:15">
      <c r="A51" t="s">
        <v>102</v>
      </c>
      <c r="B51" s="30" t="s">
        <v>107</v>
      </c>
      <c r="C51" s="30"/>
      <c r="D51" s="30"/>
      <c r="E51" s="30"/>
      <c r="F51" s="30"/>
      <c r="G51" s="30"/>
      <c r="H51" s="30"/>
      <c r="I51" s="30"/>
      <c r="J51" s="30"/>
      <c r="K51" s="30"/>
      <c r="L51" s="30">
        <v>1.23</v>
      </c>
      <c r="M51" s="30">
        <v>2.35</v>
      </c>
      <c r="N51" s="30">
        <v>2.35</v>
      </c>
      <c r="O51" s="17">
        <v>2.2799999999999998</v>
      </c>
    </row>
    <row r="54" spans="1:15" s="6" customFormat="1" ht="18">
      <c r="C54" s="10" t="s">
        <v>108</v>
      </c>
      <c r="E54" s="5"/>
    </row>
    <row r="55" spans="1:15" s="22" customFormat="1" ht="15.75">
      <c r="A55" s="22" t="s">
        <v>109</v>
      </c>
      <c r="B55" s="22" t="s">
        <v>88</v>
      </c>
      <c r="C55" s="22" t="s">
        <v>110</v>
      </c>
      <c r="D55" s="22" t="s">
        <v>111</v>
      </c>
      <c r="E55" s="22" t="s">
        <v>112</v>
      </c>
      <c r="F55" s="22" t="s">
        <v>113</v>
      </c>
      <c r="G55" s="22" t="s">
        <v>114</v>
      </c>
      <c r="H55" s="22" t="s">
        <v>115</v>
      </c>
      <c r="I55" s="22" t="s">
        <v>116</v>
      </c>
      <c r="J55" s="22" t="s">
        <v>117</v>
      </c>
      <c r="K55" s="22" t="s">
        <v>118</v>
      </c>
      <c r="L55" s="22" t="s">
        <v>119</v>
      </c>
      <c r="M55" s="22" t="s">
        <v>120</v>
      </c>
      <c r="N55" s="22" t="s">
        <v>121</v>
      </c>
    </row>
    <row r="56" spans="1:15" s="8" customFormat="1" ht="14.25">
      <c r="A56" s="7" t="s">
        <v>122</v>
      </c>
      <c r="C56" s="9">
        <v>106.09</v>
      </c>
      <c r="D56" s="9">
        <v>101.96</v>
      </c>
      <c r="E56" s="9">
        <v>115.24</v>
      </c>
      <c r="F56" s="9">
        <v>139.22999999999999</v>
      </c>
      <c r="G56" s="9">
        <v>150.66999999999999</v>
      </c>
      <c r="H56" s="9">
        <v>144.88999999999999</v>
      </c>
      <c r="I56" s="9">
        <v>136.30000000000001</v>
      </c>
      <c r="J56" s="9">
        <v>115.7</v>
      </c>
      <c r="K56" s="32">
        <v>124</v>
      </c>
      <c r="L56" s="9">
        <v>142.94</v>
      </c>
      <c r="M56" s="32">
        <v>213</v>
      </c>
      <c r="N56" s="9">
        <v>122.98</v>
      </c>
    </row>
    <row r="57" spans="1:15" s="8" customFormat="1" ht="14.25">
      <c r="A57" s="7" t="s">
        <v>123</v>
      </c>
      <c r="B57" s="8" t="s">
        <v>35</v>
      </c>
      <c r="C57" s="9">
        <v>2.59</v>
      </c>
      <c r="D57" s="9">
        <v>8.07</v>
      </c>
      <c r="E57" s="9">
        <v>6.44</v>
      </c>
      <c r="F57" s="9">
        <v>8.19</v>
      </c>
      <c r="G57" s="9">
        <v>5.87</v>
      </c>
      <c r="H57" s="9">
        <v>5.54</v>
      </c>
      <c r="I57" s="9">
        <v>3.08</v>
      </c>
      <c r="J57" s="9">
        <v>5.99</v>
      </c>
      <c r="K57" s="9">
        <v>2.82</v>
      </c>
      <c r="L57" s="9">
        <v>5.84</v>
      </c>
      <c r="M57" s="9">
        <v>4.0599999999999996</v>
      </c>
      <c r="N57" s="9">
        <v>0.14000000000000001</v>
      </c>
    </row>
    <row r="58" spans="1:15" s="8" customFormat="1" ht="14.25">
      <c r="A58" s="7" t="s">
        <v>124</v>
      </c>
      <c r="B58" s="8" t="s">
        <v>35</v>
      </c>
      <c r="C58" s="9">
        <v>0.01</v>
      </c>
      <c r="D58" s="9">
        <v>0.01</v>
      </c>
      <c r="E58" s="9">
        <v>0.01</v>
      </c>
      <c r="F58" s="9">
        <v>0.01</v>
      </c>
      <c r="G58" s="9">
        <v>0.01</v>
      </c>
      <c r="H58" s="9">
        <v>0.01</v>
      </c>
      <c r="I58" s="9">
        <v>0.01</v>
      </c>
      <c r="J58" s="9">
        <v>0.01</v>
      </c>
      <c r="K58" s="9">
        <v>0.01</v>
      </c>
      <c r="L58" s="9">
        <v>0.01</v>
      </c>
      <c r="M58" s="9">
        <v>0.01</v>
      </c>
      <c r="N58" s="9">
        <v>0.01</v>
      </c>
    </row>
    <row r="59" spans="1:15" s="8" customFormat="1" ht="14.25">
      <c r="A59" s="8" t="s">
        <v>125</v>
      </c>
      <c r="B59" s="8" t="s">
        <v>35</v>
      </c>
      <c r="C59" s="9">
        <v>0</v>
      </c>
      <c r="D59" s="9">
        <v>1</v>
      </c>
      <c r="E59" s="9">
        <v>0</v>
      </c>
      <c r="F59" s="9">
        <v>1</v>
      </c>
      <c r="G59" s="9">
        <v>3</v>
      </c>
      <c r="H59" s="9">
        <v>4</v>
      </c>
      <c r="I59" s="9">
        <v>6</v>
      </c>
      <c r="J59" s="9">
        <v>5</v>
      </c>
      <c r="K59" s="9">
        <v>3</v>
      </c>
      <c r="L59" s="9">
        <v>5</v>
      </c>
      <c r="M59" s="9">
        <v>5</v>
      </c>
      <c r="N59" s="9">
        <v>3</v>
      </c>
    </row>
    <row r="60" spans="1:15" s="8" customFormat="1" ht="14.25">
      <c r="A60" s="7" t="s">
        <v>126</v>
      </c>
      <c r="B60" s="8" t="s">
        <v>35</v>
      </c>
      <c r="C60" s="9">
        <v>0.04</v>
      </c>
      <c r="D60" s="9">
        <v>0.18</v>
      </c>
      <c r="E60" s="9">
        <v>0.17</v>
      </c>
      <c r="F60" s="9">
        <v>0.01</v>
      </c>
      <c r="G60" s="9">
        <v>0.01</v>
      </c>
      <c r="H60" s="9">
        <v>2.14</v>
      </c>
      <c r="I60" s="9">
        <v>0.02</v>
      </c>
      <c r="J60" s="9">
        <v>5.42</v>
      </c>
      <c r="K60" s="9">
        <v>5.37</v>
      </c>
      <c r="L60" s="9">
        <v>12.75</v>
      </c>
      <c r="M60" s="9">
        <v>1.3</v>
      </c>
      <c r="N60" s="9">
        <v>0.02</v>
      </c>
    </row>
    <row r="61" spans="1:15" s="8" customFormat="1" ht="15.75">
      <c r="A61" s="7" t="s">
        <v>127</v>
      </c>
      <c r="B61" s="7" t="s">
        <v>128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9">
        <v>0.04</v>
      </c>
      <c r="I61" s="9">
        <v>0.04</v>
      </c>
      <c r="J61" s="9">
        <v>0.04</v>
      </c>
      <c r="K61" s="9">
        <v>0.04</v>
      </c>
      <c r="L61" s="9">
        <v>0.05</v>
      </c>
      <c r="M61" s="9">
        <v>0.04</v>
      </c>
      <c r="N61" s="57">
        <v>0.04</v>
      </c>
    </row>
    <row r="62" spans="1:15" s="8" customFormat="1" ht="14.25">
      <c r="A62" s="7" t="s">
        <v>129</v>
      </c>
      <c r="B62" s="7" t="s">
        <v>128</v>
      </c>
      <c r="C62" s="8">
        <v>0</v>
      </c>
      <c r="D62" s="8">
        <v>0</v>
      </c>
      <c r="E62" s="8">
        <v>0</v>
      </c>
      <c r="F62" s="9">
        <v>2.77</v>
      </c>
      <c r="G62" s="9">
        <v>40.04</v>
      </c>
      <c r="H62" s="9">
        <v>36.65</v>
      </c>
      <c r="I62" s="9">
        <v>39.72</v>
      </c>
      <c r="J62" s="9">
        <v>40.04</v>
      </c>
      <c r="K62" s="9">
        <v>38.86</v>
      </c>
      <c r="L62" s="9">
        <v>40.04</v>
      </c>
      <c r="M62" s="9">
        <v>38.75</v>
      </c>
      <c r="N62" s="9">
        <v>36.97</v>
      </c>
    </row>
    <row r="63" spans="1:15" s="8" customFormat="1" ht="14.25">
      <c r="A63" s="7" t="s">
        <v>130</v>
      </c>
      <c r="B63" s="8" t="s">
        <v>35</v>
      </c>
      <c r="C63" s="9">
        <v>0.02</v>
      </c>
      <c r="D63" s="9">
        <v>0.02</v>
      </c>
      <c r="E63" s="9">
        <v>0.02</v>
      </c>
      <c r="F63" s="9">
        <v>0.02</v>
      </c>
      <c r="G63" s="9">
        <v>0.02</v>
      </c>
      <c r="H63" s="9">
        <v>0.01</v>
      </c>
      <c r="I63" s="9">
        <v>0.02</v>
      </c>
      <c r="J63" s="9">
        <v>0.02</v>
      </c>
      <c r="K63" s="9">
        <v>0.02</v>
      </c>
      <c r="L63" s="9">
        <v>0.02</v>
      </c>
      <c r="M63" s="9">
        <v>0.02</v>
      </c>
      <c r="N63" s="9">
        <v>0.02</v>
      </c>
    </row>
    <row r="64" spans="1:15" s="8" customFormat="1" ht="15.75">
      <c r="A64" s="7" t="s">
        <v>131</v>
      </c>
      <c r="B64" s="8" t="s">
        <v>104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>
        <v>17</v>
      </c>
      <c r="N64" s="57">
        <v>17.79</v>
      </c>
    </row>
    <row r="65" spans="1:14" s="8" customFormat="1" ht="15.75">
      <c r="A65" s="7" t="s">
        <v>131</v>
      </c>
      <c r="B65" s="8" t="s">
        <v>35</v>
      </c>
      <c r="C65" s="9">
        <v>100.6</v>
      </c>
      <c r="D65" s="9">
        <v>81.150000000000006</v>
      </c>
      <c r="E65" s="9">
        <v>75.349999999999994</v>
      </c>
      <c r="F65" s="9">
        <v>64.84</v>
      </c>
      <c r="G65" s="9">
        <v>86.57</v>
      </c>
      <c r="H65" s="9">
        <v>93.12</v>
      </c>
      <c r="I65" s="9">
        <v>99.66</v>
      </c>
      <c r="J65" s="9">
        <v>100.44</v>
      </c>
      <c r="K65" s="9">
        <v>117.36</v>
      </c>
      <c r="L65" s="9">
        <v>158.71</v>
      </c>
      <c r="M65" s="9">
        <v>162.02000000000001</v>
      </c>
      <c r="N65" s="57">
        <v>167.46</v>
      </c>
    </row>
    <row r="66" spans="1:14">
      <c r="A66" s="53" t="s">
        <v>132</v>
      </c>
      <c r="B66" s="53" t="s">
        <v>128</v>
      </c>
      <c r="C66" s="17">
        <v>0.54</v>
      </c>
      <c r="D66" s="17">
        <v>0.54</v>
      </c>
      <c r="E66" s="17">
        <v>0.54</v>
      </c>
      <c r="F66" s="17">
        <v>0.54</v>
      </c>
      <c r="G66" s="17">
        <v>0.54</v>
      </c>
      <c r="H66" s="17">
        <v>0.54</v>
      </c>
      <c r="I66" s="17">
        <v>0.54</v>
      </c>
      <c r="J66" s="17">
        <v>0.56999999999999995</v>
      </c>
      <c r="K66" s="17">
        <v>0.54</v>
      </c>
      <c r="L66" s="17">
        <v>0.54</v>
      </c>
      <c r="M66" s="17">
        <v>0.54</v>
      </c>
      <c r="N66" s="17">
        <v>0.48</v>
      </c>
    </row>
    <row r="67" spans="1:14">
      <c r="A67" s="53" t="s">
        <v>132</v>
      </c>
      <c r="B67" s="53" t="s">
        <v>35</v>
      </c>
      <c r="C67" s="17">
        <v>11.82</v>
      </c>
      <c r="D67" s="57">
        <v>11.8</v>
      </c>
      <c r="E67" s="57">
        <v>11.82</v>
      </c>
      <c r="F67" s="57">
        <v>11.82</v>
      </c>
      <c r="G67" s="57">
        <v>11.82</v>
      </c>
      <c r="H67" s="57">
        <v>11.9</v>
      </c>
      <c r="I67" s="17">
        <v>12.15</v>
      </c>
      <c r="J67" s="17">
        <v>12.55</v>
      </c>
      <c r="K67" s="17">
        <v>12.63</v>
      </c>
      <c r="L67" s="17">
        <v>12.69</v>
      </c>
      <c r="M67" s="17">
        <v>12.73</v>
      </c>
      <c r="N67" s="17">
        <v>12.7</v>
      </c>
    </row>
    <row r="68" spans="1:14" s="8" customFormat="1" ht="15.75">
      <c r="A68" s="7" t="s">
        <v>133</v>
      </c>
      <c r="B68" s="8" t="s">
        <v>134</v>
      </c>
      <c r="C68" s="9">
        <v>3.06</v>
      </c>
      <c r="D68" s="9">
        <v>3.06</v>
      </c>
      <c r="E68" s="9">
        <v>3.07</v>
      </c>
      <c r="F68" s="9">
        <v>3.6</v>
      </c>
      <c r="G68" s="9">
        <v>3.57</v>
      </c>
      <c r="H68" s="9">
        <v>3.57</v>
      </c>
      <c r="I68" s="9">
        <v>3.59</v>
      </c>
      <c r="J68" s="9">
        <v>3.67</v>
      </c>
      <c r="K68" s="9">
        <v>3.59</v>
      </c>
      <c r="L68" s="9">
        <v>3.58</v>
      </c>
      <c r="M68" s="57">
        <v>3.08</v>
      </c>
      <c r="N68" s="9">
        <v>3.07</v>
      </c>
    </row>
    <row r="69" spans="1:14">
      <c r="A69" t="s">
        <v>135</v>
      </c>
      <c r="B69" s="7" t="s">
        <v>128</v>
      </c>
      <c r="I69" s="57">
        <v>9.8000000000000007</v>
      </c>
      <c r="J69" s="17">
        <v>10</v>
      </c>
      <c r="K69" s="17">
        <v>9.68</v>
      </c>
      <c r="L69" s="17">
        <v>10</v>
      </c>
      <c r="M69" s="57">
        <v>9.68</v>
      </c>
      <c r="N69" s="31">
        <v>10</v>
      </c>
    </row>
    <row r="70" spans="1:14">
      <c r="A70" s="53" t="s">
        <v>136</v>
      </c>
      <c r="B70" s="53" t="s">
        <v>35</v>
      </c>
      <c r="K70" s="17">
        <v>6.85</v>
      </c>
      <c r="L70" s="17">
        <v>117.8</v>
      </c>
      <c r="M70" s="17">
        <v>291.13</v>
      </c>
      <c r="N70" s="17">
        <v>4.53</v>
      </c>
    </row>
    <row r="71" spans="1:14">
      <c r="A71" t="s">
        <v>137</v>
      </c>
      <c r="B71" t="s">
        <v>138</v>
      </c>
      <c r="K71" s="17">
        <v>9.4499999999999993</v>
      </c>
      <c r="L71" s="57">
        <v>18.600000000000001</v>
      </c>
      <c r="M71" s="31">
        <v>18</v>
      </c>
      <c r="N71" s="57">
        <v>3.83</v>
      </c>
    </row>
  </sheetData>
  <hyperlinks>
    <hyperlink ref="C25" r:id="rId1" xr:uid="{57F70E76-C011-4CCC-AA8D-B90F3396C541}"/>
    <hyperlink ref="C6" r:id="rId2" xr:uid="{E33FFF4E-9531-4930-A294-9D065926B456}"/>
    <hyperlink ref="C23" r:id="rId3" xr:uid="{8FC0D545-481C-4601-B5FE-AE0E1CE6802F}"/>
    <hyperlink ref="C27" r:id="rId4" xr:uid="{245F279E-6CA6-4285-BF2A-3B89888B526B}"/>
    <hyperlink ref="C26" r:id="rId5" xr:uid="{852F64A4-23BD-4ABD-A7A3-1979B43FDFDF}"/>
    <hyperlink ref="C8" r:id="rId6" xr:uid="{5639FEE9-FE7A-4E06-A32B-06F8D5633C72}"/>
    <hyperlink ref="C9" r:id="rId7" xr:uid="{A7F0F391-CE4E-40A8-8E42-6AF9819B6B6F}"/>
    <hyperlink ref="C16" r:id="rId8" xr:uid="{AF3313F7-FBA7-43E4-BB9D-BFBF3194E679}"/>
    <hyperlink ref="C17" r:id="rId9" xr:uid="{871CFFF1-1953-4853-BCCA-13F3CA614A2A}"/>
  </hyperlinks>
  <pageMargins left="0.7" right="0.7" top="0.75" bottom="0.75" header="0.3" footer="0.3"/>
  <pageSetup paperSize="9" orientation="portrait" horizontalDpi="4294967293" verticalDpi="0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0972-AFF9-4DDA-8950-C6F37B98F07B}">
  <dimension ref="A1:T19"/>
  <sheetViews>
    <sheetView tabSelected="1" workbookViewId="0">
      <selection activeCell="A7" sqref="A7:XFD7"/>
    </sheetView>
  </sheetViews>
  <sheetFormatPr defaultRowHeight="15"/>
  <cols>
    <col min="1" max="1" width="34.42578125" customWidth="1"/>
    <col min="2" max="2" width="15.42578125" bestFit="1" customWidth="1"/>
    <col min="3" max="3" width="21.140625" bestFit="1" customWidth="1"/>
    <col min="4" max="4" width="19.28515625" customWidth="1"/>
    <col min="5" max="5" width="24.140625" customWidth="1"/>
    <col min="6" max="6" width="21.85546875" customWidth="1"/>
    <col min="7" max="7" width="19.5703125" customWidth="1"/>
    <col min="8" max="8" width="18.5703125" customWidth="1"/>
    <col min="9" max="9" width="25.7109375" customWidth="1"/>
    <col min="10" max="10" width="22.28515625" customWidth="1"/>
    <col min="11" max="11" width="21.85546875" customWidth="1"/>
    <col min="12" max="12" width="15.140625" customWidth="1"/>
    <col min="13" max="13" width="18.140625" customWidth="1"/>
    <col min="14" max="14" width="24" customWidth="1"/>
    <col min="15" max="15" width="21.5703125" customWidth="1"/>
    <col min="16" max="16" width="21.42578125" customWidth="1"/>
    <col min="17" max="17" width="19.140625" customWidth="1"/>
    <col min="18" max="18" width="20.42578125" customWidth="1"/>
    <col min="19" max="19" width="19" customWidth="1"/>
    <col min="20" max="20" width="19.5703125" customWidth="1"/>
  </cols>
  <sheetData>
    <row r="1" spans="1:20" s="6" customFormat="1" ht="18">
      <c r="C1" s="10" t="s">
        <v>0</v>
      </c>
    </row>
    <row r="2" spans="1:20" s="5" customFormat="1" ht="22.5" customHeight="1">
      <c r="A2" s="11" t="s">
        <v>1</v>
      </c>
      <c r="B2" s="11" t="s">
        <v>2</v>
      </c>
      <c r="C2" s="11" t="s">
        <v>3</v>
      </c>
      <c r="D2" s="11" t="s">
        <v>4</v>
      </c>
      <c r="E2" s="11" t="s">
        <v>15</v>
      </c>
      <c r="F2" s="11" t="s">
        <v>16</v>
      </c>
      <c r="G2" s="11" t="s">
        <v>17</v>
      </c>
      <c r="H2" s="11" t="s">
        <v>18</v>
      </c>
      <c r="I2" s="11" t="s">
        <v>19</v>
      </c>
      <c r="J2" s="11" t="s">
        <v>20</v>
      </c>
      <c r="K2" s="11" t="s">
        <v>21</v>
      </c>
      <c r="L2" s="11" t="s">
        <v>22</v>
      </c>
      <c r="M2" s="11" t="s">
        <v>23</v>
      </c>
      <c r="N2" s="11" t="s">
        <v>24</v>
      </c>
      <c r="O2" s="11" t="s">
        <v>25</v>
      </c>
      <c r="P2" s="11" t="s">
        <v>26</v>
      </c>
      <c r="Q2" s="11" t="s">
        <v>27</v>
      </c>
      <c r="R2" s="11" t="s">
        <v>28</v>
      </c>
      <c r="S2" s="12" t="s">
        <v>29</v>
      </c>
      <c r="T2" s="12" t="s">
        <v>139</v>
      </c>
    </row>
    <row r="3" spans="1:20" s="29" customFormat="1">
      <c r="A3" s="29" t="s">
        <v>140</v>
      </c>
      <c r="B3" s="29" t="s">
        <v>41</v>
      </c>
      <c r="C3" s="29" t="s">
        <v>50</v>
      </c>
      <c r="D3" s="29" t="s">
        <v>35</v>
      </c>
      <c r="E3" s="29">
        <v>604.95000000000005</v>
      </c>
      <c r="F3" s="35">
        <v>35.71</v>
      </c>
      <c r="G3" s="52">
        <v>136.708</v>
      </c>
      <c r="H3" s="52">
        <v>11.37</v>
      </c>
      <c r="I3" s="29" t="s">
        <v>141</v>
      </c>
      <c r="J3" s="35">
        <v>9.43</v>
      </c>
      <c r="K3" s="29" t="s">
        <v>141</v>
      </c>
      <c r="L3" s="35">
        <v>9.43</v>
      </c>
      <c r="M3" s="29">
        <v>0</v>
      </c>
      <c r="N3" s="35">
        <v>0</v>
      </c>
    </row>
    <row r="4" spans="1:20" s="29" customFormat="1">
      <c r="A4" s="29" t="s">
        <v>140</v>
      </c>
      <c r="B4" s="29" t="s">
        <v>41</v>
      </c>
      <c r="C4" s="52"/>
      <c r="D4" s="52" t="s">
        <v>106</v>
      </c>
      <c r="E4" s="28"/>
      <c r="F4" s="33"/>
      <c r="G4" s="52">
        <v>552.56500000000005</v>
      </c>
      <c r="H4" s="59">
        <v>58.35</v>
      </c>
      <c r="I4" s="28">
        <v>744</v>
      </c>
      <c r="J4" s="33">
        <v>78.569999999999993</v>
      </c>
      <c r="K4" s="28">
        <v>744</v>
      </c>
      <c r="L4" s="33">
        <v>78.569999999999993</v>
      </c>
      <c r="M4" s="28">
        <v>716</v>
      </c>
      <c r="N4" s="33">
        <v>75.61</v>
      </c>
      <c r="O4" s="28">
        <v>744</v>
      </c>
      <c r="P4" s="33">
        <v>78.75</v>
      </c>
      <c r="Q4" s="28">
        <v>744</v>
      </c>
      <c r="R4" s="33">
        <v>78.75</v>
      </c>
      <c r="S4" s="29">
        <v>511</v>
      </c>
      <c r="T4" s="35">
        <v>62.55</v>
      </c>
    </row>
    <row r="7" spans="1:20" s="60" customFormat="1">
      <c r="A7" s="60" t="s">
        <v>142</v>
      </c>
      <c r="B7" s="60" t="s">
        <v>41</v>
      </c>
      <c r="D7" s="61" t="s">
        <v>106</v>
      </c>
      <c r="Q7" s="60">
        <v>263</v>
      </c>
      <c r="R7" s="62">
        <v>27.88</v>
      </c>
      <c r="S7" s="60">
        <v>511</v>
      </c>
      <c r="T7" s="62">
        <v>62.55</v>
      </c>
    </row>
    <row r="9" spans="1:20" s="19" customFormat="1">
      <c r="A9" s="19" t="s">
        <v>102</v>
      </c>
      <c r="B9" s="19" t="s">
        <v>88</v>
      </c>
      <c r="D9" s="19" t="s">
        <v>94</v>
      </c>
      <c r="E9" s="19" t="s">
        <v>143</v>
      </c>
      <c r="F9" s="19" t="s">
        <v>144</v>
      </c>
      <c r="G9" s="19" t="s">
        <v>145</v>
      </c>
      <c r="H9" s="19" t="s">
        <v>146</v>
      </c>
      <c r="I9" s="19" t="s">
        <v>147</v>
      </c>
      <c r="J9" s="19" t="s">
        <v>148</v>
      </c>
      <c r="K9" s="19" t="s">
        <v>149</v>
      </c>
    </row>
    <row r="10" spans="1:20">
      <c r="A10" t="s">
        <v>102</v>
      </c>
      <c r="B10" t="s">
        <v>35</v>
      </c>
      <c r="C10" s="17"/>
      <c r="D10" s="17">
        <v>0.4</v>
      </c>
      <c r="E10" s="17">
        <v>5.26</v>
      </c>
      <c r="F10" s="17">
        <v>5.46</v>
      </c>
      <c r="G10" s="17">
        <v>5.71</v>
      </c>
      <c r="H10" s="17">
        <v>1.27</v>
      </c>
      <c r="I10" s="17">
        <v>0.71</v>
      </c>
      <c r="J10" s="17">
        <v>0.71</v>
      </c>
      <c r="K10" s="57">
        <v>4.43</v>
      </c>
    </row>
    <row r="11" spans="1:20">
      <c r="A11" t="s">
        <v>102</v>
      </c>
      <c r="B11" s="18" t="s">
        <v>106</v>
      </c>
      <c r="D11">
        <v>0</v>
      </c>
      <c r="E11" s="17">
        <v>1.42</v>
      </c>
      <c r="F11" s="17">
        <v>2.99</v>
      </c>
      <c r="G11" s="17">
        <v>3.06</v>
      </c>
      <c r="H11" s="17">
        <v>3.06</v>
      </c>
      <c r="I11" s="17">
        <v>3.06</v>
      </c>
      <c r="J11" s="17">
        <v>4.51</v>
      </c>
      <c r="K11" s="57">
        <v>10.31</v>
      </c>
    </row>
    <row r="12" spans="1:20">
      <c r="A12" s="18" t="s">
        <v>150</v>
      </c>
      <c r="B12" t="s">
        <v>35</v>
      </c>
      <c r="D12">
        <v>0</v>
      </c>
      <c r="E12" s="17">
        <v>2.77</v>
      </c>
      <c r="F12" s="17">
        <v>3.77</v>
      </c>
      <c r="G12" s="17">
        <v>3.72</v>
      </c>
      <c r="H12" s="17">
        <v>3.6</v>
      </c>
      <c r="I12" s="17">
        <v>3.72</v>
      </c>
      <c r="J12" s="17">
        <v>3.6</v>
      </c>
      <c r="K12" s="17">
        <v>2.31</v>
      </c>
    </row>
    <row r="13" spans="1:20">
      <c r="A13" s="18"/>
      <c r="E13" s="17"/>
    </row>
    <row r="14" spans="1:20">
      <c r="A14" s="18"/>
      <c r="E14" s="17"/>
    </row>
    <row r="15" spans="1:20" ht="18">
      <c r="C15" s="10" t="s">
        <v>108</v>
      </c>
    </row>
    <row r="16" spans="1:20" s="20" customFormat="1" ht="15.75">
      <c r="A16" s="20" t="s">
        <v>109</v>
      </c>
      <c r="B16" s="20" t="s">
        <v>88</v>
      </c>
      <c r="C16" s="20" t="s">
        <v>113</v>
      </c>
      <c r="D16" s="20" t="s">
        <v>114</v>
      </c>
      <c r="E16" s="20" t="s">
        <v>115</v>
      </c>
      <c r="F16" s="20" t="s">
        <v>116</v>
      </c>
      <c r="G16" s="20" t="s">
        <v>117</v>
      </c>
      <c r="H16" s="20" t="s">
        <v>118</v>
      </c>
      <c r="I16" s="20" t="s">
        <v>119</v>
      </c>
      <c r="J16" s="20" t="s">
        <v>120</v>
      </c>
      <c r="K16" s="20" t="s">
        <v>121</v>
      </c>
    </row>
    <row r="17" spans="1:11">
      <c r="A17" s="18" t="s">
        <v>133</v>
      </c>
      <c r="B17" s="18" t="s">
        <v>134</v>
      </c>
      <c r="C17" s="17">
        <v>0.51</v>
      </c>
      <c r="D17" s="17">
        <v>1.02</v>
      </c>
      <c r="E17" s="17">
        <v>3.09</v>
      </c>
      <c r="F17" s="17">
        <v>4.0199999999999996</v>
      </c>
      <c r="G17" s="17">
        <v>4.0199999999999996</v>
      </c>
      <c r="H17" s="17">
        <v>4</v>
      </c>
      <c r="I17" s="17">
        <v>4.0199999999999996</v>
      </c>
      <c r="J17" s="17">
        <v>4</v>
      </c>
      <c r="K17" s="17">
        <v>5.04</v>
      </c>
    </row>
    <row r="18" spans="1:11">
      <c r="A18" s="18" t="s">
        <v>126</v>
      </c>
      <c r="B18" t="s">
        <v>35</v>
      </c>
      <c r="D18" s="17">
        <v>9.69</v>
      </c>
      <c r="E18" s="17">
        <v>0.15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151</v>
      </c>
      <c r="B19" t="s">
        <v>35</v>
      </c>
      <c r="D19" s="17">
        <v>1</v>
      </c>
      <c r="E19" s="17">
        <v>1</v>
      </c>
      <c r="F19">
        <v>0</v>
      </c>
      <c r="G19">
        <v>0</v>
      </c>
      <c r="H19">
        <v>0</v>
      </c>
      <c r="I19">
        <v>0</v>
      </c>
      <c r="J19" s="31">
        <v>2</v>
      </c>
      <c r="K19" s="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32805-1C61-45FA-9DA7-5C5AC0E03683}">
  <dimension ref="A1"/>
  <sheetViews>
    <sheetView zoomScaleNormal="125" zoomScaleSheetLayoutView="100"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AB69-E7DB-4652-BD97-B56E725270B3}">
  <dimension ref="A1:C15"/>
  <sheetViews>
    <sheetView topLeftCell="A7" workbookViewId="0">
      <selection activeCell="C13" sqref="C13"/>
    </sheetView>
  </sheetViews>
  <sheetFormatPr defaultRowHeight="15"/>
  <cols>
    <col min="1" max="1" width="21.85546875" customWidth="1"/>
    <col min="2" max="2" width="27.7109375" customWidth="1"/>
    <col min="3" max="3" width="30" customWidth="1"/>
  </cols>
  <sheetData>
    <row r="1" spans="1:3">
      <c r="A1" s="4" t="s">
        <v>152</v>
      </c>
      <c r="B1" s="4" t="s">
        <v>153</v>
      </c>
    </row>
    <row r="2" spans="1:3">
      <c r="A2" s="2" t="s">
        <v>154</v>
      </c>
      <c r="B2" s="3">
        <v>450.71</v>
      </c>
    </row>
    <row r="3" spans="1:3">
      <c r="A3" s="2" t="s">
        <v>155</v>
      </c>
      <c r="B3" s="3">
        <v>60.03</v>
      </c>
    </row>
    <row r="6" spans="1:3">
      <c r="A6" s="1" t="s">
        <v>1</v>
      </c>
      <c r="B6" s="1" t="s">
        <v>156</v>
      </c>
      <c r="C6" s="4" t="s">
        <v>153</v>
      </c>
    </row>
    <row r="7" spans="1:3">
      <c r="A7" s="2" t="s">
        <v>32</v>
      </c>
      <c r="B7" s="2" t="s">
        <v>33</v>
      </c>
      <c r="C7">
        <f>SUM('Cost Report for Arrivu account'!F4,'Cost Report for Arrivu account'!H4,'Cost Report for Arrivu account'!J4,'Cost Report for Arrivu account'!L4)/4</f>
        <v>216.34500000000003</v>
      </c>
    </row>
    <row r="8" spans="1:3">
      <c r="A8" s="2" t="s">
        <v>36</v>
      </c>
      <c r="B8" s="2" t="s">
        <v>33</v>
      </c>
      <c r="C8">
        <f>SUM('Cost Report for Arrivu account'!F5,'Cost Report for Arrivu account'!H5,'Cost Report for Arrivu account'!J5,'Cost Report for Arrivu account'!L5)/4</f>
        <v>216.34500000000003</v>
      </c>
    </row>
    <row r="9" spans="1:3">
      <c r="A9" s="2" t="s">
        <v>68</v>
      </c>
      <c r="B9" s="2" t="s">
        <v>69</v>
      </c>
      <c r="C9">
        <f>SUM('Cost Report for Arrivu account'!F25,'Cost Report for Arrivu account'!H25,'Cost Report for Arrivu account'!J25,'Cost Report for Arrivu account'!L25)/4</f>
        <v>134.68</v>
      </c>
    </row>
    <row r="10" spans="1:3">
      <c r="A10" s="2" t="s">
        <v>37</v>
      </c>
      <c r="B10" s="2" t="s">
        <v>38</v>
      </c>
      <c r="C10">
        <f>SUM('Cost Report for Arrivu account'!F6,'Cost Report for Arrivu account'!H6,'Cost Report for Arrivu account'!J6,'Cost Report for Arrivu account'!L6)/4</f>
        <v>42.644999999999996</v>
      </c>
    </row>
    <row r="11" spans="1:3">
      <c r="A11" s="2" t="s">
        <v>40</v>
      </c>
      <c r="B11" s="2" t="s">
        <v>41</v>
      </c>
      <c r="C11">
        <f>SUM('Cost Report for Arrivu account'!J7,'Cost Report for Arrivu account'!L7)/2</f>
        <v>34.07</v>
      </c>
    </row>
    <row r="12" spans="1:3">
      <c r="A12" s="2" t="s">
        <v>71</v>
      </c>
      <c r="B12" s="2" t="s">
        <v>43</v>
      </c>
      <c r="C12">
        <f>SUM('Cost Report for Arrivu account'!L23)/1</f>
        <v>41.77</v>
      </c>
    </row>
    <row r="13" spans="1:3">
      <c r="A13" s="2" t="s">
        <v>157</v>
      </c>
      <c r="B13" s="2" t="s">
        <v>66</v>
      </c>
      <c r="C13">
        <f>SUM('Cost Report for Arrivu account'!L26)/1</f>
        <v>58.39</v>
      </c>
    </row>
    <row r="14" spans="1:3">
      <c r="A14" s="2" t="s">
        <v>42</v>
      </c>
      <c r="B14" s="2" t="s">
        <v>43</v>
      </c>
      <c r="C14" t="e">
        <f>SUM('Cost Report for Arrivu account'!#REF!,'Cost Report for Arrivu account'!#REF!,'Cost Report for Arrivu account'!#REF!,'Cost Report for Arrivu account'!#REF!)/4</f>
        <v>#REF!</v>
      </c>
    </row>
    <row r="15" spans="1:3">
      <c r="A15" s="2" t="s">
        <v>44</v>
      </c>
      <c r="B15" s="2" t="s">
        <v>43</v>
      </c>
      <c r="C15" t="e">
        <f>SUM('Cost Report for Arrivu account'!#REF!,'Cost Report for Arrivu account'!#REF!,'Cost Report for Arrivu account'!#REF!,'Cost Report for Arrivu account'!#REF!)/4</f>
        <v>#REF!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184b6f8-3ccd-4b91-b37a-bde2e1a81e83" xsi:nil="true"/>
    <lcf76f155ced4ddcb4097134ff3c332f xmlns="bf6d7289-6bb1-4bc3-af2a-3b1066f78eaa">
      <Terms xmlns="http://schemas.microsoft.com/office/infopath/2007/PartnerControls"/>
    </lcf76f155ced4ddcb4097134ff3c332f>
    <MediaLengthInSeconds xmlns="bf6d7289-6bb1-4bc3-af2a-3b1066f78eaa" xsi:nil="true"/>
    <SharedWithUsers xmlns="0184b6f8-3ccd-4b91-b37a-bde2e1a81e83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5AC5A73C23634DA8D69310CF745E0B" ma:contentTypeVersion="19" ma:contentTypeDescription="Create a new document." ma:contentTypeScope="" ma:versionID="78530d16bead84e9e8da404edbdddf85">
  <xsd:schema xmlns:xsd="http://www.w3.org/2001/XMLSchema" xmlns:xs="http://www.w3.org/2001/XMLSchema" xmlns:p="http://schemas.microsoft.com/office/2006/metadata/properties" xmlns:ns2="0184b6f8-3ccd-4b91-b37a-bde2e1a81e83" xmlns:ns3="bf6d7289-6bb1-4bc3-af2a-3b1066f78eaa" targetNamespace="http://schemas.microsoft.com/office/2006/metadata/properties" ma:root="true" ma:fieldsID="512c5121c2f5d15b8fd12b5dc754400f" ns2:_="" ns3:_="">
    <xsd:import namespace="0184b6f8-3ccd-4b91-b37a-bde2e1a81e83"/>
    <xsd:import namespace="bf6d7289-6bb1-4bc3-af2a-3b1066f78ea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84b6f8-3ccd-4b91-b37a-bde2e1a81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59c658e-509f-4b92-b7e3-ea8545da0fcb}" ma:internalName="TaxCatchAll" ma:showField="CatchAllData" ma:web="0184b6f8-3ccd-4b91-b37a-bde2e1a81e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d7289-6bb1-4bc3-af2a-3b1066f7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8f93546-5cdc-4558-aafb-32900945f2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F88A4D-E0E9-44C5-AAF6-A704B809D00A}"/>
</file>

<file path=customXml/itemProps2.xml><?xml version="1.0" encoding="utf-8"?>
<ds:datastoreItem xmlns:ds="http://schemas.openxmlformats.org/officeDocument/2006/customXml" ds:itemID="{6EF6E4F2-ABEF-436D-AEF8-69E7CF32B535}"/>
</file>

<file path=customXml/itemProps3.xml><?xml version="1.0" encoding="utf-8"?>
<ds:datastoreItem xmlns:ds="http://schemas.openxmlformats.org/officeDocument/2006/customXml" ds:itemID="{9F41732F-D302-4991-856E-9A39B6E5E0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Suganthi Alagumalai</cp:lastModifiedBy>
  <cp:revision/>
  <dcterms:created xsi:type="dcterms:W3CDTF">2023-04-21T13:35:06Z</dcterms:created>
  <dcterms:modified xsi:type="dcterms:W3CDTF">2024-01-08T08:24:36Z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0x010100A05AC5A73C23634DA8D69310CF745E0B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