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480" windowHeight="14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1" i="1" l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50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27" i="1"/>
  <c r="R9" i="1"/>
  <c r="V125" i="1"/>
  <c r="V126" i="1"/>
  <c r="V127" i="1"/>
  <c r="V130" i="1"/>
  <c r="V128" i="1"/>
  <c r="V131" i="1"/>
  <c r="V132" i="1"/>
  <c r="V129" i="1"/>
  <c r="V133" i="1"/>
  <c r="V134" i="1"/>
  <c r="U126" i="1"/>
  <c r="U127" i="1"/>
  <c r="U130" i="1"/>
  <c r="U128" i="1"/>
  <c r="U131" i="1"/>
  <c r="U132" i="1"/>
  <c r="U129" i="1"/>
  <c r="U133" i="1"/>
  <c r="U134" i="1"/>
  <c r="U125" i="1"/>
  <c r="P125" i="1"/>
  <c r="P126" i="1"/>
  <c r="P127" i="1"/>
  <c r="P128" i="1"/>
  <c r="P129" i="1"/>
  <c r="P130" i="1"/>
  <c r="P131" i="1"/>
  <c r="P132" i="1"/>
  <c r="P133" i="1"/>
  <c r="P134" i="1"/>
  <c r="O126" i="1"/>
  <c r="O127" i="1"/>
  <c r="O128" i="1"/>
  <c r="O129" i="1"/>
  <c r="O130" i="1"/>
  <c r="O131" i="1"/>
  <c r="O132" i="1"/>
  <c r="O133" i="1"/>
  <c r="O134" i="1"/>
  <c r="O125" i="1"/>
  <c r="V120" i="1"/>
  <c r="U120" i="1"/>
  <c r="V119" i="1"/>
  <c r="U119" i="1"/>
  <c r="V118" i="1"/>
  <c r="U118" i="1"/>
  <c r="P118" i="1"/>
  <c r="P119" i="1"/>
  <c r="P120" i="1"/>
  <c r="O119" i="1"/>
  <c r="O120" i="1"/>
  <c r="O118" i="1"/>
  <c r="V104" i="1"/>
  <c r="V105" i="1"/>
  <c r="V106" i="1"/>
  <c r="V107" i="1"/>
  <c r="V108" i="1"/>
  <c r="V109" i="1"/>
  <c r="V111" i="1"/>
  <c r="V112" i="1"/>
  <c r="V110" i="1"/>
  <c r="V113" i="1"/>
  <c r="U105" i="1"/>
  <c r="U106" i="1"/>
  <c r="U107" i="1"/>
  <c r="U108" i="1"/>
  <c r="U109" i="1"/>
  <c r="U111" i="1"/>
  <c r="U112" i="1"/>
  <c r="U110" i="1"/>
  <c r="U113" i="1"/>
  <c r="U104" i="1"/>
  <c r="P104" i="1"/>
  <c r="P105" i="1"/>
  <c r="P106" i="1"/>
  <c r="P107" i="1"/>
  <c r="P108" i="1"/>
  <c r="P109" i="1"/>
  <c r="P110" i="1"/>
  <c r="P111" i="1"/>
  <c r="P112" i="1"/>
  <c r="P113" i="1"/>
  <c r="O104" i="1"/>
  <c r="O105" i="1"/>
  <c r="O106" i="1"/>
  <c r="O107" i="1"/>
  <c r="O108" i="1"/>
  <c r="O109" i="1"/>
  <c r="O110" i="1"/>
  <c r="O111" i="1"/>
  <c r="O112" i="1"/>
  <c r="O113" i="1"/>
  <c r="V90" i="1"/>
  <c r="V91" i="1"/>
  <c r="V92" i="1"/>
  <c r="V94" i="1"/>
  <c r="V97" i="1"/>
  <c r="V95" i="1"/>
  <c r="V98" i="1"/>
  <c r="V93" i="1"/>
  <c r="V96" i="1"/>
  <c r="V99" i="1"/>
  <c r="U91" i="1"/>
  <c r="U92" i="1"/>
  <c r="U94" i="1"/>
  <c r="U97" i="1"/>
  <c r="U95" i="1"/>
  <c r="U98" i="1"/>
  <c r="U93" i="1"/>
  <c r="U96" i="1"/>
  <c r="U99" i="1"/>
  <c r="U90" i="1"/>
  <c r="P90" i="1"/>
  <c r="P91" i="1"/>
  <c r="P92" i="1"/>
  <c r="P93" i="1"/>
  <c r="P94" i="1"/>
  <c r="P95" i="1"/>
  <c r="P96" i="1"/>
  <c r="P97" i="1"/>
  <c r="P98" i="1"/>
  <c r="P99" i="1"/>
  <c r="O91" i="1"/>
  <c r="O92" i="1"/>
  <c r="O93" i="1"/>
  <c r="O94" i="1"/>
  <c r="O95" i="1"/>
  <c r="O96" i="1"/>
  <c r="O97" i="1"/>
  <c r="O98" i="1"/>
  <c r="O99" i="1"/>
  <c r="O90" i="1"/>
  <c r="V76" i="1"/>
  <c r="V77" i="1"/>
  <c r="V78" i="1"/>
  <c r="V79" i="1"/>
  <c r="V80" i="1"/>
  <c r="V81" i="1"/>
  <c r="V82" i="1"/>
  <c r="V83" i="1"/>
  <c r="V84" i="1"/>
  <c r="V85" i="1"/>
  <c r="U77" i="1"/>
  <c r="U78" i="1"/>
  <c r="U79" i="1"/>
  <c r="U80" i="1"/>
  <c r="U81" i="1"/>
  <c r="U82" i="1"/>
  <c r="U83" i="1"/>
  <c r="U84" i="1"/>
  <c r="U85" i="1"/>
  <c r="U76" i="1"/>
  <c r="P76" i="1"/>
  <c r="P77" i="1"/>
  <c r="P78" i="1"/>
  <c r="P79" i="1"/>
  <c r="P80" i="1"/>
  <c r="P81" i="1"/>
  <c r="P82" i="1"/>
  <c r="P83" i="1"/>
  <c r="P84" i="1"/>
  <c r="P85" i="1"/>
  <c r="O77" i="1"/>
  <c r="O78" i="1"/>
  <c r="O79" i="1"/>
  <c r="O80" i="1"/>
  <c r="O81" i="1"/>
  <c r="O82" i="1"/>
  <c r="O83" i="1"/>
  <c r="O84" i="1"/>
  <c r="O85" i="1"/>
  <c r="O76" i="1"/>
  <c r="R59" i="1"/>
  <c r="R60" i="1"/>
  <c r="R63" i="1"/>
  <c r="R62" i="1"/>
  <c r="R64" i="1"/>
  <c r="R61" i="1"/>
  <c r="R65" i="1"/>
  <c r="R66" i="1"/>
  <c r="R67" i="1"/>
  <c r="R58" i="1"/>
  <c r="N59" i="1"/>
  <c r="N60" i="1"/>
  <c r="N61" i="1"/>
  <c r="N62" i="1"/>
  <c r="N63" i="1"/>
  <c r="N64" i="1"/>
  <c r="N65" i="1"/>
  <c r="N66" i="1"/>
  <c r="N67" i="1"/>
  <c r="N58" i="1"/>
  <c r="R44" i="1"/>
  <c r="R42" i="1"/>
  <c r="R43" i="1"/>
  <c r="R47" i="1"/>
  <c r="R49" i="1"/>
  <c r="R50" i="1"/>
  <c r="R45" i="1"/>
  <c r="R48" i="1"/>
  <c r="R46" i="1"/>
  <c r="R41" i="1"/>
  <c r="N42" i="1"/>
  <c r="N43" i="1"/>
  <c r="N44" i="1"/>
  <c r="N45" i="1"/>
  <c r="N46" i="1"/>
  <c r="N47" i="1"/>
  <c r="N48" i="1"/>
  <c r="N49" i="1"/>
  <c r="N50" i="1"/>
  <c r="N41" i="1"/>
  <c r="R26" i="1"/>
  <c r="R25" i="1"/>
  <c r="R29" i="1"/>
  <c r="R28" i="1"/>
  <c r="R24" i="1"/>
  <c r="R31" i="1"/>
  <c r="R30" i="1"/>
  <c r="R32" i="1"/>
  <c r="R33" i="1"/>
  <c r="R27" i="1"/>
  <c r="N25" i="1"/>
  <c r="N26" i="1"/>
  <c r="N27" i="1"/>
  <c r="N28" i="1"/>
  <c r="N29" i="1"/>
  <c r="N30" i="1"/>
  <c r="N31" i="1"/>
  <c r="N32" i="1"/>
  <c r="N33" i="1"/>
  <c r="N24" i="1"/>
  <c r="R19" i="1"/>
  <c r="R18" i="1"/>
  <c r="R10" i="1"/>
  <c r="R11" i="1"/>
  <c r="R12" i="1"/>
  <c r="R13" i="1"/>
  <c r="R14" i="1"/>
  <c r="R5" i="1"/>
  <c r="N19" i="1"/>
  <c r="N18" i="1"/>
  <c r="N10" i="1"/>
  <c r="N11" i="1"/>
  <c r="N12" i="1"/>
  <c r="N13" i="1"/>
  <c r="N14" i="1"/>
  <c r="N9" i="1"/>
  <c r="N5" i="1"/>
  <c r="E7" i="1"/>
  <c r="I71" i="1"/>
  <c r="J71" i="1"/>
  <c r="H71" i="1"/>
  <c r="E8" i="1"/>
  <c r="I46" i="1"/>
  <c r="J46" i="1"/>
  <c r="H46" i="1"/>
  <c r="C46" i="1"/>
  <c r="D46" i="1"/>
  <c r="B46" i="1"/>
  <c r="C34" i="1"/>
  <c r="D34" i="1"/>
  <c r="B34" i="1"/>
  <c r="F8" i="1"/>
  <c r="F7" i="1"/>
</calcChain>
</file>

<file path=xl/sharedStrings.xml><?xml version="1.0" encoding="utf-8"?>
<sst xmlns="http://schemas.openxmlformats.org/spreadsheetml/2006/main" count="316" uniqueCount="131">
  <si>
    <t>From</t>
  </si>
  <si>
    <t>To</t>
  </si>
  <si>
    <t>Treatment</t>
  </si>
  <si>
    <t>Control (Wk Before)</t>
  </si>
  <si>
    <t>Quantity</t>
  </si>
  <si>
    <t>United States</t>
  </si>
  <si>
    <t>Colombia</t>
  </si>
  <si>
    <t>Italy</t>
  </si>
  <si>
    <t>Germany</t>
  </si>
  <si>
    <t>France</t>
  </si>
  <si>
    <t>India</t>
  </si>
  <si>
    <t>United Kingdom</t>
  </si>
  <si>
    <t>Mexico</t>
  </si>
  <si>
    <t>Day</t>
  </si>
  <si>
    <t>Total Quantity</t>
  </si>
  <si>
    <t>Avg Price</t>
  </si>
  <si>
    <t>Total Sales</t>
  </si>
  <si>
    <t>Agg</t>
  </si>
  <si>
    <t>Treatment Week</t>
  </si>
  <si>
    <t>Control Week</t>
  </si>
  <si>
    <t>Analysis for each day</t>
  </si>
  <si>
    <t>ID</t>
  </si>
  <si>
    <t>Analysis for each day by user</t>
  </si>
  <si>
    <t>Day Index</t>
  </si>
  <si>
    <t>Users</t>
  </si>
  <si>
    <t>Total</t>
  </si>
  <si>
    <t>Control</t>
  </si>
  <si>
    <t>Avg</t>
  </si>
  <si>
    <t>Per/Total Site Users</t>
  </si>
  <si>
    <t>Characteristics of Control and Treatment groups</t>
  </si>
  <si>
    <t>Age</t>
  </si>
  <si>
    <t>Sessions</t>
  </si>
  <si>
    <t>18-24</t>
  </si>
  <si>
    <t>25-34</t>
  </si>
  <si>
    <t>35-44</t>
  </si>
  <si>
    <t>45-54</t>
  </si>
  <si>
    <t>55-64</t>
  </si>
  <si>
    <t>65+</t>
  </si>
  <si>
    <t>Gender</t>
  </si>
  <si>
    <t>female</t>
  </si>
  <si>
    <t>male</t>
  </si>
  <si>
    <t>Share</t>
  </si>
  <si>
    <t>Affinity Category (reach)</t>
  </si>
  <si>
    <t>Home Decor Enthusiasts</t>
  </si>
  <si>
    <t>Shoppers/Shopaholics</t>
  </si>
  <si>
    <t>Shutterbugs</t>
  </si>
  <si>
    <t>Movie Lovers</t>
  </si>
  <si>
    <t>Technophiles</t>
  </si>
  <si>
    <t>News Junkies/Entertainment &amp; Celebrity News Junkies</t>
  </si>
  <si>
    <t>Cooking Enthusiasts/Aspiring Chefs</t>
  </si>
  <si>
    <t>TV Lovers</t>
  </si>
  <si>
    <t>Beauty Mavens</t>
  </si>
  <si>
    <t>Travel Buffs</t>
  </si>
  <si>
    <t>Has Affinity Category</t>
  </si>
  <si>
    <t>Yes</t>
  </si>
  <si>
    <t>In-Market Segment</t>
  </si>
  <si>
    <t>Travel/Hotels &amp; Accommodations</t>
  </si>
  <si>
    <t>Home &amp; Garden/Home Decor</t>
  </si>
  <si>
    <t>Gifts &amp; Occasions/Gift Baskets</t>
  </si>
  <si>
    <t>Dating Services</t>
  </si>
  <si>
    <t>Employment</t>
  </si>
  <si>
    <t>Education/Post-Secondary Education</t>
  </si>
  <si>
    <t>Apparel &amp; Accessories/Women's Apparel</t>
  </si>
  <si>
    <t>Gifts &amp; Occasions/Wedding Planning</t>
  </si>
  <si>
    <t>Home &amp; Garden/Home &amp; Garden Services/Landscape Design</t>
  </si>
  <si>
    <t>Home &amp; Garden/Home Furnishings</t>
  </si>
  <si>
    <t>Has In-market Segment</t>
  </si>
  <si>
    <t>Other Category</t>
  </si>
  <si>
    <t>Arts &amp; Entertainment/TV &amp; Video/Online Video</t>
  </si>
  <si>
    <t>Arts &amp; Entertainment/Celebrities &amp; Entertainment News</t>
  </si>
  <si>
    <t>Arts &amp; Entertainment/Music &amp; Audio/Pop Music</t>
  </si>
  <si>
    <t>Food &amp; Drink/Cooking &amp; Recipes</t>
  </si>
  <si>
    <t>Food &amp; Drink/Food/Baked Goods</t>
  </si>
  <si>
    <t>Reference/General Reference/Dictionaries &amp; Encyclopedias</t>
  </si>
  <si>
    <t>Home &amp; Garden/Home &amp; Interior Decor</t>
  </si>
  <si>
    <t>Beauty &amp; Fitness/Hair Care</t>
  </si>
  <si>
    <t>Hobbies &amp; Leisure/Crafts</t>
  </si>
  <si>
    <t>Hobbies &amp; Leisure/Crafts/Fiber &amp; Textile Arts</t>
  </si>
  <si>
    <t>Has Other Category</t>
  </si>
  <si>
    <t>Beauty Products &amp; Services</t>
  </si>
  <si>
    <t>News/Weather</t>
  </si>
  <si>
    <t>Language</t>
  </si>
  <si>
    <t>New Users</t>
  </si>
  <si>
    <t>en-us</t>
  </si>
  <si>
    <t>de-de</t>
  </si>
  <si>
    <t>en-gb</t>
  </si>
  <si>
    <t>es</t>
  </si>
  <si>
    <t>pt-br</t>
  </si>
  <si>
    <t>es-es</t>
  </si>
  <si>
    <t>de</t>
  </si>
  <si>
    <t>vi</t>
  </si>
  <si>
    <t>es-419</t>
  </si>
  <si>
    <t>es-us</t>
  </si>
  <si>
    <t>Sessions %</t>
  </si>
  <si>
    <t>New Users %</t>
  </si>
  <si>
    <t>Country</t>
  </si>
  <si>
    <t>Vietnam</t>
  </si>
  <si>
    <t>Brazil</t>
  </si>
  <si>
    <t>Spain</t>
  </si>
  <si>
    <t>Browser</t>
  </si>
  <si>
    <t>Chrome</t>
  </si>
  <si>
    <t>Android Webview</t>
  </si>
  <si>
    <t>Safari</t>
  </si>
  <si>
    <t>Safari (in-app)</t>
  </si>
  <si>
    <t>Firefox</t>
  </si>
  <si>
    <t>Internet Explorer</t>
  </si>
  <si>
    <t>Coc Coc</t>
  </si>
  <si>
    <t>Edge</t>
  </si>
  <si>
    <t>Android Browser</t>
  </si>
  <si>
    <t>Opera</t>
  </si>
  <si>
    <t>Amazon Silk</t>
  </si>
  <si>
    <t>Device Category</t>
  </si>
  <si>
    <t>mobile</t>
  </si>
  <si>
    <t>desktop</t>
  </si>
  <si>
    <t>tablet</t>
  </si>
  <si>
    <t>Mobile Device Info</t>
  </si>
  <si>
    <t>(not set)</t>
  </si>
  <si>
    <t>Apple iPhone</t>
  </si>
  <si>
    <t>Apple iPad</t>
  </si>
  <si>
    <t>Apple iPhone 5s</t>
  </si>
  <si>
    <t>Apple iPhone 6</t>
  </si>
  <si>
    <t>Samsung SM-G930T Galaxy S7</t>
  </si>
  <si>
    <t>Samsung SM-A500Y Galaxy A5</t>
  </si>
  <si>
    <t>Apple iPhone 6s</t>
  </si>
  <si>
    <t>LeTV X501 Le 1S</t>
  </si>
  <si>
    <t>Samsung SM-G900F Galaxy S5</t>
  </si>
  <si>
    <t>Lenovo A6000</t>
  </si>
  <si>
    <t>Samsung SM-G800F Galaxy S5 mini</t>
  </si>
  <si>
    <t>Apple iPhone 5</t>
  </si>
  <si>
    <t>Apple iPhone 6 Plus</t>
  </si>
  <si>
    <t>Apple iPhone 7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</si>
</sst>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[$-409]d\-mmm\-yy;@"/>
    <numFmt numFmtId="170" formatCode="0.0000"/>
    <numFmt numFmtId="171" formatCode="0.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165" fontId="0" fillId="2" borderId="0" xfId="0" applyNumberFormat="1" applyFill="1"/>
    <xf numFmtId="0" fontId="1" fillId="2" borderId="0" xfId="0" applyFont="1" applyFill="1" applyAlignment="1">
      <alignment horizontal="center"/>
    </xf>
    <xf numFmtId="2" fontId="0" fillId="2" borderId="0" xfId="0" applyNumberFormat="1" applyFill="1"/>
    <xf numFmtId="0" fontId="0" fillId="2" borderId="0" xfId="0" applyFill="1" applyAlignment="1">
      <alignment horizontal="left"/>
    </xf>
    <xf numFmtId="1" fontId="0" fillId="2" borderId="0" xfId="0" applyNumberFormat="1" applyFill="1" applyAlignment="1">
      <alignment horizontal="left"/>
    </xf>
    <xf numFmtId="1" fontId="0" fillId="2" borderId="0" xfId="0" applyNumberForma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1" fontId="1" fillId="2" borderId="0" xfId="0" applyNumberFormat="1" applyFont="1" applyFill="1"/>
    <xf numFmtId="2" fontId="1" fillId="2" borderId="0" xfId="0" applyNumberFormat="1" applyFont="1" applyFill="1"/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horizontal="left" wrapText="1" indent="1"/>
    </xf>
    <xf numFmtId="3" fontId="1" fillId="2" borderId="0" xfId="0" applyNumberFormat="1" applyFont="1" applyFill="1"/>
    <xf numFmtId="165" fontId="0" fillId="2" borderId="0" xfId="0" applyNumberFormat="1" applyFill="1" applyAlignment="1">
      <alignment horizontal="left"/>
    </xf>
    <xf numFmtId="170" fontId="1" fillId="2" borderId="0" xfId="0" applyNumberFormat="1" applyFont="1" applyFill="1"/>
    <xf numFmtId="0" fontId="0" fillId="3" borderId="0" xfId="0" applyFill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171" fontId="0" fillId="3" borderId="0" xfId="0" applyNumberFormat="1" applyFill="1"/>
    <xf numFmtId="2" fontId="0" fillId="3" borderId="0" xfId="0" applyNumberFormat="1" applyFill="1"/>
    <xf numFmtId="0" fontId="1" fillId="3" borderId="0" xfId="0" applyFont="1" applyFill="1" applyAlignment="1">
      <alignment horizontal="right"/>
    </xf>
    <xf numFmtId="0" fontId="0" fillId="3" borderId="0" xfId="0" applyFont="1" applyFill="1" applyAlignment="1">
      <alignment horizontal="right"/>
    </xf>
    <xf numFmtId="0" fontId="1" fillId="3" borderId="0" xfId="0" applyFont="1" applyFill="1" applyAlignment="1">
      <alignment horizontal="left"/>
    </xf>
    <xf numFmtId="3" fontId="0" fillId="3" borderId="0" xfId="0" applyNumberFormat="1" applyFill="1"/>
    <xf numFmtId="0" fontId="4" fillId="4" borderId="0" xfId="0" applyFont="1" applyFill="1" applyAlignment="1">
      <alignment horizontal="right"/>
    </xf>
    <xf numFmtId="0" fontId="4" fillId="5" borderId="0" xfId="0" applyFont="1" applyFill="1" applyAlignment="1">
      <alignment horizontal="right"/>
    </xf>
    <xf numFmtId="0" fontId="0" fillId="6" borderId="0" xfId="0" applyFill="1"/>
    <xf numFmtId="171" fontId="0" fillId="6" borderId="0" xfId="0" applyNumberFormat="1" applyFill="1"/>
    <xf numFmtId="0" fontId="1" fillId="6" borderId="0" xfId="0" applyFont="1" applyFill="1" applyAlignment="1">
      <alignment horizontal="right" wrapText="1"/>
    </xf>
    <xf numFmtId="2" fontId="1" fillId="6" borderId="0" xfId="0" applyNumberFormat="1" applyFont="1" applyFill="1"/>
    <xf numFmtId="170" fontId="1" fillId="6" borderId="0" xfId="0" applyNumberFormat="1" applyFont="1" applyFill="1"/>
    <xf numFmtId="0" fontId="1" fillId="6" borderId="0" xfId="0" applyFont="1" applyFill="1" applyAlignment="1">
      <alignment horizontal="right" wrapText="1" indent="1"/>
    </xf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35"/>
  <sheetViews>
    <sheetView tabSelected="1" workbookViewId="0">
      <selection activeCell="F12" sqref="F12"/>
    </sheetView>
  </sheetViews>
  <sheetFormatPr baseColWidth="10" defaultRowHeight="15" x14ac:dyDescent="0"/>
  <cols>
    <col min="1" max="1" width="18.6640625" style="1" customWidth="1"/>
    <col min="2" max="5" width="10.83203125" style="1"/>
    <col min="6" max="6" width="6.1640625" style="6" customWidth="1"/>
    <col min="7" max="7" width="5.33203125" style="6" customWidth="1"/>
    <col min="8" max="8" width="8.5" style="33" customWidth="1"/>
    <col min="9" max="9" width="11" style="1" bestFit="1" customWidth="1"/>
    <col min="10" max="10" width="11.83203125" style="1" bestFit="1" customWidth="1"/>
    <col min="11" max="11" width="10.83203125" style="1"/>
    <col min="12" max="12" width="16" style="21" customWidth="1"/>
    <col min="13" max="15" width="10.83203125" style="21"/>
    <col min="16" max="16" width="17.33203125" style="21" customWidth="1"/>
    <col min="17" max="17" width="10.83203125" style="21"/>
    <col min="18" max="18" width="17" style="21" customWidth="1"/>
    <col min="19" max="34" width="10.83203125" style="21"/>
  </cols>
  <sheetData>
    <row r="1" spans="1:19">
      <c r="B1" s="2" t="s">
        <v>0</v>
      </c>
      <c r="C1" s="2" t="s">
        <v>1</v>
      </c>
      <c r="L1" s="22" t="s">
        <v>29</v>
      </c>
      <c r="M1" s="22"/>
      <c r="N1" s="22"/>
      <c r="O1" s="22"/>
      <c r="P1" s="22"/>
      <c r="Q1" s="22"/>
      <c r="R1" s="22"/>
      <c r="S1" s="22"/>
    </row>
    <row r="2" spans="1:19">
      <c r="A2" s="1" t="s">
        <v>3</v>
      </c>
      <c r="B2" s="3">
        <v>42807</v>
      </c>
      <c r="C2" s="3">
        <v>42813</v>
      </c>
    </row>
    <row r="3" spans="1:19">
      <c r="A3" s="1" t="s">
        <v>2</v>
      </c>
      <c r="B3" s="3">
        <v>42814</v>
      </c>
      <c r="C3" s="3">
        <v>42820</v>
      </c>
      <c r="L3" s="22" t="s">
        <v>26</v>
      </c>
      <c r="M3" s="22"/>
      <c r="P3" s="22" t="s">
        <v>2</v>
      </c>
      <c r="Q3" s="22"/>
      <c r="R3" s="22"/>
    </row>
    <row r="4" spans="1:19">
      <c r="L4" s="23" t="s">
        <v>30</v>
      </c>
      <c r="M4" s="27" t="s">
        <v>31</v>
      </c>
      <c r="N4" s="27" t="s">
        <v>41</v>
      </c>
      <c r="P4" s="23" t="s">
        <v>30</v>
      </c>
      <c r="Q4" s="27" t="s">
        <v>31</v>
      </c>
      <c r="R4" s="27" t="s">
        <v>41</v>
      </c>
    </row>
    <row r="5" spans="1:19">
      <c r="A5" s="16" t="s">
        <v>23</v>
      </c>
      <c r="B5" s="10" t="s">
        <v>24</v>
      </c>
      <c r="D5" s="4" t="s">
        <v>24</v>
      </c>
      <c r="E5" s="4"/>
      <c r="F5" s="4"/>
      <c r="L5" s="21" t="s">
        <v>32</v>
      </c>
      <c r="M5" s="21">
        <v>237</v>
      </c>
      <c r="N5" s="26">
        <f>M5/M6</f>
        <v>0.35800604229607252</v>
      </c>
      <c r="P5" s="21" t="s">
        <v>32</v>
      </c>
      <c r="Q5" s="21">
        <v>210</v>
      </c>
      <c r="R5" s="26">
        <f>Q5/$Q$6</f>
        <v>0.31157270029673589</v>
      </c>
    </row>
    <row r="6" spans="1:19">
      <c r="A6" s="19">
        <v>42807</v>
      </c>
      <c r="B6" s="2">
        <v>177</v>
      </c>
      <c r="E6" s="2" t="s">
        <v>25</v>
      </c>
      <c r="F6" s="2" t="s">
        <v>27</v>
      </c>
      <c r="M6" s="21">
        <v>662</v>
      </c>
      <c r="Q6" s="21">
        <v>674</v>
      </c>
    </row>
    <row r="7" spans="1:19">
      <c r="A7" s="19">
        <v>42808</v>
      </c>
      <c r="B7" s="2">
        <v>170</v>
      </c>
      <c r="D7" s="1" t="s">
        <v>26</v>
      </c>
      <c r="E7" s="2">
        <f>SUM(B6:B12)</f>
        <v>1051</v>
      </c>
      <c r="F7" s="2">
        <f>AVERAGE(B6:B12)</f>
        <v>150.14285714285714</v>
      </c>
    </row>
    <row r="8" spans="1:19">
      <c r="A8" s="19">
        <v>42809</v>
      </c>
      <c r="B8" s="2">
        <v>155</v>
      </c>
      <c r="D8" s="1" t="s">
        <v>2</v>
      </c>
      <c r="E8" s="2">
        <f>SUM(B13:B19)</f>
        <v>1123</v>
      </c>
      <c r="F8" s="2">
        <f>AVERAGE(B13:B19)</f>
        <v>160.42857142857142</v>
      </c>
      <c r="L8" s="23" t="s">
        <v>30</v>
      </c>
      <c r="M8" s="27" t="s">
        <v>31</v>
      </c>
      <c r="N8" s="27" t="s">
        <v>41</v>
      </c>
      <c r="P8" s="23" t="s">
        <v>30</v>
      </c>
      <c r="Q8" s="27" t="s">
        <v>31</v>
      </c>
      <c r="R8" s="27" t="s">
        <v>41</v>
      </c>
    </row>
    <row r="9" spans="1:19">
      <c r="A9" s="19">
        <v>42810</v>
      </c>
      <c r="B9" s="2">
        <v>130</v>
      </c>
      <c r="L9" s="21" t="s">
        <v>32</v>
      </c>
      <c r="M9" s="21">
        <v>237</v>
      </c>
      <c r="N9" s="26">
        <f>M9/$M$15</f>
        <v>0.35800604229607252</v>
      </c>
      <c r="P9" s="21" t="s">
        <v>32</v>
      </c>
      <c r="Q9" s="21">
        <v>210</v>
      </c>
      <c r="R9" s="26">
        <f>Q9/$Q$15</f>
        <v>0.31157270029673589</v>
      </c>
    </row>
    <row r="10" spans="1:19">
      <c r="A10" s="19">
        <v>42811</v>
      </c>
      <c r="B10" s="2">
        <v>150</v>
      </c>
      <c r="L10" s="21" t="s">
        <v>33</v>
      </c>
      <c r="M10" s="21">
        <v>216</v>
      </c>
      <c r="N10" s="26">
        <f t="shared" ref="N10:N14" si="0">M10/$M$15</f>
        <v>0.32628398791540786</v>
      </c>
      <c r="P10" s="21" t="s">
        <v>33</v>
      </c>
      <c r="Q10" s="21">
        <v>254</v>
      </c>
      <c r="R10" s="26">
        <f t="shared" ref="R10:R14" si="1">Q10/$Q$15</f>
        <v>0.37685459940652821</v>
      </c>
    </row>
    <row r="11" spans="1:19">
      <c r="A11" s="19">
        <v>42812</v>
      </c>
      <c r="B11" s="2">
        <v>137</v>
      </c>
      <c r="L11" s="21" t="s">
        <v>34</v>
      </c>
      <c r="M11" s="21">
        <v>98</v>
      </c>
      <c r="N11" s="26">
        <f t="shared" si="0"/>
        <v>0.14803625377643503</v>
      </c>
      <c r="P11" s="21" t="s">
        <v>34</v>
      </c>
      <c r="Q11" s="21">
        <v>98</v>
      </c>
      <c r="R11" s="26">
        <f t="shared" si="1"/>
        <v>0.14540059347181009</v>
      </c>
    </row>
    <row r="12" spans="1:19">
      <c r="A12" s="19">
        <v>42813</v>
      </c>
      <c r="B12" s="2">
        <v>132</v>
      </c>
      <c r="L12" s="21" t="s">
        <v>35</v>
      </c>
      <c r="M12" s="21">
        <v>55</v>
      </c>
      <c r="N12" s="26">
        <f t="shared" si="0"/>
        <v>8.3081570996978854E-2</v>
      </c>
      <c r="P12" s="21" t="s">
        <v>35</v>
      </c>
      <c r="Q12" s="21">
        <v>70</v>
      </c>
      <c r="R12" s="26">
        <f t="shared" si="1"/>
        <v>0.10385756676557864</v>
      </c>
    </row>
    <row r="13" spans="1:19">
      <c r="A13" s="19">
        <v>42814</v>
      </c>
      <c r="B13" s="2">
        <v>173</v>
      </c>
      <c r="L13" s="21" t="s">
        <v>36</v>
      </c>
      <c r="M13" s="21">
        <v>46</v>
      </c>
      <c r="N13" s="26">
        <f t="shared" si="0"/>
        <v>6.9486404833836862E-2</v>
      </c>
      <c r="P13" s="21" t="s">
        <v>36</v>
      </c>
      <c r="Q13" s="21">
        <v>18</v>
      </c>
      <c r="R13" s="26">
        <f t="shared" si="1"/>
        <v>2.6706231454005934E-2</v>
      </c>
    </row>
    <row r="14" spans="1:19">
      <c r="A14" s="19">
        <v>42815</v>
      </c>
      <c r="B14" s="2">
        <v>157</v>
      </c>
      <c r="L14" s="21" t="s">
        <v>37</v>
      </c>
      <c r="M14" s="21">
        <v>10</v>
      </c>
      <c r="N14" s="26">
        <f t="shared" si="0"/>
        <v>1.5105740181268883E-2</v>
      </c>
      <c r="P14" s="21" t="s">
        <v>37</v>
      </c>
      <c r="Q14" s="21">
        <v>24</v>
      </c>
      <c r="R14" s="26">
        <f t="shared" si="1"/>
        <v>3.5608308605341248E-2</v>
      </c>
    </row>
    <row r="15" spans="1:19">
      <c r="A15" s="19">
        <v>42816</v>
      </c>
      <c r="B15" s="2">
        <v>153</v>
      </c>
      <c r="M15" s="21">
        <v>662</v>
      </c>
      <c r="Q15" s="21">
        <v>674</v>
      </c>
    </row>
    <row r="16" spans="1:19">
      <c r="A16" s="19">
        <v>42817</v>
      </c>
      <c r="B16" s="2">
        <v>185</v>
      </c>
    </row>
    <row r="17" spans="1:18">
      <c r="A17" s="19">
        <v>42818</v>
      </c>
      <c r="B17" s="2">
        <v>156</v>
      </c>
      <c r="L17" s="23" t="s">
        <v>38</v>
      </c>
      <c r="M17" s="27" t="s">
        <v>31</v>
      </c>
      <c r="N17" s="27" t="s">
        <v>41</v>
      </c>
      <c r="P17" s="29" t="s">
        <v>38</v>
      </c>
      <c r="Q17" s="27" t="s">
        <v>31</v>
      </c>
      <c r="R17" s="27" t="s">
        <v>41</v>
      </c>
    </row>
    <row r="18" spans="1:18">
      <c r="A18" s="19">
        <v>42819</v>
      </c>
      <c r="B18" s="2">
        <v>150</v>
      </c>
      <c r="L18" s="21" t="s">
        <v>39</v>
      </c>
      <c r="M18" s="21">
        <v>574</v>
      </c>
      <c r="N18" s="26">
        <f>M18/$M$20</f>
        <v>0.82117310443490699</v>
      </c>
      <c r="P18" s="21" t="s">
        <v>39</v>
      </c>
      <c r="Q18" s="21">
        <v>608</v>
      </c>
      <c r="R18" s="26">
        <f>Q18/$Q$20</f>
        <v>0.8539325842696629</v>
      </c>
    </row>
    <row r="19" spans="1:18">
      <c r="A19" s="19">
        <v>42820</v>
      </c>
      <c r="B19" s="2">
        <v>149</v>
      </c>
      <c r="L19" s="21" t="s">
        <v>40</v>
      </c>
      <c r="M19" s="21">
        <v>125</v>
      </c>
      <c r="N19" s="26">
        <f>M19/$M$20</f>
        <v>0.17882689556509299</v>
      </c>
      <c r="P19" s="21" t="s">
        <v>40</v>
      </c>
      <c r="Q19" s="21">
        <v>104</v>
      </c>
      <c r="R19" s="26">
        <f>Q19/$Q$20</f>
        <v>0.14606741573033707</v>
      </c>
    </row>
    <row r="20" spans="1:18">
      <c r="A20" s="16" t="s">
        <v>25</v>
      </c>
      <c r="B20" s="18">
        <v>2174</v>
      </c>
      <c r="M20" s="21">
        <v>699</v>
      </c>
      <c r="Q20" s="21">
        <v>712</v>
      </c>
    </row>
    <row r="22" spans="1:18">
      <c r="L22" s="23"/>
      <c r="M22" s="23"/>
      <c r="N22" s="23"/>
      <c r="O22" s="23"/>
      <c r="P22" s="23"/>
      <c r="Q22" s="23"/>
      <c r="R22" s="23"/>
    </row>
    <row r="23" spans="1:18">
      <c r="A23" s="4" t="s">
        <v>20</v>
      </c>
      <c r="B23" s="4"/>
      <c r="C23" s="4"/>
      <c r="D23" s="4"/>
      <c r="F23" s="4" t="s">
        <v>22</v>
      </c>
      <c r="G23" s="4"/>
      <c r="H23" s="4"/>
      <c r="I23" s="4"/>
      <c r="J23" s="4"/>
      <c r="L23" s="23" t="s">
        <v>42</v>
      </c>
      <c r="M23" s="27" t="s">
        <v>31</v>
      </c>
      <c r="N23" s="27" t="s">
        <v>41</v>
      </c>
      <c r="O23" s="23"/>
      <c r="P23" s="23" t="s">
        <v>42</v>
      </c>
      <c r="Q23" s="27" t="s">
        <v>31</v>
      </c>
      <c r="R23" s="27" t="s">
        <v>41</v>
      </c>
    </row>
    <row r="24" spans="1:18">
      <c r="A24" s="4" t="s">
        <v>18</v>
      </c>
      <c r="B24" s="4"/>
      <c r="C24" s="4"/>
      <c r="D24" s="4"/>
      <c r="F24" s="4" t="s">
        <v>18</v>
      </c>
      <c r="G24" s="4"/>
      <c r="H24" s="4"/>
      <c r="I24" s="4"/>
      <c r="J24" s="4"/>
      <c r="L24" s="21" t="s">
        <v>43</v>
      </c>
      <c r="M24" s="21">
        <v>443</v>
      </c>
      <c r="N24" s="25">
        <f>M24/$M$34</f>
        <v>3.1405075854246421E-2</v>
      </c>
      <c r="P24" s="21" t="s">
        <v>43</v>
      </c>
      <c r="Q24" s="21">
        <v>412</v>
      </c>
      <c r="R24" s="25">
        <f>Q24/$Q$34</f>
        <v>2.8722810931399889E-2</v>
      </c>
    </row>
    <row r="25" spans="1:18" ht="33" customHeight="1">
      <c r="A25" s="13" t="s">
        <v>13</v>
      </c>
      <c r="B25" s="14" t="s">
        <v>14</v>
      </c>
      <c r="C25" s="14" t="s">
        <v>15</v>
      </c>
      <c r="D25" s="14" t="s">
        <v>16</v>
      </c>
      <c r="F25" s="13" t="s">
        <v>13</v>
      </c>
      <c r="G25" s="13" t="s">
        <v>21</v>
      </c>
      <c r="H25" s="35" t="s">
        <v>4</v>
      </c>
      <c r="I25" s="14" t="s">
        <v>15</v>
      </c>
      <c r="J25" s="14" t="s">
        <v>16</v>
      </c>
      <c r="L25" s="21" t="s">
        <v>44</v>
      </c>
      <c r="M25" s="21">
        <v>441</v>
      </c>
      <c r="N25" s="25">
        <f t="shared" ref="N25:N33" si="2">M25/$M$34</f>
        <v>3.1263292216078264E-2</v>
      </c>
      <c r="P25" s="21" t="s">
        <v>44</v>
      </c>
      <c r="Q25" s="21">
        <v>432</v>
      </c>
      <c r="R25" s="25">
        <f>Q25/$Q$34</f>
        <v>3.0117122141662019E-2</v>
      </c>
    </row>
    <row r="26" spans="1:18">
      <c r="A26" s="7">
        <v>26</v>
      </c>
      <c r="B26" s="8">
        <v>1</v>
      </c>
      <c r="C26" s="5">
        <v>5.59</v>
      </c>
      <c r="D26" s="5">
        <v>5.59</v>
      </c>
      <c r="E26" s="1">
        <v>1</v>
      </c>
      <c r="F26" s="6">
        <v>26</v>
      </c>
      <c r="G26" s="6">
        <v>20</v>
      </c>
      <c r="H26" s="33">
        <v>1</v>
      </c>
      <c r="I26" s="5">
        <v>5.59</v>
      </c>
      <c r="J26" s="5">
        <v>5.59</v>
      </c>
      <c r="L26" s="21" t="s">
        <v>45</v>
      </c>
      <c r="M26" s="21">
        <v>434</v>
      </c>
      <c r="N26" s="25">
        <f t="shared" si="2"/>
        <v>3.0767049482489719E-2</v>
      </c>
      <c r="P26" s="21" t="s">
        <v>45</v>
      </c>
      <c r="Q26" s="21">
        <v>447</v>
      </c>
      <c r="R26" s="25">
        <f>Q26/$Q$34</f>
        <v>3.1162855549358617E-2</v>
      </c>
    </row>
    <row r="27" spans="1:18">
      <c r="A27" s="7">
        <v>25</v>
      </c>
      <c r="B27" s="8">
        <v>6</v>
      </c>
      <c r="C27" s="5">
        <v>9.4916666666666707</v>
      </c>
      <c r="D27" s="5">
        <v>56.95</v>
      </c>
      <c r="E27" s="1">
        <f>E26+1</f>
        <v>2</v>
      </c>
      <c r="F27" s="6">
        <v>25</v>
      </c>
      <c r="G27" s="6">
        <v>13</v>
      </c>
      <c r="H27" s="33">
        <v>1</v>
      </c>
      <c r="I27" s="5">
        <v>5.59</v>
      </c>
      <c r="J27" s="5">
        <v>5.59</v>
      </c>
      <c r="L27" s="21" t="s">
        <v>46</v>
      </c>
      <c r="M27" s="21">
        <v>433</v>
      </c>
      <c r="N27" s="25">
        <f t="shared" si="2"/>
        <v>3.0696157663405645E-2</v>
      </c>
      <c r="P27" s="21" t="s">
        <v>46</v>
      </c>
      <c r="Q27" s="21">
        <v>482</v>
      </c>
      <c r="R27" s="25">
        <f>Q27/$Q$34</f>
        <v>3.3602900167317346E-2</v>
      </c>
    </row>
    <row r="28" spans="1:18">
      <c r="A28" s="7">
        <v>24</v>
      </c>
      <c r="B28" s="8">
        <v>2</v>
      </c>
      <c r="C28" s="5">
        <v>5.59</v>
      </c>
      <c r="D28" s="5">
        <v>11.18</v>
      </c>
      <c r="E28" s="1">
        <f t="shared" ref="E28:E44" si="3">E27+1</f>
        <v>3</v>
      </c>
      <c r="F28" s="6">
        <v>25</v>
      </c>
      <c r="G28" s="6">
        <v>63</v>
      </c>
      <c r="H28" s="33">
        <v>1</v>
      </c>
      <c r="I28" s="5">
        <v>5.59</v>
      </c>
      <c r="J28" s="5">
        <v>5.59</v>
      </c>
      <c r="L28" s="21" t="s">
        <v>47</v>
      </c>
      <c r="M28" s="21">
        <v>423</v>
      </c>
      <c r="N28" s="25">
        <f t="shared" si="2"/>
        <v>2.9987239472564865E-2</v>
      </c>
      <c r="P28" s="21" t="s">
        <v>47</v>
      </c>
      <c r="Q28" s="21">
        <v>425</v>
      </c>
      <c r="R28" s="25">
        <f>Q28/$Q$34</f>
        <v>2.9629113218070272E-2</v>
      </c>
    </row>
    <row r="29" spans="1:18">
      <c r="A29" s="7">
        <v>23</v>
      </c>
      <c r="B29" s="8">
        <v>6</v>
      </c>
      <c r="C29" s="5">
        <v>10.2916666666667</v>
      </c>
      <c r="D29" s="5">
        <v>61.75</v>
      </c>
      <c r="E29" s="1">
        <f t="shared" si="3"/>
        <v>4</v>
      </c>
      <c r="F29" s="6">
        <v>25</v>
      </c>
      <c r="G29" s="6">
        <v>11</v>
      </c>
      <c r="H29" s="33">
        <v>1</v>
      </c>
      <c r="I29" s="5">
        <v>9.59</v>
      </c>
      <c r="J29" s="5">
        <v>9.59</v>
      </c>
      <c r="L29" s="21" t="s">
        <v>48</v>
      </c>
      <c r="M29" s="21">
        <v>399</v>
      </c>
      <c r="N29" s="25">
        <f t="shared" si="2"/>
        <v>2.8285835814547002E-2</v>
      </c>
      <c r="P29" s="21" t="s">
        <v>48</v>
      </c>
      <c r="Q29" s="21">
        <v>426</v>
      </c>
      <c r="R29" s="25">
        <f>Q29/$Q$34</f>
        <v>2.9698828778583378E-2</v>
      </c>
    </row>
    <row r="30" spans="1:18">
      <c r="A30" s="7">
        <v>22</v>
      </c>
      <c r="B30" s="8">
        <v>15</v>
      </c>
      <c r="C30" s="5">
        <v>5.59</v>
      </c>
      <c r="D30" s="5">
        <v>75.45</v>
      </c>
      <c r="E30" s="1">
        <f t="shared" si="3"/>
        <v>5</v>
      </c>
      <c r="F30" s="6">
        <v>25</v>
      </c>
      <c r="G30" s="6">
        <v>12</v>
      </c>
      <c r="H30" s="33">
        <v>3</v>
      </c>
      <c r="I30" s="5">
        <v>12.06</v>
      </c>
      <c r="J30" s="5">
        <v>36.18</v>
      </c>
      <c r="L30" s="21" t="s">
        <v>49</v>
      </c>
      <c r="M30" s="21">
        <v>395</v>
      </c>
      <c r="N30" s="25">
        <f t="shared" si="2"/>
        <v>2.8002268538210692E-2</v>
      </c>
      <c r="P30" s="21" t="s">
        <v>49</v>
      </c>
      <c r="Q30" s="21">
        <v>384</v>
      </c>
      <c r="R30" s="25">
        <f>Q30/$Q$34</f>
        <v>2.6770775237032907E-2</v>
      </c>
    </row>
    <row r="31" spans="1:18">
      <c r="A31" s="7">
        <v>21</v>
      </c>
      <c r="B31" s="8">
        <v>7</v>
      </c>
      <c r="C31" s="5">
        <v>6.1614285714285701</v>
      </c>
      <c r="D31" s="5">
        <v>43.13</v>
      </c>
      <c r="E31" s="1">
        <f t="shared" si="3"/>
        <v>6</v>
      </c>
      <c r="F31" s="6">
        <v>24</v>
      </c>
      <c r="G31" s="6">
        <v>47</v>
      </c>
      <c r="H31" s="33">
        <v>1</v>
      </c>
      <c r="I31" s="5">
        <v>5.59</v>
      </c>
      <c r="J31" s="5">
        <v>5.59</v>
      </c>
      <c r="L31" s="21" t="s">
        <v>50</v>
      </c>
      <c r="M31" s="21">
        <v>389</v>
      </c>
      <c r="N31" s="25">
        <f t="shared" si="2"/>
        <v>2.7576917623706225E-2</v>
      </c>
      <c r="P31" s="21" t="s">
        <v>50</v>
      </c>
      <c r="Q31" s="21">
        <v>395</v>
      </c>
      <c r="R31" s="25">
        <f>Q31/$Q$34</f>
        <v>2.7537646402677078E-2</v>
      </c>
    </row>
    <row r="32" spans="1:18">
      <c r="A32" s="7">
        <v>20</v>
      </c>
      <c r="B32" s="8">
        <v>30</v>
      </c>
      <c r="C32" s="5">
        <v>6.5019999999999998</v>
      </c>
      <c r="D32" s="5">
        <v>190.5</v>
      </c>
      <c r="E32" s="1">
        <f t="shared" si="3"/>
        <v>7</v>
      </c>
      <c r="F32" s="6">
        <v>24</v>
      </c>
      <c r="G32" s="6">
        <v>2</v>
      </c>
      <c r="H32" s="33">
        <v>1</v>
      </c>
      <c r="I32" s="5">
        <v>5.59</v>
      </c>
      <c r="J32" s="5">
        <v>5.59</v>
      </c>
      <c r="L32" s="21" t="s">
        <v>51</v>
      </c>
      <c r="M32" s="21">
        <v>365</v>
      </c>
      <c r="N32" s="25">
        <f t="shared" si="2"/>
        <v>2.5875513965688358E-2</v>
      </c>
      <c r="P32" s="21" t="s">
        <v>51</v>
      </c>
      <c r="Q32" s="21">
        <v>378</v>
      </c>
      <c r="R32" s="25">
        <f>Q32/$Q$34</f>
        <v>2.6352481873954267E-2</v>
      </c>
    </row>
    <row r="33" spans="1:18">
      <c r="A33" s="9" t="s">
        <v>17</v>
      </c>
      <c r="B33" s="11">
        <v>67</v>
      </c>
      <c r="C33" s="12">
        <v>7.0309659863945599</v>
      </c>
      <c r="D33" s="12">
        <v>444.55</v>
      </c>
      <c r="E33" s="1">
        <f t="shared" si="3"/>
        <v>8</v>
      </c>
      <c r="F33" s="6">
        <v>23</v>
      </c>
      <c r="G33" s="6">
        <v>26</v>
      </c>
      <c r="H33" s="33">
        <v>2</v>
      </c>
      <c r="I33" s="5">
        <v>7.99</v>
      </c>
      <c r="J33" s="5">
        <v>15.98</v>
      </c>
      <c r="L33" s="21" t="s">
        <v>52</v>
      </c>
      <c r="M33" s="21">
        <v>360</v>
      </c>
      <c r="N33" s="25">
        <f t="shared" si="2"/>
        <v>2.552105487026797E-2</v>
      </c>
      <c r="P33" s="21" t="s">
        <v>52</v>
      </c>
      <c r="Q33" s="21">
        <v>363</v>
      </c>
      <c r="R33" s="25">
        <f>Q33/$Q$34</f>
        <v>2.5306748466257668E-2</v>
      </c>
    </row>
    <row r="34" spans="1:18">
      <c r="A34" s="9" t="s">
        <v>28</v>
      </c>
      <c r="B34" s="20">
        <f>B33/$E$8</f>
        <v>5.9661620658949241E-2</v>
      </c>
      <c r="C34" s="20">
        <f t="shared" ref="C34:D34" si="4">C33/$E$8</f>
        <v>6.2608779932275685E-3</v>
      </c>
      <c r="D34" s="20">
        <f t="shared" si="4"/>
        <v>0.39585930543187892</v>
      </c>
      <c r="E34" s="1">
        <f t="shared" si="3"/>
        <v>9</v>
      </c>
      <c r="F34" s="6">
        <v>23</v>
      </c>
      <c r="G34" s="6">
        <v>10</v>
      </c>
      <c r="H34" s="33">
        <v>1</v>
      </c>
      <c r="I34" s="5">
        <v>5.59</v>
      </c>
      <c r="J34" s="5">
        <v>5.59</v>
      </c>
      <c r="M34" s="30">
        <v>14106</v>
      </c>
      <c r="Q34" s="30">
        <v>14344</v>
      </c>
    </row>
    <row r="35" spans="1:18">
      <c r="E35" s="1">
        <f t="shared" si="3"/>
        <v>10</v>
      </c>
      <c r="F35" s="6">
        <v>23</v>
      </c>
      <c r="G35" s="6">
        <v>18</v>
      </c>
      <c r="H35" s="33">
        <v>1</v>
      </c>
      <c r="I35" s="5">
        <v>29</v>
      </c>
      <c r="J35" s="5">
        <v>29</v>
      </c>
    </row>
    <row r="36" spans="1:18">
      <c r="A36" s="4" t="s">
        <v>19</v>
      </c>
      <c r="B36" s="4"/>
      <c r="C36" s="4"/>
      <c r="D36" s="4"/>
      <c r="E36" s="1">
        <f t="shared" si="3"/>
        <v>11</v>
      </c>
      <c r="F36" s="6">
        <v>23</v>
      </c>
      <c r="G36" s="6">
        <v>30</v>
      </c>
      <c r="H36" s="33">
        <v>1</v>
      </c>
      <c r="I36" s="5">
        <v>5.59</v>
      </c>
      <c r="J36" s="5">
        <v>5.59</v>
      </c>
      <c r="L36" s="21" t="s">
        <v>53</v>
      </c>
      <c r="M36" s="28" t="s">
        <v>31</v>
      </c>
      <c r="N36" s="27"/>
      <c r="P36" s="21" t="s">
        <v>53</v>
      </c>
      <c r="Q36" s="28" t="s">
        <v>31</v>
      </c>
      <c r="R36" s="27"/>
    </row>
    <row r="37" spans="1:18" ht="30">
      <c r="A37" s="13" t="s">
        <v>13</v>
      </c>
      <c r="B37" s="14" t="s">
        <v>14</v>
      </c>
      <c r="C37" s="14" t="s">
        <v>15</v>
      </c>
      <c r="D37" s="14" t="s">
        <v>16</v>
      </c>
      <c r="E37" s="1">
        <f t="shared" si="3"/>
        <v>12</v>
      </c>
      <c r="F37" s="6">
        <v>23</v>
      </c>
      <c r="G37" s="6">
        <v>24</v>
      </c>
      <c r="H37" s="33">
        <v>1</v>
      </c>
      <c r="I37" s="5">
        <v>5.59</v>
      </c>
      <c r="J37" s="5">
        <v>5.59</v>
      </c>
      <c r="L37" s="21" t="s">
        <v>54</v>
      </c>
      <c r="M37" s="21">
        <v>701</v>
      </c>
      <c r="P37" s="21" t="s">
        <v>54</v>
      </c>
      <c r="Q37" s="21">
        <v>714</v>
      </c>
    </row>
    <row r="38" spans="1:18">
      <c r="A38" s="7">
        <v>19</v>
      </c>
      <c r="B38" s="8">
        <v>2</v>
      </c>
      <c r="C38" s="5">
        <v>6.99</v>
      </c>
      <c r="D38" s="5">
        <v>11.18</v>
      </c>
      <c r="E38" s="1">
        <f t="shared" si="3"/>
        <v>13</v>
      </c>
      <c r="F38" s="6">
        <v>22</v>
      </c>
      <c r="G38" s="6">
        <v>62</v>
      </c>
      <c r="H38" s="33">
        <v>15</v>
      </c>
      <c r="I38" s="5">
        <v>5.59</v>
      </c>
      <c r="J38" s="5">
        <v>75.45</v>
      </c>
      <c r="M38" s="21">
        <v>701</v>
      </c>
      <c r="Q38" s="21">
        <v>714</v>
      </c>
    </row>
    <row r="39" spans="1:18">
      <c r="A39" s="7">
        <v>18</v>
      </c>
      <c r="B39" s="8">
        <v>1</v>
      </c>
      <c r="C39" s="5">
        <v>29</v>
      </c>
      <c r="D39" s="5">
        <v>29</v>
      </c>
      <c r="E39" s="1">
        <f t="shared" si="3"/>
        <v>14</v>
      </c>
      <c r="F39" s="6">
        <v>21</v>
      </c>
      <c r="G39" s="6">
        <v>50</v>
      </c>
      <c r="H39" s="33">
        <v>7</v>
      </c>
      <c r="I39" s="5">
        <v>6.1614285714285701</v>
      </c>
      <c r="J39" s="5">
        <v>43.13</v>
      </c>
    </row>
    <row r="40" spans="1:18">
      <c r="A40" s="7">
        <v>17</v>
      </c>
      <c r="B40" s="8">
        <v>3</v>
      </c>
      <c r="C40" s="5">
        <v>6.99</v>
      </c>
      <c r="D40" s="5">
        <v>20.97</v>
      </c>
      <c r="E40" s="1">
        <f t="shared" si="3"/>
        <v>15</v>
      </c>
      <c r="F40" s="6">
        <v>20</v>
      </c>
      <c r="G40" s="6">
        <v>40</v>
      </c>
      <c r="H40" s="33">
        <v>3</v>
      </c>
      <c r="I40" s="5">
        <v>6.39</v>
      </c>
      <c r="J40" s="5">
        <v>19.170000000000002</v>
      </c>
      <c r="L40" s="23" t="s">
        <v>55</v>
      </c>
      <c r="M40" s="31" t="s">
        <v>31</v>
      </c>
      <c r="N40" s="31" t="s">
        <v>41</v>
      </c>
      <c r="O40" s="23"/>
      <c r="P40" s="23" t="s">
        <v>55</v>
      </c>
      <c r="Q40" s="32" t="s">
        <v>31</v>
      </c>
      <c r="R40" s="32" t="s">
        <v>41</v>
      </c>
    </row>
    <row r="41" spans="1:18">
      <c r="A41" s="7">
        <v>16</v>
      </c>
      <c r="B41" s="8">
        <v>14</v>
      </c>
      <c r="C41" s="5">
        <v>10.419285714285699</v>
      </c>
      <c r="D41" s="5">
        <v>145.87</v>
      </c>
      <c r="E41" s="1">
        <f t="shared" si="3"/>
        <v>16</v>
      </c>
      <c r="F41" s="6">
        <v>20</v>
      </c>
      <c r="G41" s="6">
        <v>5</v>
      </c>
      <c r="H41" s="33">
        <v>1</v>
      </c>
      <c r="I41" s="5">
        <v>9.59</v>
      </c>
      <c r="J41" s="5">
        <v>9.59</v>
      </c>
      <c r="L41" s="21" t="s">
        <v>56</v>
      </c>
      <c r="M41" s="21">
        <v>202</v>
      </c>
      <c r="N41" s="25">
        <f>M41/$M$51</f>
        <v>3.3616242303211849E-2</v>
      </c>
      <c r="P41" s="21" t="s">
        <v>56</v>
      </c>
      <c r="Q41" s="21">
        <v>220</v>
      </c>
      <c r="R41" s="25">
        <f>Q41/$Q$51</f>
        <v>3.5587188612099648E-2</v>
      </c>
    </row>
    <row r="42" spans="1:18">
      <c r="A42" s="7">
        <v>15</v>
      </c>
      <c r="B42" s="8">
        <v>2</v>
      </c>
      <c r="C42" s="5">
        <v>6.99</v>
      </c>
      <c r="D42" s="5">
        <v>13.98</v>
      </c>
      <c r="E42" s="1">
        <f t="shared" si="3"/>
        <v>17</v>
      </c>
      <c r="F42" s="6">
        <v>20</v>
      </c>
      <c r="G42" s="6">
        <v>50</v>
      </c>
      <c r="H42" s="33">
        <v>23</v>
      </c>
      <c r="I42" s="5">
        <v>6.10111111111111</v>
      </c>
      <c r="J42" s="5">
        <v>137.77000000000001</v>
      </c>
      <c r="L42" s="21" t="s">
        <v>57</v>
      </c>
      <c r="M42" s="21">
        <v>172</v>
      </c>
      <c r="N42" s="25">
        <f t="shared" ref="N42:N50" si="5">M42/$M$51</f>
        <v>2.8623731070061574E-2</v>
      </c>
      <c r="P42" s="21" t="s">
        <v>57</v>
      </c>
      <c r="Q42" s="21">
        <v>162</v>
      </c>
      <c r="R42" s="25">
        <f>Q42/$Q$51</f>
        <v>2.6205111614364285E-2</v>
      </c>
    </row>
    <row r="43" spans="1:18">
      <c r="A43" s="7">
        <v>14</v>
      </c>
      <c r="B43" s="8">
        <v>5</v>
      </c>
      <c r="C43" s="5">
        <v>7.99</v>
      </c>
      <c r="D43" s="5">
        <v>39.950000000000003</v>
      </c>
      <c r="E43" s="1">
        <f t="shared" si="3"/>
        <v>18</v>
      </c>
      <c r="F43" s="6">
        <v>20</v>
      </c>
      <c r="G43" s="6">
        <v>45</v>
      </c>
      <c r="H43" s="33">
        <v>1</v>
      </c>
      <c r="I43" s="5">
        <v>9.99</v>
      </c>
      <c r="J43" s="5">
        <v>9.99</v>
      </c>
      <c r="L43" s="21" t="s">
        <v>58</v>
      </c>
      <c r="M43" s="21">
        <v>159</v>
      </c>
      <c r="N43" s="25">
        <f t="shared" si="5"/>
        <v>2.6460309535696454E-2</v>
      </c>
      <c r="P43" s="21" t="s">
        <v>58</v>
      </c>
      <c r="Q43" s="21">
        <v>156</v>
      </c>
      <c r="R43" s="25">
        <f>Q43/$Q$51</f>
        <v>2.5234551924943383E-2</v>
      </c>
    </row>
    <row r="44" spans="1:18">
      <c r="A44" s="7">
        <v>13</v>
      </c>
      <c r="B44" s="8">
        <v>5</v>
      </c>
      <c r="C44" s="5">
        <v>12.391999999999999</v>
      </c>
      <c r="D44" s="5">
        <v>61.96</v>
      </c>
      <c r="E44" s="1">
        <f t="shared" si="3"/>
        <v>19</v>
      </c>
      <c r="F44" s="6">
        <v>20</v>
      </c>
      <c r="G44" s="6">
        <v>31</v>
      </c>
      <c r="H44" s="33">
        <v>2</v>
      </c>
      <c r="I44" s="5">
        <v>6.99</v>
      </c>
      <c r="J44" s="5">
        <v>13.98</v>
      </c>
      <c r="L44" s="21" t="s">
        <v>59</v>
      </c>
      <c r="M44" s="21">
        <v>153</v>
      </c>
      <c r="N44" s="25">
        <f t="shared" si="5"/>
        <v>2.5461807289066399E-2</v>
      </c>
      <c r="P44" s="21" t="s">
        <v>59</v>
      </c>
      <c r="Q44" s="21">
        <v>186</v>
      </c>
      <c r="R44" s="25">
        <f>Q44/$Q$51</f>
        <v>3.0087350372047881E-2</v>
      </c>
    </row>
    <row r="45" spans="1:18">
      <c r="A45" s="9" t="s">
        <v>17</v>
      </c>
      <c r="B45" s="11">
        <v>32</v>
      </c>
      <c r="C45" s="12">
        <v>11.538755102040801</v>
      </c>
      <c r="D45" s="12">
        <v>322.91000000000003</v>
      </c>
      <c r="F45" s="9" t="s">
        <v>17</v>
      </c>
      <c r="G45" s="9"/>
      <c r="H45" s="36">
        <v>3.5263157894736801</v>
      </c>
      <c r="I45" s="12">
        <v>8.11434419381788</v>
      </c>
      <c r="J45" s="12">
        <v>444.55</v>
      </c>
      <c r="L45" s="21" t="s">
        <v>60</v>
      </c>
      <c r="M45" s="21">
        <v>135</v>
      </c>
      <c r="N45" s="25">
        <f t="shared" si="5"/>
        <v>2.2466300549176237E-2</v>
      </c>
      <c r="P45" s="21" t="s">
        <v>60</v>
      </c>
      <c r="Q45" s="21">
        <v>129</v>
      </c>
      <c r="R45" s="25">
        <f>Q45/$Q$51</f>
        <v>2.0867033322549338E-2</v>
      </c>
    </row>
    <row r="46" spans="1:18">
      <c r="A46" s="16" t="s">
        <v>28</v>
      </c>
      <c r="B46" s="20">
        <f>B45/$E$7</f>
        <v>3.0447193149381543E-2</v>
      </c>
      <c r="C46" s="20">
        <f t="shared" ref="C46:D46" si="6">C45/$E$7</f>
        <v>1.09788345404765E-2</v>
      </c>
      <c r="D46" s="20">
        <f t="shared" si="6"/>
        <v>0.30724072312083733</v>
      </c>
      <c r="F46" s="16" t="s">
        <v>28</v>
      </c>
      <c r="G46" s="9"/>
      <c r="H46" s="37">
        <f>H45/$E$8</f>
        <v>3.1400852978394301E-3</v>
      </c>
      <c r="I46" s="20">
        <f t="shared" ref="I46:J46" si="7">I45/$E$8</f>
        <v>7.225595898324025E-3</v>
      </c>
      <c r="J46" s="20">
        <f t="shared" si="7"/>
        <v>0.39585930543187892</v>
      </c>
      <c r="L46" s="21" t="s">
        <v>61</v>
      </c>
      <c r="M46" s="21">
        <v>134</v>
      </c>
      <c r="N46" s="25">
        <f t="shared" si="5"/>
        <v>2.2299883508071227E-2</v>
      </c>
      <c r="P46" s="21" t="s">
        <v>61</v>
      </c>
      <c r="Q46" s="21">
        <v>120</v>
      </c>
      <c r="R46" s="25">
        <f>Q46/$Q$51</f>
        <v>1.9411193788417987E-2</v>
      </c>
    </row>
    <row r="47" spans="1:18">
      <c r="L47" s="21" t="s">
        <v>62</v>
      </c>
      <c r="M47" s="21">
        <v>132</v>
      </c>
      <c r="N47" s="25">
        <f t="shared" si="5"/>
        <v>2.196704942586121E-2</v>
      </c>
      <c r="P47" s="21" t="s">
        <v>62</v>
      </c>
      <c r="Q47" s="21">
        <v>137</v>
      </c>
      <c r="R47" s="25">
        <f>Q47/$Q$51</f>
        <v>2.2161112908443869E-2</v>
      </c>
    </row>
    <row r="48" spans="1:18" ht="30">
      <c r="F48" s="15" t="s">
        <v>13</v>
      </c>
      <c r="G48" s="17" t="s">
        <v>21</v>
      </c>
      <c r="H48" s="38" t="s">
        <v>4</v>
      </c>
      <c r="I48" s="17" t="s">
        <v>15</v>
      </c>
      <c r="J48" s="17" t="s">
        <v>16</v>
      </c>
      <c r="L48" s="21" t="s">
        <v>63</v>
      </c>
      <c r="M48" s="21">
        <v>128</v>
      </c>
      <c r="N48" s="25">
        <f t="shared" si="5"/>
        <v>2.1301381261441172E-2</v>
      </c>
      <c r="P48" s="21" t="s">
        <v>63</v>
      </c>
      <c r="Q48" s="21">
        <v>128</v>
      </c>
      <c r="R48" s="25">
        <f>Q48/$Q$51</f>
        <v>2.0705273374312522E-2</v>
      </c>
    </row>
    <row r="49" spans="5:18">
      <c r="E49" s="1">
        <v>1</v>
      </c>
      <c r="F49" s="6">
        <v>19</v>
      </c>
      <c r="G49" s="1">
        <v>51</v>
      </c>
      <c r="H49" s="33">
        <v>2</v>
      </c>
      <c r="I49" s="5">
        <v>6.99</v>
      </c>
      <c r="J49" s="5">
        <v>11.18</v>
      </c>
      <c r="L49" s="33" t="s">
        <v>64</v>
      </c>
      <c r="M49" s="33">
        <v>127</v>
      </c>
      <c r="N49" s="34">
        <f t="shared" si="5"/>
        <v>2.1134964220336162E-2</v>
      </c>
      <c r="O49" s="33"/>
      <c r="P49" s="33" t="s">
        <v>79</v>
      </c>
      <c r="Q49" s="33">
        <v>135</v>
      </c>
      <c r="R49" s="34">
        <f>Q49/$Q$51</f>
        <v>2.1837593011970236E-2</v>
      </c>
    </row>
    <row r="50" spans="5:18">
      <c r="E50" s="1">
        <f>E49+1</f>
        <v>2</v>
      </c>
      <c r="F50" s="6">
        <v>18</v>
      </c>
      <c r="G50" s="1">
        <v>25</v>
      </c>
      <c r="H50" s="33">
        <v>1</v>
      </c>
      <c r="I50" s="5">
        <v>29</v>
      </c>
      <c r="J50" s="5">
        <v>29</v>
      </c>
      <c r="L50" s="21" t="s">
        <v>65</v>
      </c>
      <c r="M50" s="21">
        <v>126</v>
      </c>
      <c r="N50" s="25">
        <f t="shared" si="5"/>
        <v>2.0968547179231155E-2</v>
      </c>
      <c r="P50" s="21" t="s">
        <v>65</v>
      </c>
      <c r="Q50" s="21">
        <v>131</v>
      </c>
      <c r="R50" s="25">
        <f>Q50/$Q$51</f>
        <v>2.1190553219022971E-2</v>
      </c>
    </row>
    <row r="51" spans="5:18">
      <c r="E51" s="1">
        <f t="shared" ref="E51:E69" si="8">E50+1</f>
        <v>3</v>
      </c>
      <c r="F51" s="6">
        <v>17</v>
      </c>
      <c r="G51" s="1">
        <v>41</v>
      </c>
      <c r="H51" s="33">
        <v>1</v>
      </c>
      <c r="I51" s="5">
        <v>6.99</v>
      </c>
      <c r="J51" s="5">
        <v>6.99</v>
      </c>
      <c r="M51" s="30">
        <v>6009</v>
      </c>
      <c r="Q51" s="30">
        <v>6182</v>
      </c>
    </row>
    <row r="52" spans="5:18">
      <c r="E52" s="1">
        <f t="shared" si="8"/>
        <v>4</v>
      </c>
      <c r="F52" s="6">
        <v>17</v>
      </c>
      <c r="G52" s="1">
        <v>16</v>
      </c>
      <c r="H52" s="33">
        <v>1</v>
      </c>
      <c r="I52" s="5">
        <v>6.99</v>
      </c>
      <c r="J52" s="5">
        <v>6.99</v>
      </c>
    </row>
    <row r="53" spans="5:18">
      <c r="E53" s="1">
        <f t="shared" si="8"/>
        <v>5</v>
      </c>
      <c r="F53" s="6">
        <v>17</v>
      </c>
      <c r="G53" s="1">
        <v>15</v>
      </c>
      <c r="H53" s="33">
        <v>1</v>
      </c>
      <c r="I53" s="5">
        <v>6.99</v>
      </c>
      <c r="J53" s="5">
        <v>6.99</v>
      </c>
      <c r="L53" s="21" t="s">
        <v>66</v>
      </c>
      <c r="M53" s="21" t="s">
        <v>31</v>
      </c>
      <c r="P53" s="21" t="s">
        <v>66</v>
      </c>
      <c r="Q53" s="21" t="s">
        <v>31</v>
      </c>
    </row>
    <row r="54" spans="5:18">
      <c r="E54" s="1">
        <f t="shared" si="8"/>
        <v>6</v>
      </c>
      <c r="F54" s="6">
        <v>16</v>
      </c>
      <c r="G54" s="1">
        <v>38</v>
      </c>
      <c r="H54" s="33">
        <v>1</v>
      </c>
      <c r="I54" s="5">
        <v>11.99</v>
      </c>
      <c r="J54" s="5">
        <v>11.99</v>
      </c>
      <c r="L54" s="21" t="s">
        <v>54</v>
      </c>
      <c r="M54" s="21">
        <v>686</v>
      </c>
      <c r="P54" s="21" t="s">
        <v>54</v>
      </c>
      <c r="Q54" s="21">
        <v>696</v>
      </c>
    </row>
    <row r="55" spans="5:18">
      <c r="E55" s="1">
        <f t="shared" si="8"/>
        <v>7</v>
      </c>
      <c r="F55" s="6">
        <v>16</v>
      </c>
      <c r="G55" s="1">
        <v>33</v>
      </c>
      <c r="H55" s="33">
        <v>1</v>
      </c>
      <c r="I55" s="5">
        <v>6.99</v>
      </c>
      <c r="J55" s="5">
        <v>6.99</v>
      </c>
      <c r="M55" s="21">
        <v>686</v>
      </c>
      <c r="Q55" s="21">
        <v>696</v>
      </c>
    </row>
    <row r="56" spans="5:18">
      <c r="E56" s="1">
        <f t="shared" si="8"/>
        <v>8</v>
      </c>
      <c r="F56" s="6">
        <v>16</v>
      </c>
      <c r="G56" s="1">
        <v>59</v>
      </c>
      <c r="H56" s="33">
        <v>1</v>
      </c>
      <c r="I56" s="5">
        <v>6.99</v>
      </c>
      <c r="J56" s="5">
        <v>6.99</v>
      </c>
    </row>
    <row r="57" spans="5:18">
      <c r="E57" s="1">
        <f t="shared" si="8"/>
        <v>9</v>
      </c>
      <c r="F57" s="6">
        <v>16</v>
      </c>
      <c r="G57" s="1">
        <v>22</v>
      </c>
      <c r="H57" s="33">
        <v>1</v>
      </c>
      <c r="I57" s="5">
        <v>29</v>
      </c>
      <c r="J57" s="5">
        <v>29</v>
      </c>
      <c r="L57" s="23" t="s">
        <v>67</v>
      </c>
      <c r="M57" s="31" t="s">
        <v>31</v>
      </c>
      <c r="N57" s="31" t="s">
        <v>41</v>
      </c>
      <c r="P57" s="23" t="s">
        <v>67</v>
      </c>
      <c r="Q57" s="32" t="s">
        <v>31</v>
      </c>
      <c r="R57" s="32" t="s">
        <v>41</v>
      </c>
    </row>
    <row r="58" spans="5:18">
      <c r="E58" s="1">
        <f t="shared" si="8"/>
        <v>10</v>
      </c>
      <c r="F58" s="6">
        <v>16</v>
      </c>
      <c r="G58" s="1">
        <v>55</v>
      </c>
      <c r="H58" s="33">
        <v>9</v>
      </c>
      <c r="I58" s="5">
        <v>8.7677777777777806</v>
      </c>
      <c r="J58" s="5">
        <v>78.91</v>
      </c>
      <c r="L58" s="21" t="s">
        <v>68</v>
      </c>
      <c r="M58" s="21">
        <v>214</v>
      </c>
      <c r="N58" s="25">
        <f>M58/$M$68</f>
        <v>5.8026030368763561E-2</v>
      </c>
      <c r="P58" s="21" t="s">
        <v>68</v>
      </c>
      <c r="Q58" s="21">
        <v>182</v>
      </c>
      <c r="R58" s="25">
        <f>Q58/$Q$68</f>
        <v>4.7420531526836895E-2</v>
      </c>
    </row>
    <row r="59" spans="5:18">
      <c r="E59" s="1">
        <f t="shared" si="8"/>
        <v>11</v>
      </c>
      <c r="F59" s="6">
        <v>16</v>
      </c>
      <c r="G59" s="1">
        <v>27</v>
      </c>
      <c r="H59" s="33">
        <v>1</v>
      </c>
      <c r="I59" s="5">
        <v>11.99</v>
      </c>
      <c r="J59" s="5">
        <v>11.99</v>
      </c>
      <c r="L59" s="21" t="s">
        <v>69</v>
      </c>
      <c r="M59" s="21">
        <v>185</v>
      </c>
      <c r="N59" s="25">
        <f t="shared" ref="N59:N67" si="9">M59/$M$68</f>
        <v>5.0162689804772231E-2</v>
      </c>
      <c r="P59" s="21" t="s">
        <v>69</v>
      </c>
      <c r="Q59" s="21">
        <v>176</v>
      </c>
      <c r="R59" s="25">
        <f>Q59/$Q$68</f>
        <v>4.5857217300677433E-2</v>
      </c>
    </row>
    <row r="60" spans="5:18">
      <c r="E60" s="1">
        <f t="shared" si="8"/>
        <v>12</v>
      </c>
      <c r="F60" s="6">
        <v>15</v>
      </c>
      <c r="G60" s="1">
        <v>8</v>
      </c>
      <c r="H60" s="33">
        <v>1</v>
      </c>
      <c r="I60" s="5">
        <v>6.99</v>
      </c>
      <c r="J60" s="5">
        <v>6.99</v>
      </c>
      <c r="L60" s="21" t="s">
        <v>70</v>
      </c>
      <c r="M60" s="21">
        <v>135</v>
      </c>
      <c r="N60" s="25">
        <f t="shared" si="9"/>
        <v>3.6605206073752714E-2</v>
      </c>
      <c r="P60" s="21" t="s">
        <v>70</v>
      </c>
      <c r="Q60" s="21">
        <v>161</v>
      </c>
      <c r="R60" s="25">
        <f>Q60/$Q$68</f>
        <v>4.1948931735278791E-2</v>
      </c>
    </row>
    <row r="61" spans="5:18">
      <c r="E61" s="1">
        <f t="shared" si="8"/>
        <v>13</v>
      </c>
      <c r="F61" s="6">
        <v>15</v>
      </c>
      <c r="G61" s="1">
        <v>32</v>
      </c>
      <c r="H61" s="33">
        <v>1</v>
      </c>
      <c r="I61" s="5">
        <v>6.99</v>
      </c>
      <c r="J61" s="5">
        <v>6.99</v>
      </c>
      <c r="L61" s="21" t="s">
        <v>71</v>
      </c>
      <c r="M61" s="21">
        <v>99</v>
      </c>
      <c r="N61" s="25">
        <f t="shared" si="9"/>
        <v>2.6843817787418654E-2</v>
      </c>
      <c r="P61" s="21" t="s">
        <v>71</v>
      </c>
      <c r="Q61" s="21">
        <v>82</v>
      </c>
      <c r="R61" s="25">
        <f>Q61/$Q$68</f>
        <v>2.1365294424179261E-2</v>
      </c>
    </row>
    <row r="62" spans="5:18">
      <c r="E62" s="1">
        <f t="shared" si="8"/>
        <v>14</v>
      </c>
      <c r="F62" s="6">
        <v>14</v>
      </c>
      <c r="G62" s="1">
        <v>42</v>
      </c>
      <c r="H62" s="33">
        <v>2</v>
      </c>
      <c r="I62" s="5">
        <v>6.99</v>
      </c>
      <c r="J62" s="5">
        <v>13.98</v>
      </c>
      <c r="L62" s="21" t="s">
        <v>72</v>
      </c>
      <c r="M62" s="21">
        <v>95</v>
      </c>
      <c r="N62" s="25">
        <f t="shared" si="9"/>
        <v>2.5759219088937094E-2</v>
      </c>
      <c r="P62" s="21" t="s">
        <v>72</v>
      </c>
      <c r="Q62" s="21">
        <v>91</v>
      </c>
      <c r="R62" s="25">
        <f>Q62/$Q$68</f>
        <v>2.3710265763418448E-2</v>
      </c>
    </row>
    <row r="63" spans="5:18">
      <c r="E63" s="1">
        <f t="shared" si="8"/>
        <v>15</v>
      </c>
      <c r="F63" s="6">
        <v>14</v>
      </c>
      <c r="G63" s="1">
        <v>9</v>
      </c>
      <c r="H63" s="33">
        <v>1</v>
      </c>
      <c r="I63" s="5">
        <v>6.99</v>
      </c>
      <c r="J63" s="5">
        <v>6.99</v>
      </c>
      <c r="L63" s="21" t="s">
        <v>73</v>
      </c>
      <c r="M63" s="21">
        <v>92</v>
      </c>
      <c r="N63" s="25">
        <f t="shared" si="9"/>
        <v>2.4945770065075923E-2</v>
      </c>
      <c r="P63" s="21" t="s">
        <v>73</v>
      </c>
      <c r="Q63" s="21">
        <v>94</v>
      </c>
      <c r="R63" s="25">
        <f>Q63/$Q$68</f>
        <v>2.4491922876498175E-2</v>
      </c>
    </row>
    <row r="64" spans="5:18">
      <c r="E64" s="1">
        <f t="shared" si="8"/>
        <v>16</v>
      </c>
      <c r="F64" s="6">
        <v>14</v>
      </c>
      <c r="G64" s="1">
        <v>3</v>
      </c>
      <c r="H64" s="33">
        <v>1</v>
      </c>
      <c r="I64" s="5">
        <v>11.99</v>
      </c>
      <c r="J64" s="5">
        <v>11.99</v>
      </c>
      <c r="L64" s="21" t="s">
        <v>74</v>
      </c>
      <c r="M64" s="21">
        <v>77</v>
      </c>
      <c r="N64" s="25">
        <f t="shared" si="9"/>
        <v>2.0878524945770065E-2</v>
      </c>
      <c r="P64" s="21" t="s">
        <v>74</v>
      </c>
      <c r="Q64" s="21">
        <v>86</v>
      </c>
      <c r="R64" s="25">
        <f>Q64/$Q$68</f>
        <v>2.2407503908285567E-2</v>
      </c>
    </row>
    <row r="65" spans="5:22">
      <c r="E65" s="1">
        <f t="shared" si="8"/>
        <v>17</v>
      </c>
      <c r="F65" s="6">
        <v>14</v>
      </c>
      <c r="G65" s="1">
        <v>36</v>
      </c>
      <c r="H65" s="33">
        <v>1</v>
      </c>
      <c r="I65" s="5">
        <v>6.99</v>
      </c>
      <c r="J65" s="5">
        <v>6.99</v>
      </c>
      <c r="L65" s="21" t="s">
        <v>75</v>
      </c>
      <c r="M65" s="21">
        <v>75</v>
      </c>
      <c r="N65" s="25">
        <f t="shared" si="9"/>
        <v>2.0336225596529284E-2</v>
      </c>
      <c r="P65" s="21" t="s">
        <v>75</v>
      </c>
      <c r="Q65" s="21">
        <v>81</v>
      </c>
      <c r="R65" s="25">
        <f>Q65/$Q$68</f>
        <v>2.1104742053152683E-2</v>
      </c>
    </row>
    <row r="66" spans="5:22">
      <c r="E66" s="1">
        <f t="shared" si="8"/>
        <v>18</v>
      </c>
      <c r="F66" s="6">
        <v>13</v>
      </c>
      <c r="G66" s="1">
        <v>1</v>
      </c>
      <c r="H66" s="33">
        <v>1</v>
      </c>
      <c r="I66" s="5">
        <v>6.99</v>
      </c>
      <c r="J66" s="5">
        <v>6.99</v>
      </c>
      <c r="L66" s="21" t="s">
        <v>76</v>
      </c>
      <c r="M66" s="21">
        <v>72</v>
      </c>
      <c r="N66" s="25">
        <f t="shared" si="9"/>
        <v>1.9522776572668113E-2</v>
      </c>
      <c r="P66" s="21" t="s">
        <v>76</v>
      </c>
      <c r="Q66" s="21">
        <v>69</v>
      </c>
      <c r="R66" s="25">
        <f>Q66/$Q$68</f>
        <v>1.7978113600833769E-2</v>
      </c>
    </row>
    <row r="67" spans="5:22">
      <c r="E67" s="1">
        <f t="shared" si="8"/>
        <v>19</v>
      </c>
      <c r="F67" s="6">
        <v>13</v>
      </c>
      <c r="G67" s="1">
        <v>37</v>
      </c>
      <c r="H67" s="33">
        <v>1</v>
      </c>
      <c r="I67" s="5">
        <v>29</v>
      </c>
      <c r="J67" s="5">
        <v>29</v>
      </c>
      <c r="L67" s="33" t="s">
        <v>77</v>
      </c>
      <c r="M67" s="33">
        <v>71</v>
      </c>
      <c r="N67" s="34">
        <f t="shared" si="9"/>
        <v>1.9251626898047724E-2</v>
      </c>
      <c r="O67" s="33"/>
      <c r="P67" s="33" t="s">
        <v>80</v>
      </c>
      <c r="Q67" s="33">
        <v>69</v>
      </c>
      <c r="R67" s="34">
        <f>Q67/$Q$68</f>
        <v>1.7978113600833769E-2</v>
      </c>
    </row>
    <row r="68" spans="5:22">
      <c r="E68" s="1">
        <f t="shared" si="8"/>
        <v>20</v>
      </c>
      <c r="F68" s="6">
        <v>13</v>
      </c>
      <c r="G68" s="1">
        <v>57</v>
      </c>
      <c r="H68" s="33">
        <v>1</v>
      </c>
      <c r="I68" s="5">
        <v>6.99</v>
      </c>
      <c r="J68" s="5">
        <v>6.99</v>
      </c>
      <c r="M68" s="30">
        <v>3688</v>
      </c>
      <c r="Q68" s="30">
        <v>3838</v>
      </c>
    </row>
    <row r="69" spans="5:22">
      <c r="E69" s="1">
        <f t="shared" si="8"/>
        <v>21</v>
      </c>
      <c r="F69" s="6">
        <v>13</v>
      </c>
      <c r="G69" s="1">
        <v>34</v>
      </c>
      <c r="H69" s="33">
        <v>2</v>
      </c>
      <c r="I69" s="5">
        <v>9.49</v>
      </c>
      <c r="J69" s="5">
        <v>18.98</v>
      </c>
    </row>
    <row r="70" spans="5:22">
      <c r="F70" s="9" t="s">
        <v>17</v>
      </c>
      <c r="G70" s="16"/>
      <c r="H70" s="36">
        <v>1.52380952380952</v>
      </c>
      <c r="I70" s="12">
        <v>11.052275132275099</v>
      </c>
      <c r="J70" s="12">
        <v>322.91000000000003</v>
      </c>
      <c r="L70" s="21" t="s">
        <v>78</v>
      </c>
      <c r="M70" s="21" t="s">
        <v>31</v>
      </c>
      <c r="P70" s="21" t="s">
        <v>78</v>
      </c>
      <c r="Q70" s="21" t="s">
        <v>31</v>
      </c>
    </row>
    <row r="71" spans="5:22">
      <c r="F71" s="16" t="s">
        <v>28</v>
      </c>
      <c r="H71" s="37">
        <f>H70/$E$7</f>
        <v>1.4498663404467363E-3</v>
      </c>
      <c r="I71" s="20">
        <f t="shared" ref="I71:J71" si="10">I70/$E$7</f>
        <v>1.05159611153902E-2</v>
      </c>
      <c r="J71" s="20">
        <f t="shared" si="10"/>
        <v>0.30724072312083733</v>
      </c>
      <c r="L71" s="21" t="s">
        <v>54</v>
      </c>
      <c r="M71" s="21">
        <v>712</v>
      </c>
      <c r="P71" s="21" t="s">
        <v>54</v>
      </c>
      <c r="Q71" s="21">
        <v>711</v>
      </c>
    </row>
    <row r="72" spans="5:22">
      <c r="M72" s="21">
        <v>712</v>
      </c>
      <c r="Q72" s="21">
        <v>711</v>
      </c>
    </row>
    <row r="74" spans="5:22">
      <c r="L74" s="24" t="s">
        <v>26</v>
      </c>
      <c r="M74" s="24"/>
      <c r="N74" s="24"/>
      <c r="O74" s="24"/>
      <c r="P74" s="24"/>
      <c r="Q74" s="24"/>
      <c r="S74" s="22" t="s">
        <v>2</v>
      </c>
      <c r="T74" s="22"/>
      <c r="U74" s="22"/>
      <c r="V74" s="22"/>
    </row>
    <row r="75" spans="5:22">
      <c r="L75" s="29" t="s">
        <v>81</v>
      </c>
      <c r="M75" s="27" t="s">
        <v>31</v>
      </c>
      <c r="N75" s="27" t="s">
        <v>82</v>
      </c>
      <c r="O75" s="27" t="s">
        <v>93</v>
      </c>
      <c r="P75" s="27" t="s">
        <v>94</v>
      </c>
      <c r="Q75" s="23"/>
      <c r="R75" s="29" t="s">
        <v>81</v>
      </c>
      <c r="S75" s="27" t="s">
        <v>31</v>
      </c>
      <c r="T75" s="27" t="s">
        <v>82</v>
      </c>
      <c r="U75" s="27" t="s">
        <v>93</v>
      </c>
      <c r="V75" s="27" t="s">
        <v>94</v>
      </c>
    </row>
    <row r="76" spans="5:22">
      <c r="L76" s="21" t="s">
        <v>83</v>
      </c>
      <c r="M76" s="21">
        <v>419</v>
      </c>
      <c r="N76" s="21">
        <v>314</v>
      </c>
      <c r="O76" s="25">
        <f>M76/M$86</f>
        <v>0.36089577950043067</v>
      </c>
      <c r="P76" s="25">
        <f>N76/N$86</f>
        <v>0.3347547974413646</v>
      </c>
      <c r="R76" s="21" t="s">
        <v>83</v>
      </c>
      <c r="S76" s="21">
        <v>498</v>
      </c>
      <c r="T76" s="21">
        <v>368</v>
      </c>
      <c r="U76" s="25">
        <f>S76/S$86</f>
        <v>0.40193704600484259</v>
      </c>
      <c r="V76" s="25">
        <f>T76/T$86</f>
        <v>0.36947791164658633</v>
      </c>
    </row>
    <row r="77" spans="5:22">
      <c r="L77" s="21" t="s">
        <v>84</v>
      </c>
      <c r="M77" s="21">
        <v>114</v>
      </c>
      <c r="N77" s="21">
        <v>102</v>
      </c>
      <c r="O77" s="25">
        <f t="shared" ref="O77:O85" si="11">M77/M$86</f>
        <v>9.8191214470284241E-2</v>
      </c>
      <c r="P77" s="25">
        <f>N77/N$86</f>
        <v>0.10874200426439233</v>
      </c>
      <c r="R77" s="21" t="s">
        <v>84</v>
      </c>
      <c r="S77" s="21">
        <v>107</v>
      </c>
      <c r="T77" s="21">
        <v>99</v>
      </c>
      <c r="U77" s="25">
        <f t="shared" ref="U77:V85" si="12">S77/S$86</f>
        <v>8.6359967715899918E-2</v>
      </c>
      <c r="V77" s="25">
        <f t="shared" si="12"/>
        <v>9.9397590361445784E-2</v>
      </c>
    </row>
    <row r="78" spans="5:22">
      <c r="L78" s="21" t="s">
        <v>85</v>
      </c>
      <c r="M78" s="21">
        <v>68</v>
      </c>
      <c r="N78" s="21">
        <v>55</v>
      </c>
      <c r="O78" s="25">
        <f t="shared" si="11"/>
        <v>5.8570198105081829E-2</v>
      </c>
      <c r="P78" s="25">
        <f>N78/N$86</f>
        <v>5.8635394456289978E-2</v>
      </c>
      <c r="R78" s="21" t="s">
        <v>85</v>
      </c>
      <c r="S78" s="21">
        <v>63</v>
      </c>
      <c r="T78" s="21">
        <v>54</v>
      </c>
      <c r="U78" s="25">
        <f t="shared" si="12"/>
        <v>5.0847457627118647E-2</v>
      </c>
      <c r="V78" s="25">
        <f t="shared" si="12"/>
        <v>5.4216867469879519E-2</v>
      </c>
    </row>
    <row r="79" spans="5:22">
      <c r="L79" s="21" t="s">
        <v>90</v>
      </c>
      <c r="M79" s="21">
        <v>45</v>
      </c>
      <c r="N79" s="21">
        <v>16</v>
      </c>
      <c r="O79" s="25">
        <f t="shared" si="11"/>
        <v>3.875968992248062E-2</v>
      </c>
      <c r="P79" s="25">
        <f>N79/N$86</f>
        <v>1.7057569296375266E-2</v>
      </c>
      <c r="R79" s="21" t="s">
        <v>90</v>
      </c>
      <c r="S79" s="21">
        <v>31</v>
      </c>
      <c r="T79" s="21">
        <v>9</v>
      </c>
      <c r="U79" s="25">
        <f t="shared" si="12"/>
        <v>2.5020177562550445E-2</v>
      </c>
      <c r="V79" s="25">
        <f t="shared" si="12"/>
        <v>9.0361445783132526E-3</v>
      </c>
    </row>
    <row r="80" spans="5:22">
      <c r="L80" s="21" t="s">
        <v>88</v>
      </c>
      <c r="M80" s="21">
        <v>43</v>
      </c>
      <c r="N80" s="21">
        <v>40</v>
      </c>
      <c r="O80" s="25">
        <f t="shared" si="11"/>
        <v>3.7037037037037035E-2</v>
      </c>
      <c r="P80" s="25">
        <f>N80/N$86</f>
        <v>4.2643923240938165E-2</v>
      </c>
      <c r="R80" s="21" t="s">
        <v>88</v>
      </c>
      <c r="S80" s="21">
        <v>50</v>
      </c>
      <c r="T80" s="21">
        <v>45</v>
      </c>
      <c r="U80" s="25">
        <f t="shared" si="12"/>
        <v>4.0355125100887811E-2</v>
      </c>
      <c r="V80" s="25">
        <f t="shared" si="12"/>
        <v>4.5180722891566265E-2</v>
      </c>
    </row>
    <row r="81" spans="12:22">
      <c r="L81" s="21" t="s">
        <v>86</v>
      </c>
      <c r="M81" s="21">
        <v>41</v>
      </c>
      <c r="N81" s="21">
        <v>38</v>
      </c>
      <c r="O81" s="25">
        <f t="shared" si="11"/>
        <v>3.5314384151593457E-2</v>
      </c>
      <c r="P81" s="25">
        <f>N81/N$86</f>
        <v>4.0511727078891259E-2</v>
      </c>
      <c r="R81" s="21" t="s">
        <v>86</v>
      </c>
      <c r="S81" s="21">
        <v>57</v>
      </c>
      <c r="T81" s="21">
        <v>47</v>
      </c>
      <c r="U81" s="25">
        <f t="shared" si="12"/>
        <v>4.6004842615012108E-2</v>
      </c>
      <c r="V81" s="25">
        <f t="shared" si="12"/>
        <v>4.7188755020080318E-2</v>
      </c>
    </row>
    <row r="82" spans="12:22">
      <c r="L82" s="21" t="s">
        <v>87</v>
      </c>
      <c r="M82" s="21">
        <v>41</v>
      </c>
      <c r="N82" s="21">
        <v>39</v>
      </c>
      <c r="O82" s="25">
        <f t="shared" si="11"/>
        <v>3.5314384151593457E-2</v>
      </c>
      <c r="P82" s="25">
        <f>N82/N$86</f>
        <v>4.1577825159914712E-2</v>
      </c>
      <c r="R82" s="21" t="s">
        <v>87</v>
      </c>
      <c r="S82" s="21">
        <v>57</v>
      </c>
      <c r="T82" s="21">
        <v>53</v>
      </c>
      <c r="U82" s="25">
        <f t="shared" si="12"/>
        <v>4.6004842615012108E-2</v>
      </c>
      <c r="V82" s="25">
        <f t="shared" si="12"/>
        <v>5.3212851405622492E-2</v>
      </c>
    </row>
    <row r="83" spans="12:22">
      <c r="L83" s="21" t="s">
        <v>89</v>
      </c>
      <c r="M83" s="21">
        <v>36</v>
      </c>
      <c r="N83" s="21">
        <v>29</v>
      </c>
      <c r="O83" s="25">
        <f t="shared" si="11"/>
        <v>3.1007751937984496E-2</v>
      </c>
      <c r="P83" s="25">
        <f>N83/N$86</f>
        <v>3.0916844349680169E-2</v>
      </c>
      <c r="R83" s="21" t="s">
        <v>89</v>
      </c>
      <c r="S83" s="21">
        <v>42</v>
      </c>
      <c r="T83" s="21">
        <v>41</v>
      </c>
      <c r="U83" s="25">
        <f t="shared" si="12"/>
        <v>3.3898305084745763E-2</v>
      </c>
      <c r="V83" s="25">
        <f t="shared" si="12"/>
        <v>4.1164658634538151E-2</v>
      </c>
    </row>
    <row r="84" spans="12:22">
      <c r="L84" s="21" t="s">
        <v>92</v>
      </c>
      <c r="M84" s="21">
        <v>29</v>
      </c>
      <c r="N84" s="21">
        <v>28</v>
      </c>
      <c r="O84" s="25">
        <f t="shared" si="11"/>
        <v>2.4978466838931956E-2</v>
      </c>
      <c r="P84" s="25">
        <f>N84/N$86</f>
        <v>2.9850746268656716E-2</v>
      </c>
      <c r="R84" s="21" t="s">
        <v>92</v>
      </c>
      <c r="S84" s="21">
        <v>27</v>
      </c>
      <c r="T84" s="21">
        <v>24</v>
      </c>
      <c r="U84" s="25">
        <f t="shared" si="12"/>
        <v>2.1791767554479417E-2</v>
      </c>
      <c r="V84" s="25">
        <f t="shared" si="12"/>
        <v>2.4096385542168676E-2</v>
      </c>
    </row>
    <row r="85" spans="12:22">
      <c r="L85" s="21" t="s">
        <v>91</v>
      </c>
      <c r="M85" s="21">
        <v>23</v>
      </c>
      <c r="N85" s="21">
        <v>21</v>
      </c>
      <c r="O85" s="25">
        <f t="shared" si="11"/>
        <v>1.9810508182601206E-2</v>
      </c>
      <c r="P85" s="25">
        <f>N85/N$86</f>
        <v>2.2388059701492536E-2</v>
      </c>
      <c r="R85" s="21" t="s">
        <v>91</v>
      </c>
      <c r="S85" s="21">
        <v>28</v>
      </c>
      <c r="T85" s="21">
        <v>24</v>
      </c>
      <c r="U85" s="25">
        <f t="shared" si="12"/>
        <v>2.2598870056497175E-2</v>
      </c>
      <c r="V85" s="25">
        <f t="shared" si="12"/>
        <v>2.4096385542168676E-2</v>
      </c>
    </row>
    <row r="86" spans="12:22">
      <c r="M86" s="30">
        <v>1161</v>
      </c>
      <c r="N86" s="21">
        <v>938</v>
      </c>
      <c r="S86" s="30">
        <v>1239</v>
      </c>
      <c r="T86" s="21">
        <v>996</v>
      </c>
    </row>
    <row r="89" spans="12:22">
      <c r="L89" s="23" t="s">
        <v>95</v>
      </c>
      <c r="M89" s="27" t="s">
        <v>31</v>
      </c>
      <c r="N89" s="27" t="s">
        <v>82</v>
      </c>
      <c r="O89" s="27" t="s">
        <v>93</v>
      </c>
      <c r="P89" s="27" t="s">
        <v>94</v>
      </c>
      <c r="R89" s="23" t="s">
        <v>95</v>
      </c>
      <c r="S89" s="27" t="s">
        <v>31</v>
      </c>
      <c r="T89" s="27" t="s">
        <v>82</v>
      </c>
      <c r="U89" s="27" t="s">
        <v>93</v>
      </c>
      <c r="V89" s="27" t="s">
        <v>94</v>
      </c>
    </row>
    <row r="90" spans="12:22">
      <c r="L90" s="21" t="s">
        <v>5</v>
      </c>
      <c r="M90" s="21">
        <v>238</v>
      </c>
      <c r="N90" s="21">
        <v>193</v>
      </c>
      <c r="O90" s="25">
        <f>M90/M$100</f>
        <v>0.20499569336778639</v>
      </c>
      <c r="P90" s="25">
        <f>N90/N$100</f>
        <v>0.20575692963752665</v>
      </c>
      <c r="R90" s="21" t="s">
        <v>5</v>
      </c>
      <c r="S90" s="21">
        <v>297</v>
      </c>
      <c r="T90" s="21">
        <v>251</v>
      </c>
      <c r="U90" s="25">
        <f>S90/S$100</f>
        <v>0.23970944309927361</v>
      </c>
      <c r="V90" s="25">
        <f>T90/T$100</f>
        <v>0.25200803212851408</v>
      </c>
    </row>
    <row r="91" spans="12:22">
      <c r="L91" s="21" t="s">
        <v>8</v>
      </c>
      <c r="M91" s="21">
        <v>150</v>
      </c>
      <c r="N91" s="21">
        <v>130</v>
      </c>
      <c r="O91" s="25">
        <f t="shared" ref="O91:O99" si="13">M91/M$100</f>
        <v>0.12919896640826872</v>
      </c>
      <c r="P91" s="25">
        <f>N91/N$100</f>
        <v>0.13859275053304904</v>
      </c>
      <c r="R91" s="21" t="s">
        <v>8</v>
      </c>
      <c r="S91" s="21">
        <v>140</v>
      </c>
      <c r="T91" s="21">
        <v>130</v>
      </c>
      <c r="U91" s="25">
        <f>S91/S$100</f>
        <v>0.11299435028248588</v>
      </c>
      <c r="V91" s="25">
        <f>T91/T$100</f>
        <v>0.13052208835341367</v>
      </c>
    </row>
    <row r="92" spans="12:22">
      <c r="L92" s="21" t="s">
        <v>96</v>
      </c>
      <c r="M92" s="21">
        <v>129</v>
      </c>
      <c r="N92" s="21">
        <v>57</v>
      </c>
      <c r="O92" s="25">
        <f t="shared" si="13"/>
        <v>0.1111111111111111</v>
      </c>
      <c r="P92" s="25">
        <f>N92/N$100</f>
        <v>6.0767590618336885E-2</v>
      </c>
      <c r="R92" s="21" t="s">
        <v>96</v>
      </c>
      <c r="S92" s="21">
        <v>123</v>
      </c>
      <c r="T92" s="21">
        <v>43</v>
      </c>
      <c r="U92" s="25">
        <f>S92/S$100</f>
        <v>9.9273607748184015E-2</v>
      </c>
      <c r="V92" s="25">
        <f>T92/T$100</f>
        <v>4.3172690763052211E-2</v>
      </c>
    </row>
    <row r="93" spans="12:22">
      <c r="L93" s="21" t="s">
        <v>10</v>
      </c>
      <c r="M93" s="21">
        <v>47</v>
      </c>
      <c r="N93" s="21">
        <v>42</v>
      </c>
      <c r="O93" s="25">
        <f t="shared" si="13"/>
        <v>4.0482342807924204E-2</v>
      </c>
      <c r="P93" s="25">
        <f>N93/N$100</f>
        <v>4.4776119402985072E-2</v>
      </c>
      <c r="R93" s="21" t="s">
        <v>10</v>
      </c>
      <c r="S93" s="21">
        <v>42</v>
      </c>
      <c r="T93" s="21">
        <v>38</v>
      </c>
      <c r="U93" s="25">
        <f>S93/S$100</f>
        <v>3.3898305084745763E-2</v>
      </c>
      <c r="V93" s="25">
        <f>T93/T$100</f>
        <v>3.8152610441767071E-2</v>
      </c>
    </row>
    <row r="94" spans="12:22">
      <c r="L94" s="21" t="s">
        <v>97</v>
      </c>
      <c r="M94" s="21">
        <v>43</v>
      </c>
      <c r="N94" s="21">
        <v>41</v>
      </c>
      <c r="O94" s="25">
        <f t="shared" si="13"/>
        <v>3.7037037037037035E-2</v>
      </c>
      <c r="P94" s="25">
        <f>N94/N$100</f>
        <v>4.3710021321961619E-2</v>
      </c>
      <c r="R94" s="21" t="s">
        <v>97</v>
      </c>
      <c r="S94" s="21">
        <v>59</v>
      </c>
      <c r="T94" s="21">
        <v>55</v>
      </c>
      <c r="U94" s="25">
        <f>S94/S$100</f>
        <v>4.7619047619047616E-2</v>
      </c>
      <c r="V94" s="25">
        <f>T94/T$100</f>
        <v>5.5220883534136546E-2</v>
      </c>
    </row>
    <row r="95" spans="12:22">
      <c r="L95" s="21" t="s">
        <v>12</v>
      </c>
      <c r="M95" s="21">
        <v>41</v>
      </c>
      <c r="N95" s="21">
        <v>40</v>
      </c>
      <c r="O95" s="25">
        <f t="shared" si="13"/>
        <v>3.5314384151593457E-2</v>
      </c>
      <c r="P95" s="25">
        <f>N95/N$100</f>
        <v>4.2643923240938165E-2</v>
      </c>
      <c r="R95" s="21" t="s">
        <v>12</v>
      </c>
      <c r="S95" s="21">
        <v>50</v>
      </c>
      <c r="T95" s="21">
        <v>44</v>
      </c>
      <c r="U95" s="25">
        <f>S95/S$100</f>
        <v>4.0355125100887811E-2</v>
      </c>
      <c r="V95" s="25">
        <f>T95/T$100</f>
        <v>4.4176706827309238E-2</v>
      </c>
    </row>
    <row r="96" spans="12:22">
      <c r="L96" s="21" t="s">
        <v>9</v>
      </c>
      <c r="M96" s="21">
        <v>35</v>
      </c>
      <c r="N96" s="21">
        <v>30</v>
      </c>
      <c r="O96" s="25">
        <f t="shared" si="13"/>
        <v>3.0146425495262703E-2</v>
      </c>
      <c r="P96" s="25">
        <f>N96/N$100</f>
        <v>3.1982942430703626E-2</v>
      </c>
      <c r="R96" s="21" t="s">
        <v>9</v>
      </c>
      <c r="S96" s="21">
        <v>28</v>
      </c>
      <c r="T96" s="21">
        <v>25</v>
      </c>
      <c r="U96" s="25">
        <f>S96/S$100</f>
        <v>2.2598870056497175E-2</v>
      </c>
      <c r="V96" s="25">
        <f>T96/T$100</f>
        <v>2.5100401606425703E-2</v>
      </c>
    </row>
    <row r="97" spans="12:34">
      <c r="L97" s="21" t="s">
        <v>98</v>
      </c>
      <c r="M97" s="21">
        <v>33</v>
      </c>
      <c r="N97" s="21">
        <v>30</v>
      </c>
      <c r="O97" s="25">
        <f t="shared" si="13"/>
        <v>2.8423772609819122E-2</v>
      </c>
      <c r="P97" s="25">
        <f>N97/N$100</f>
        <v>3.1982942430703626E-2</v>
      </c>
      <c r="R97" s="21" t="s">
        <v>98</v>
      </c>
      <c r="S97" s="21">
        <v>56</v>
      </c>
      <c r="T97" s="21">
        <v>50</v>
      </c>
      <c r="U97" s="25">
        <f>S97/S$100</f>
        <v>4.519774011299435E-2</v>
      </c>
      <c r="V97" s="25">
        <f>T97/T$100</f>
        <v>5.0200803212851405E-2</v>
      </c>
    </row>
    <row r="98" spans="12:34">
      <c r="L98" s="21" t="s">
        <v>11</v>
      </c>
      <c r="M98" s="21">
        <v>29</v>
      </c>
      <c r="N98" s="21">
        <v>25</v>
      </c>
      <c r="O98" s="25">
        <f t="shared" si="13"/>
        <v>2.4978466838931956E-2</v>
      </c>
      <c r="P98" s="25">
        <f>N98/N$100</f>
        <v>2.6652452025586353E-2</v>
      </c>
      <c r="R98" s="21" t="s">
        <v>11</v>
      </c>
      <c r="S98" s="21">
        <v>42</v>
      </c>
      <c r="T98" s="21">
        <v>38</v>
      </c>
      <c r="U98" s="25">
        <f>S98/S$100</f>
        <v>3.3898305084745763E-2</v>
      </c>
      <c r="V98" s="25">
        <f>T98/T$100</f>
        <v>3.8152610441767071E-2</v>
      </c>
    </row>
    <row r="99" spans="12:34">
      <c r="L99" s="33" t="s">
        <v>7</v>
      </c>
      <c r="M99" s="33">
        <v>22</v>
      </c>
      <c r="N99" s="33">
        <v>19</v>
      </c>
      <c r="O99" s="34">
        <f t="shared" si="13"/>
        <v>1.8949181739879414E-2</v>
      </c>
      <c r="P99" s="34">
        <f>N99/N$100</f>
        <v>2.0255863539445629E-2</v>
      </c>
      <c r="Q99" s="33"/>
      <c r="R99" s="33" t="s">
        <v>6</v>
      </c>
      <c r="S99" s="33">
        <v>25</v>
      </c>
      <c r="T99" s="33">
        <v>19</v>
      </c>
      <c r="U99" s="34">
        <f>S99/S$100</f>
        <v>2.0177562550443905E-2</v>
      </c>
      <c r="V99" s="34">
        <f>T99/T$100</f>
        <v>1.9076305220883535E-2</v>
      </c>
    </row>
    <row r="100" spans="12:34">
      <c r="M100" s="30">
        <v>1161</v>
      </c>
      <c r="N100" s="21">
        <v>938</v>
      </c>
      <c r="S100" s="30">
        <v>1239</v>
      </c>
      <c r="T100" s="21">
        <v>996</v>
      </c>
    </row>
    <row r="103" spans="12:34">
      <c r="L103" s="23" t="s">
        <v>99</v>
      </c>
      <c r="M103" s="27" t="s">
        <v>31</v>
      </c>
      <c r="N103" s="27" t="s">
        <v>82</v>
      </c>
      <c r="O103" s="27" t="s">
        <v>93</v>
      </c>
      <c r="P103" s="27" t="s">
        <v>94</v>
      </c>
      <c r="R103" s="23" t="s">
        <v>99</v>
      </c>
      <c r="S103" s="27" t="s">
        <v>31</v>
      </c>
      <c r="T103" s="27" t="s">
        <v>82</v>
      </c>
      <c r="U103" s="27" t="s">
        <v>93</v>
      </c>
      <c r="V103" s="27" t="s">
        <v>94</v>
      </c>
      <c r="AH103"/>
    </row>
    <row r="104" spans="12:34">
      <c r="L104" s="21" t="s">
        <v>100</v>
      </c>
      <c r="M104" s="21">
        <v>419</v>
      </c>
      <c r="N104" s="21">
        <v>310</v>
      </c>
      <c r="O104" s="25">
        <f>M104/M$114</f>
        <v>0.36089577950043067</v>
      </c>
      <c r="P104" s="25">
        <f>N104/N$114</f>
        <v>0.33049040511727079</v>
      </c>
      <c r="R104" s="21" t="s">
        <v>100</v>
      </c>
      <c r="S104" s="21">
        <v>474</v>
      </c>
      <c r="T104" s="21">
        <v>348</v>
      </c>
      <c r="U104" s="25">
        <f>S104/S$114</f>
        <v>0.38256658595641646</v>
      </c>
      <c r="V104" s="25">
        <f>T104/T$114</f>
        <v>0.3493975903614458</v>
      </c>
      <c r="AH104"/>
    </row>
    <row r="105" spans="12:34">
      <c r="L105" s="21" t="s">
        <v>101</v>
      </c>
      <c r="M105" s="21">
        <v>268</v>
      </c>
      <c r="N105" s="21">
        <v>241</v>
      </c>
      <c r="O105" s="25">
        <f t="shared" ref="O105:O113" si="14">M105/M$114</f>
        <v>0.23083548664944015</v>
      </c>
      <c r="P105" s="25">
        <f>N105/N$114</f>
        <v>0.25692963752665243</v>
      </c>
      <c r="R105" s="21" t="s">
        <v>101</v>
      </c>
      <c r="S105" s="21">
        <v>243</v>
      </c>
      <c r="T105" s="21">
        <v>224</v>
      </c>
      <c r="U105" s="25">
        <f>S105/S$114</f>
        <v>0.19612590799031476</v>
      </c>
      <c r="V105" s="25">
        <f>T105/T$114</f>
        <v>0.22489959839357429</v>
      </c>
      <c r="AH105"/>
    </row>
    <row r="106" spans="12:34">
      <c r="L106" s="21" t="s">
        <v>102</v>
      </c>
      <c r="M106" s="21">
        <v>185</v>
      </c>
      <c r="N106" s="21">
        <v>129</v>
      </c>
      <c r="O106" s="25">
        <f t="shared" si="14"/>
        <v>0.15934539190353145</v>
      </c>
      <c r="P106" s="25">
        <f>N106/N$114</f>
        <v>0.13752665245202558</v>
      </c>
      <c r="R106" s="21" t="s">
        <v>102</v>
      </c>
      <c r="S106" s="21">
        <v>231</v>
      </c>
      <c r="T106" s="21">
        <v>165</v>
      </c>
      <c r="U106" s="25">
        <f>S106/S$114</f>
        <v>0.1864406779661017</v>
      </c>
      <c r="V106" s="25">
        <f>T106/T$114</f>
        <v>0.16566265060240964</v>
      </c>
      <c r="AH106"/>
    </row>
    <row r="107" spans="12:34">
      <c r="L107" s="21" t="s">
        <v>103</v>
      </c>
      <c r="M107" s="21">
        <v>149</v>
      </c>
      <c r="N107" s="21">
        <v>144</v>
      </c>
      <c r="O107" s="25">
        <f t="shared" si="14"/>
        <v>0.12833763996554695</v>
      </c>
      <c r="P107" s="25">
        <f>N107/N$114</f>
        <v>0.15351812366737741</v>
      </c>
      <c r="R107" s="21" t="s">
        <v>103</v>
      </c>
      <c r="S107" s="21">
        <v>156</v>
      </c>
      <c r="T107" s="21">
        <v>145</v>
      </c>
      <c r="U107" s="25">
        <f>S107/S$114</f>
        <v>0.12590799031476999</v>
      </c>
      <c r="V107" s="25">
        <f>T107/T$114</f>
        <v>0.14558232931726908</v>
      </c>
      <c r="AH107"/>
    </row>
    <row r="108" spans="12:34">
      <c r="L108" s="21" t="s">
        <v>104</v>
      </c>
      <c r="M108" s="21">
        <v>75</v>
      </c>
      <c r="N108" s="21">
        <v>59</v>
      </c>
      <c r="O108" s="25">
        <f t="shared" si="14"/>
        <v>6.4599483204134361E-2</v>
      </c>
      <c r="P108" s="25">
        <f>N108/N$114</f>
        <v>6.2899786780383798E-2</v>
      </c>
      <c r="R108" s="21" t="s">
        <v>104</v>
      </c>
      <c r="S108" s="21">
        <v>71</v>
      </c>
      <c r="T108" s="21">
        <v>60</v>
      </c>
      <c r="U108" s="25">
        <f>S108/S$114</f>
        <v>5.7304277643260695E-2</v>
      </c>
      <c r="V108" s="25">
        <f>T108/T$114</f>
        <v>6.0240963855421686E-2</v>
      </c>
      <c r="AH108"/>
    </row>
    <row r="109" spans="12:34">
      <c r="L109" s="21" t="s">
        <v>105</v>
      </c>
      <c r="M109" s="21">
        <v>19</v>
      </c>
      <c r="N109" s="21">
        <v>17</v>
      </c>
      <c r="O109" s="25">
        <f t="shared" si="14"/>
        <v>1.636520241171404E-2</v>
      </c>
      <c r="P109" s="25">
        <f>N109/N$114</f>
        <v>1.8123667377398719E-2</v>
      </c>
      <c r="R109" s="21" t="s">
        <v>105</v>
      </c>
      <c r="S109" s="21">
        <v>25</v>
      </c>
      <c r="T109" s="21">
        <v>22</v>
      </c>
      <c r="U109" s="25">
        <f>S109/S$114</f>
        <v>2.0177562550443905E-2</v>
      </c>
      <c r="V109" s="25">
        <f>T109/T$114</f>
        <v>2.2088353413654619E-2</v>
      </c>
      <c r="AH109"/>
    </row>
    <row r="110" spans="12:34">
      <c r="L110" s="21" t="s">
        <v>106</v>
      </c>
      <c r="M110" s="21">
        <v>13</v>
      </c>
      <c r="N110" s="21">
        <v>8</v>
      </c>
      <c r="O110" s="25">
        <f t="shared" si="14"/>
        <v>1.119724375538329E-2</v>
      </c>
      <c r="P110" s="25">
        <f>N110/N$114</f>
        <v>8.5287846481876331E-3</v>
      </c>
      <c r="R110" s="21" t="s">
        <v>106</v>
      </c>
      <c r="S110" s="21">
        <v>7</v>
      </c>
      <c r="T110" s="21">
        <v>3</v>
      </c>
      <c r="U110" s="25">
        <f>S110/S$114</f>
        <v>5.6497175141242938E-3</v>
      </c>
      <c r="V110" s="25">
        <f>T110/T$114</f>
        <v>3.0120481927710845E-3</v>
      </c>
      <c r="AH110"/>
    </row>
    <row r="111" spans="12:34">
      <c r="L111" s="21" t="s">
        <v>107</v>
      </c>
      <c r="M111" s="21">
        <v>12</v>
      </c>
      <c r="N111" s="21">
        <v>11</v>
      </c>
      <c r="O111" s="25">
        <f t="shared" si="14"/>
        <v>1.0335917312661499E-2</v>
      </c>
      <c r="P111" s="25">
        <f>N111/N$114</f>
        <v>1.1727078891257996E-2</v>
      </c>
      <c r="R111" s="21" t="s">
        <v>107</v>
      </c>
      <c r="S111" s="21">
        <v>13</v>
      </c>
      <c r="T111" s="21">
        <v>12</v>
      </c>
      <c r="U111" s="25">
        <f>S111/S$114</f>
        <v>1.0492332526230832E-2</v>
      </c>
      <c r="V111" s="25">
        <f>T111/T$114</f>
        <v>1.2048192771084338E-2</v>
      </c>
      <c r="AH111"/>
    </row>
    <row r="112" spans="12:34">
      <c r="L112" s="21" t="s">
        <v>108</v>
      </c>
      <c r="M112" s="21">
        <v>10</v>
      </c>
      <c r="N112" s="21">
        <v>10</v>
      </c>
      <c r="O112" s="25">
        <f t="shared" si="14"/>
        <v>8.6132644272179162E-3</v>
      </c>
      <c r="P112" s="25">
        <f>N112/N$114</f>
        <v>1.0660980810234541E-2</v>
      </c>
      <c r="R112" s="21" t="s">
        <v>108</v>
      </c>
      <c r="S112" s="21">
        <v>9</v>
      </c>
      <c r="T112" s="21">
        <v>8</v>
      </c>
      <c r="U112" s="25">
        <f>S112/S$114</f>
        <v>7.2639225181598066E-3</v>
      </c>
      <c r="V112" s="25">
        <f>T112/T$114</f>
        <v>8.0321285140562242E-3</v>
      </c>
      <c r="AH112"/>
    </row>
    <row r="113" spans="12:34">
      <c r="L113" s="33" t="s">
        <v>109</v>
      </c>
      <c r="M113" s="33">
        <v>6</v>
      </c>
      <c r="N113" s="33">
        <v>4</v>
      </c>
      <c r="O113" s="34">
        <f t="shared" si="14"/>
        <v>5.1679586563307496E-3</v>
      </c>
      <c r="P113" s="34">
        <f>N113/N$114</f>
        <v>4.2643923240938165E-3</v>
      </c>
      <c r="Q113" s="33"/>
      <c r="R113" s="33" t="s">
        <v>110</v>
      </c>
      <c r="S113" s="33">
        <v>3</v>
      </c>
      <c r="T113" s="33">
        <v>2</v>
      </c>
      <c r="U113" s="34">
        <f>S113/S$114</f>
        <v>2.4213075060532689E-3</v>
      </c>
      <c r="V113" s="34">
        <f>T113/T$114</f>
        <v>2.008032128514056E-3</v>
      </c>
      <c r="AH113"/>
    </row>
    <row r="114" spans="12:34">
      <c r="M114" s="30">
        <v>1161</v>
      </c>
      <c r="N114" s="21">
        <v>938</v>
      </c>
      <c r="S114" s="30">
        <v>1239</v>
      </c>
      <c r="T114" s="21">
        <v>996</v>
      </c>
      <c r="AH114"/>
    </row>
    <row r="117" spans="12:34">
      <c r="L117" s="23" t="s">
        <v>111</v>
      </c>
      <c r="M117" s="27" t="s">
        <v>31</v>
      </c>
      <c r="N117" s="27" t="s">
        <v>82</v>
      </c>
      <c r="O117" s="27" t="s">
        <v>93</v>
      </c>
      <c r="P117" s="27" t="s">
        <v>94</v>
      </c>
      <c r="R117" s="23" t="s">
        <v>111</v>
      </c>
      <c r="S117" s="27" t="s">
        <v>31</v>
      </c>
      <c r="T117" s="27" t="s">
        <v>82</v>
      </c>
      <c r="U117" s="27" t="s">
        <v>93</v>
      </c>
      <c r="V117" s="27" t="s">
        <v>94</v>
      </c>
      <c r="AG117"/>
      <c r="AH117"/>
    </row>
    <row r="118" spans="12:34">
      <c r="L118" s="21" t="s">
        <v>112</v>
      </c>
      <c r="M118" s="21">
        <v>572</v>
      </c>
      <c r="N118" s="21">
        <v>500</v>
      </c>
      <c r="O118" s="26">
        <f>M118/M$121</f>
        <v>0.49267872523686479</v>
      </c>
      <c r="P118" s="26">
        <f>N118/N$121</f>
        <v>0.53304904051172708</v>
      </c>
      <c r="R118" s="21" t="s">
        <v>112</v>
      </c>
      <c r="S118" s="21">
        <v>600</v>
      </c>
      <c r="T118" s="21">
        <v>534</v>
      </c>
      <c r="U118" s="26">
        <f>S118/S$121</f>
        <v>0.48426150121065376</v>
      </c>
      <c r="V118" s="26">
        <f>T118/T$121</f>
        <v>0.53614457831325302</v>
      </c>
      <c r="AG118"/>
      <c r="AH118"/>
    </row>
    <row r="119" spans="12:34">
      <c r="L119" s="21" t="s">
        <v>113</v>
      </c>
      <c r="M119" s="21">
        <v>524</v>
      </c>
      <c r="N119" s="21">
        <v>383</v>
      </c>
      <c r="O119" s="26">
        <f t="shared" ref="O119:O120" si="15">M119/M$121</f>
        <v>0.45133505598621876</v>
      </c>
      <c r="P119" s="26">
        <f>N119/N$121</f>
        <v>0.40831556503198296</v>
      </c>
      <c r="R119" s="21" t="s">
        <v>113</v>
      </c>
      <c r="S119" s="21">
        <v>566</v>
      </c>
      <c r="T119" s="21">
        <v>399</v>
      </c>
      <c r="U119" s="26">
        <f t="shared" ref="U119:U120" si="16">S119/S$121</f>
        <v>0.45682001614205003</v>
      </c>
      <c r="V119" s="26">
        <f t="shared" ref="V119:V120" si="17">T119/T$121</f>
        <v>0.4006024096385542</v>
      </c>
      <c r="AG119"/>
      <c r="AH119"/>
    </row>
    <row r="120" spans="12:34">
      <c r="L120" s="21" t="s">
        <v>114</v>
      </c>
      <c r="M120" s="21">
        <v>65</v>
      </c>
      <c r="N120" s="21">
        <v>55</v>
      </c>
      <c r="O120" s="26">
        <f t="shared" si="15"/>
        <v>5.5986218776916452E-2</v>
      </c>
      <c r="P120" s="26">
        <f>N120/N$121</f>
        <v>5.8635394456289978E-2</v>
      </c>
      <c r="R120" s="21" t="s">
        <v>114</v>
      </c>
      <c r="S120" s="21">
        <v>73</v>
      </c>
      <c r="T120" s="21">
        <v>63</v>
      </c>
      <c r="U120" s="26">
        <f t="shared" si="16"/>
        <v>5.8918482647296204E-2</v>
      </c>
      <c r="V120" s="26">
        <f t="shared" si="17"/>
        <v>6.3253012048192767E-2</v>
      </c>
      <c r="AG120"/>
      <c r="AH120"/>
    </row>
    <row r="121" spans="12:34">
      <c r="M121" s="30">
        <v>1161</v>
      </c>
      <c r="N121" s="21">
        <v>938</v>
      </c>
      <c r="S121" s="30">
        <v>1239</v>
      </c>
      <c r="T121" s="21">
        <v>996</v>
      </c>
      <c r="AG121"/>
      <c r="AH121"/>
    </row>
    <row r="124" spans="12:34">
      <c r="L124" s="23" t="s">
        <v>115</v>
      </c>
      <c r="M124" s="27" t="s">
        <v>31</v>
      </c>
      <c r="N124" s="27" t="s">
        <v>82</v>
      </c>
      <c r="O124" s="27" t="s">
        <v>93</v>
      </c>
      <c r="P124" s="27" t="s">
        <v>94</v>
      </c>
      <c r="R124" s="23" t="s">
        <v>115</v>
      </c>
      <c r="S124" s="27" t="s">
        <v>31</v>
      </c>
      <c r="T124" s="27" t="s">
        <v>82</v>
      </c>
      <c r="U124" s="27" t="s">
        <v>93</v>
      </c>
      <c r="V124" s="27" t="s">
        <v>94</v>
      </c>
      <c r="AH124"/>
    </row>
    <row r="125" spans="12:34">
      <c r="L125" s="21" t="s">
        <v>116</v>
      </c>
      <c r="M125" s="21">
        <v>264</v>
      </c>
      <c r="N125" s="21">
        <v>238</v>
      </c>
      <c r="O125" s="25">
        <f>M125/M$135</f>
        <v>0.41444270015698587</v>
      </c>
      <c r="P125" s="25">
        <f>N125/N$135</f>
        <v>0.42882882882882883</v>
      </c>
      <c r="R125" s="21" t="s">
        <v>116</v>
      </c>
      <c r="S125" s="21">
        <v>244</v>
      </c>
      <c r="T125" s="21">
        <v>226</v>
      </c>
      <c r="U125" s="25">
        <f>S125/S$135</f>
        <v>0.36255572065378899</v>
      </c>
      <c r="V125" s="25">
        <f>T125/T$135</f>
        <v>0.37855946398659968</v>
      </c>
      <c r="AH125"/>
    </row>
    <row r="126" spans="12:34">
      <c r="L126" s="21" t="s">
        <v>117</v>
      </c>
      <c r="M126" s="21">
        <v>191</v>
      </c>
      <c r="N126" s="21">
        <v>163</v>
      </c>
      <c r="O126" s="25">
        <f t="shared" ref="O126:O134" si="18">M126/M$135</f>
        <v>0.29984301412872844</v>
      </c>
      <c r="P126" s="25">
        <f>N126/N$135</f>
        <v>0.29369369369369369</v>
      </c>
      <c r="R126" s="21" t="s">
        <v>117</v>
      </c>
      <c r="S126" s="21">
        <v>233</v>
      </c>
      <c r="T126" s="21">
        <v>203</v>
      </c>
      <c r="U126" s="25">
        <f>S126/S$135</f>
        <v>0.34621099554234769</v>
      </c>
      <c r="V126" s="25">
        <f>T126/T$135</f>
        <v>0.34003350083752093</v>
      </c>
      <c r="AH126"/>
    </row>
    <row r="127" spans="12:34">
      <c r="L127" s="21" t="s">
        <v>118</v>
      </c>
      <c r="M127" s="21">
        <v>54</v>
      </c>
      <c r="N127" s="21">
        <v>45</v>
      </c>
      <c r="O127" s="25">
        <f t="shared" si="18"/>
        <v>8.4772370486656201E-2</v>
      </c>
      <c r="P127" s="25">
        <f>N127/N$135</f>
        <v>8.1081081081081086E-2</v>
      </c>
      <c r="R127" s="21" t="s">
        <v>118</v>
      </c>
      <c r="S127" s="21">
        <v>57</v>
      </c>
      <c r="T127" s="21">
        <v>49</v>
      </c>
      <c r="U127" s="25">
        <f>S127/S$135</f>
        <v>8.469539375928678E-2</v>
      </c>
      <c r="V127" s="25">
        <f>T127/T$135</f>
        <v>8.2077051926298161E-2</v>
      </c>
      <c r="AH127"/>
    </row>
    <row r="128" spans="12:34">
      <c r="L128" s="21" t="s">
        <v>120</v>
      </c>
      <c r="M128" s="21">
        <v>4</v>
      </c>
      <c r="N128" s="21">
        <v>4</v>
      </c>
      <c r="O128" s="25">
        <f t="shared" si="18"/>
        <v>6.2794348508634227E-3</v>
      </c>
      <c r="P128" s="25">
        <f>N128/N$135</f>
        <v>7.2072072072072073E-3</v>
      </c>
      <c r="R128" s="21" t="s">
        <v>120</v>
      </c>
      <c r="S128" s="21">
        <v>5</v>
      </c>
      <c r="T128" s="21">
        <v>5</v>
      </c>
      <c r="U128" s="25">
        <f>S128/S$135</f>
        <v>7.429420505200594E-3</v>
      </c>
      <c r="V128" s="25">
        <f>T128/T$135</f>
        <v>8.3752093802345051E-3</v>
      </c>
      <c r="AH128"/>
    </row>
    <row r="129" spans="12:34">
      <c r="L129" s="21" t="s">
        <v>123</v>
      </c>
      <c r="M129" s="21">
        <v>4</v>
      </c>
      <c r="N129" s="21">
        <v>4</v>
      </c>
      <c r="O129" s="25">
        <f t="shared" si="18"/>
        <v>6.2794348508634227E-3</v>
      </c>
      <c r="P129" s="25">
        <f>N129/N$135</f>
        <v>7.2072072072072073E-3</v>
      </c>
      <c r="R129" s="21" t="s">
        <v>123</v>
      </c>
      <c r="S129" s="21">
        <v>3</v>
      </c>
      <c r="T129" s="21">
        <v>3</v>
      </c>
      <c r="U129" s="25">
        <f>S129/S$135</f>
        <v>4.4576523031203564E-3</v>
      </c>
      <c r="V129" s="25">
        <f>T129/T$135</f>
        <v>5.0251256281407036E-3</v>
      </c>
      <c r="AH129"/>
    </row>
    <row r="130" spans="12:34">
      <c r="L130" s="21" t="s">
        <v>126</v>
      </c>
      <c r="M130" s="21">
        <v>4</v>
      </c>
      <c r="N130" s="21">
        <v>1</v>
      </c>
      <c r="O130" s="25">
        <f t="shared" si="18"/>
        <v>6.2794348508634227E-3</v>
      </c>
      <c r="P130" s="25">
        <f>N130/N$135</f>
        <v>1.8018018018018018E-3</v>
      </c>
      <c r="R130" s="21" t="s">
        <v>119</v>
      </c>
      <c r="S130" s="21">
        <v>6</v>
      </c>
      <c r="T130" s="21">
        <v>6</v>
      </c>
      <c r="U130" s="25">
        <f>S130/S$135</f>
        <v>8.9153046062407128E-3</v>
      </c>
      <c r="V130" s="25">
        <f>T130/T$135</f>
        <v>1.0050251256281407E-2</v>
      </c>
      <c r="AH130"/>
    </row>
    <row r="131" spans="12:34">
      <c r="L131" s="21" t="s">
        <v>127</v>
      </c>
      <c r="M131" s="21">
        <v>4</v>
      </c>
      <c r="N131" s="21">
        <v>1</v>
      </c>
      <c r="O131" s="25">
        <f t="shared" si="18"/>
        <v>6.2794348508634227E-3</v>
      </c>
      <c r="P131" s="25">
        <f>N131/N$135</f>
        <v>1.8018018018018018E-3</v>
      </c>
      <c r="R131" s="21" t="s">
        <v>121</v>
      </c>
      <c r="S131" s="21">
        <v>5</v>
      </c>
      <c r="T131" s="21">
        <v>1</v>
      </c>
      <c r="U131" s="25">
        <f>S131/S$135</f>
        <v>7.429420505200594E-3</v>
      </c>
      <c r="V131" s="25">
        <f>T131/T$135</f>
        <v>1.6750418760469012E-3</v>
      </c>
      <c r="AH131"/>
    </row>
    <row r="132" spans="12:34">
      <c r="L132" s="21" t="s">
        <v>128</v>
      </c>
      <c r="M132" s="21">
        <v>3</v>
      </c>
      <c r="N132" s="21">
        <v>3</v>
      </c>
      <c r="O132" s="25">
        <f t="shared" si="18"/>
        <v>4.7095761381475663E-3</v>
      </c>
      <c r="P132" s="25">
        <f>N132/N$135</f>
        <v>5.4054054054054057E-3</v>
      </c>
      <c r="R132" s="21" t="s">
        <v>122</v>
      </c>
      <c r="S132" s="21">
        <v>4</v>
      </c>
      <c r="T132" s="21">
        <v>1</v>
      </c>
      <c r="U132" s="25">
        <f>S132/S$135</f>
        <v>5.9435364041604752E-3</v>
      </c>
      <c r="V132" s="25">
        <f>T132/T$135</f>
        <v>1.6750418760469012E-3</v>
      </c>
      <c r="AH132"/>
    </row>
    <row r="133" spans="12:34">
      <c r="L133" s="21" t="s">
        <v>129</v>
      </c>
      <c r="M133" s="21">
        <v>3</v>
      </c>
      <c r="N133" s="21">
        <v>3</v>
      </c>
      <c r="O133" s="25">
        <f t="shared" si="18"/>
        <v>4.7095761381475663E-3</v>
      </c>
      <c r="P133" s="25">
        <f>N133/N$135</f>
        <v>5.4054054054054057E-3</v>
      </c>
      <c r="R133" s="21" t="s">
        <v>124</v>
      </c>
      <c r="S133" s="21">
        <v>3</v>
      </c>
      <c r="T133" s="21">
        <v>0</v>
      </c>
      <c r="U133" s="25">
        <f>S133/S$135</f>
        <v>4.4576523031203564E-3</v>
      </c>
      <c r="V133" s="25">
        <f>T133/T$135</f>
        <v>0</v>
      </c>
      <c r="AH133"/>
    </row>
    <row r="134" spans="12:34">
      <c r="L134" s="21" t="s">
        <v>130</v>
      </c>
      <c r="M134" s="21">
        <v>3</v>
      </c>
      <c r="N134" s="21">
        <v>3</v>
      </c>
      <c r="O134" s="25">
        <f t="shared" si="18"/>
        <v>4.7095761381475663E-3</v>
      </c>
      <c r="P134" s="25">
        <f>N134/N$135</f>
        <v>5.4054054054054057E-3</v>
      </c>
      <c r="R134" s="21" t="s">
        <v>125</v>
      </c>
      <c r="S134" s="21">
        <v>3</v>
      </c>
      <c r="T134" s="21">
        <v>3</v>
      </c>
      <c r="U134" s="25">
        <f>S134/S$135</f>
        <v>4.4576523031203564E-3</v>
      </c>
      <c r="V134" s="25">
        <f>T134/T$135</f>
        <v>5.0251256281407036E-3</v>
      </c>
      <c r="AH134"/>
    </row>
    <row r="135" spans="12:34">
      <c r="M135" s="21">
        <v>637</v>
      </c>
      <c r="N135" s="21">
        <v>555</v>
      </c>
      <c r="S135" s="21">
        <v>673</v>
      </c>
      <c r="T135" s="21">
        <v>597</v>
      </c>
      <c r="AH135"/>
    </row>
  </sheetData>
  <mergeCells count="10">
    <mergeCell ref="L1:S1"/>
    <mergeCell ref="L3:M3"/>
    <mergeCell ref="P3:R3"/>
    <mergeCell ref="S74:V74"/>
    <mergeCell ref="A24:D24"/>
    <mergeCell ref="A36:D36"/>
    <mergeCell ref="A23:D23"/>
    <mergeCell ref="F23:J23"/>
    <mergeCell ref="F24:J24"/>
    <mergeCell ref="D5:F5"/>
  </mergeCells>
  <pageMargins left="0.75" right="0.75" top="1" bottom="1" header="0.5" footer="0.5"/>
  <pageSetup orientation="portrait" horizontalDpi="4294967292" verticalDpi="4294967292"/>
  <ignoredErrors>
    <ignoredError sqref="E7:F8" formulaRange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Roiana Reid</dc:creator>
  <cp:lastModifiedBy>Roiana Reid</cp:lastModifiedBy>
  <dcterms:created xsi:type="dcterms:W3CDTF">2017-04-02T16:25:43Z</dcterms:created>
  <dcterms:modified xsi:type="dcterms:W3CDTF">2017-04-08T12:43:42Z</dcterms:modified>
</cp:coreProperties>
</file>