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ANALYTICS\"/>
    </mc:Choice>
  </mc:AlternateContent>
  <xr:revisionPtr revIDLastSave="0" documentId="13_ncr:1_{F0F40449-291C-4C34-9D73-502A1A3D241E}" xr6:coauthVersionLast="47" xr6:coauthVersionMax="47" xr10:uidLastSave="{00000000-0000-0000-0000-000000000000}"/>
  <bookViews>
    <workbookView xWindow="-108" yWindow="-108" windowWidth="23256" windowHeight="12576" xr2:uid="{33488221-0177-4CAC-A867-4A26594E92FD}"/>
  </bookViews>
  <sheets>
    <sheet name="Sheet1" sheetId="1" r:id="rId1"/>
  </sheets>
  <definedNames>
    <definedName name="_xlnm._FilterDatabase" localSheetId="0" hidden="1">Sheet1!$E$115:$E$120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" i="1" l="1"/>
  <c r="D54" i="1"/>
  <c r="C54" i="1"/>
  <c r="B54" i="1"/>
  <c r="E61" i="1"/>
  <c r="E86" i="1"/>
  <c r="H86" i="1"/>
  <c r="G86" i="1"/>
  <c r="D86" i="1"/>
  <c r="C86" i="1"/>
  <c r="G82" i="1"/>
  <c r="F82" i="1"/>
  <c r="E82" i="1" a="1"/>
  <c r="E82" i="1" s="1"/>
  <c r="C82" i="1"/>
  <c r="D82" i="1"/>
  <c r="F70" i="1"/>
  <c r="E70" i="1"/>
  <c r="G70" i="1" s="1"/>
  <c r="H66" i="1"/>
  <c r="G66" i="1"/>
  <c r="D66" i="1"/>
  <c r="C66" i="1"/>
  <c r="E66" i="1" s="1"/>
  <c r="G102" i="1"/>
  <c r="G103" i="1"/>
  <c r="G104" i="1"/>
  <c r="G105" i="1"/>
  <c r="G106" i="1"/>
  <c r="G107" i="1"/>
  <c r="F102" i="1"/>
  <c r="F103" i="1"/>
  <c r="F104" i="1"/>
  <c r="F105" i="1"/>
  <c r="F106" i="1"/>
  <c r="F107" i="1"/>
  <c r="E102" i="1"/>
  <c r="E103" i="1"/>
  <c r="E104" i="1"/>
  <c r="E105" i="1"/>
  <c r="E106" i="1"/>
  <c r="E107" i="1"/>
  <c r="D102" i="1"/>
  <c r="D103" i="1"/>
  <c r="D104" i="1"/>
  <c r="D105" i="1"/>
  <c r="D106" i="1"/>
  <c r="D107" i="1"/>
  <c r="C102" i="1"/>
  <c r="C103" i="1"/>
  <c r="C104" i="1"/>
  <c r="C105" i="1"/>
  <c r="C106" i="1"/>
  <c r="C107" i="1"/>
  <c r="B102" i="1"/>
  <c r="B103" i="1"/>
  <c r="B104" i="1"/>
  <c r="B105" i="1"/>
  <c r="B106" i="1"/>
  <c r="B107" i="1"/>
  <c r="C101" i="1"/>
  <c r="D101" i="1"/>
  <c r="E101" i="1"/>
  <c r="F101" i="1"/>
  <c r="G101" i="1"/>
  <c r="B101" i="1"/>
  <c r="B92" i="1"/>
  <c r="B93" i="1"/>
  <c r="B94" i="1"/>
  <c r="B95" i="1"/>
  <c r="B96" i="1"/>
  <c r="B97" i="1"/>
  <c r="B90" i="1"/>
  <c r="H97" i="1"/>
  <c r="H96" i="1"/>
  <c r="H95" i="1"/>
  <c r="H94" i="1"/>
  <c r="H93" i="1"/>
  <c r="H92" i="1"/>
  <c r="H91" i="1"/>
  <c r="H90" i="1"/>
  <c r="B91" i="1"/>
  <c r="G78" i="1"/>
  <c r="F78" i="1"/>
  <c r="E78" i="1"/>
  <c r="D78" i="1"/>
  <c r="C78" i="1"/>
  <c r="D70" i="1"/>
  <c r="C70" i="1"/>
  <c r="D61" i="1"/>
  <c r="E59" i="1"/>
  <c r="F54" i="1"/>
  <c r="B40" i="1"/>
  <c r="B41" i="1" s="1"/>
  <c r="B42" i="1" s="1"/>
  <c r="B43" i="1" s="1"/>
  <c r="E16" i="1"/>
  <c r="E17" i="1" s="1"/>
  <c r="E18" i="1" s="1"/>
  <c r="E19" i="1" s="1"/>
  <c r="D16" i="1"/>
  <c r="D17" i="1" s="1"/>
  <c r="D18" i="1" s="1"/>
  <c r="D19" i="1" s="1"/>
  <c r="C16" i="1"/>
  <c r="C17" i="1" s="1"/>
  <c r="C18" i="1" s="1"/>
  <c r="C19" i="1" s="1"/>
  <c r="B16" i="1"/>
  <c r="B17" i="1" s="1"/>
  <c r="B18" i="1" s="1"/>
  <c r="B19" i="1" s="1"/>
  <c r="H7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<sst xmlns="http://schemas.openxmlformats.org/spreadsheetml/2006/main" count="275" uniqueCount="194">
  <si>
    <t>DATA UNDERSTANDING</t>
  </si>
  <si>
    <t>COLUMNS</t>
  </si>
  <si>
    <t>VARIABLES</t>
  </si>
  <si>
    <t>FEATURES</t>
  </si>
  <si>
    <t>INPUTS</t>
  </si>
  <si>
    <t>PARAMETERS</t>
  </si>
  <si>
    <t>ROWS</t>
  </si>
  <si>
    <t>RECORDS</t>
  </si>
  <si>
    <t>OBSERVATIONS</t>
  </si>
  <si>
    <t>EXCEL DATA LIMITS</t>
  </si>
  <si>
    <t>#COLUMNS</t>
  </si>
  <si>
    <t>#ROWS</t>
  </si>
  <si>
    <t>XFD</t>
  </si>
  <si>
    <t>NUMBER SERIES</t>
  </si>
  <si>
    <t>X</t>
  </si>
  <si>
    <t>Y</t>
  </si>
  <si>
    <t>Z</t>
  </si>
  <si>
    <t>K</t>
  </si>
  <si>
    <t>D</t>
  </si>
  <si>
    <t>CHARACTER SERIES</t>
  </si>
  <si>
    <t>CITY</t>
  </si>
  <si>
    <t>HYD</t>
  </si>
  <si>
    <t>A</t>
  </si>
  <si>
    <t>B</t>
  </si>
  <si>
    <t>0-9</t>
  </si>
  <si>
    <t>A-Z</t>
  </si>
  <si>
    <r>
      <t>,.@!$#?(&amp;)</t>
    </r>
    <r>
      <rPr>
        <b/>
        <strike/>
        <sz val="11"/>
        <color theme="1"/>
        <rFont val="Calibri"/>
        <family val="2"/>
        <scheme val="minor"/>
      </rPr>
      <t>%</t>
    </r>
  </si>
  <si>
    <t>DATA</t>
  </si>
  <si>
    <t>SAMPLE DATA SET</t>
  </si>
  <si>
    <t>EMP_ID</t>
  </si>
  <si>
    <t>EMP_NAME</t>
  </si>
  <si>
    <t>EMP_SALARY</t>
  </si>
  <si>
    <t>EMP_COMP</t>
  </si>
  <si>
    <t>SMITH</t>
  </si>
  <si>
    <t>JOHN</t>
  </si>
  <si>
    <t>STEVEN</t>
  </si>
  <si>
    <t>ROAN</t>
  </si>
  <si>
    <t>DAVID</t>
  </si>
  <si>
    <t>MSFT</t>
  </si>
  <si>
    <t>GOOGLE</t>
  </si>
  <si>
    <t>GE</t>
  </si>
  <si>
    <t>WALMART</t>
  </si>
  <si>
    <t>TITLES</t>
  </si>
  <si>
    <t>LEFT</t>
  </si>
  <si>
    <t xml:space="preserve">CTRL </t>
  </si>
  <si>
    <t>RIGHT</t>
  </si>
  <si>
    <t>DOWN</t>
  </si>
  <si>
    <t xml:space="preserve">To find out rows </t>
  </si>
  <si>
    <t>and columns</t>
  </si>
  <si>
    <t>TITLES MUST BE CENTER ALIGNMENT</t>
  </si>
  <si>
    <t>IBM</t>
  </si>
  <si>
    <t>PUNE</t>
  </si>
  <si>
    <t>C</t>
  </si>
  <si>
    <t>DECIMALS CAN BE TWO OR MORE</t>
  </si>
  <si>
    <t>CHAR MUST BE RIGHT ALIGNMENT</t>
  </si>
  <si>
    <t>NUM MUST BE LEFT ALIGNMENT</t>
  </si>
  <si>
    <t>RULES</t>
  </si>
  <si>
    <t>VARIABLES SERIES</t>
  </si>
  <si>
    <t>LIST OF NUMBERS :</t>
  </si>
  <si>
    <t>LIST OF CHARACTERS :</t>
  </si>
  <si>
    <t>LIST OF SPECIAL CHARACTERS :</t>
  </si>
  <si>
    <t>VAR 1</t>
  </si>
  <si>
    <t>VAR 2</t>
  </si>
  <si>
    <t>VAR 3</t>
  </si>
  <si>
    <t>VAR 4</t>
  </si>
  <si>
    <t>VAR 5</t>
  </si>
  <si>
    <t>CHARACTER DATA TYPE</t>
  </si>
  <si>
    <r>
      <rPr>
        <b/>
        <sz val="12"/>
        <color theme="1"/>
        <rFont val="Calibri"/>
        <family val="2"/>
        <scheme val="minor"/>
      </rPr>
      <t>NUMAERIC DATA TYPE</t>
    </r>
    <r>
      <rPr>
        <sz val="12"/>
        <color theme="1"/>
        <rFont val="Calibri"/>
        <family val="2"/>
        <scheme val="minor"/>
      </rPr>
      <t xml:space="preserve"> </t>
    </r>
  </si>
  <si>
    <t>BY CLICKING</t>
  </si>
  <si>
    <t>EXCEL FUNCTIONS</t>
  </si>
  <si>
    <t>SUM</t>
  </si>
  <si>
    <t>PRODUCT</t>
  </si>
  <si>
    <t>SUBSTRACTION</t>
  </si>
  <si>
    <t>DIVISION</t>
  </si>
  <si>
    <t>PERCENTAGE</t>
  </si>
  <si>
    <t>For the given numbers 2,10</t>
  </si>
  <si>
    <t>x=10</t>
  </si>
  <si>
    <t>y=20</t>
  </si>
  <si>
    <t>sum</t>
  </si>
  <si>
    <t>x</t>
  </si>
  <si>
    <t>y</t>
  </si>
  <si>
    <t>total</t>
  </si>
  <si>
    <t>SALES</t>
  </si>
  <si>
    <t>MATHEMATICAL FUNCTIONS</t>
  </si>
  <si>
    <t>MAX</t>
  </si>
  <si>
    <t>MIN</t>
  </si>
  <si>
    <t>RANGE</t>
  </si>
  <si>
    <t>AVERAGE</t>
  </si>
  <si>
    <t>VAR</t>
  </si>
  <si>
    <t>STD</t>
  </si>
  <si>
    <t>STATISTICAL FUNCTIONS</t>
  </si>
  <si>
    <t>SKEWNESS</t>
  </si>
  <si>
    <t>KURTOSIS</t>
  </si>
  <si>
    <t>MEAN</t>
  </si>
  <si>
    <t>MEDIAN</t>
  </si>
  <si>
    <t>MODE</t>
  </si>
  <si>
    <t>CV</t>
  </si>
  <si>
    <t>FINANCIAL FUNCYIONS</t>
  </si>
  <si>
    <t>SIN</t>
  </si>
  <si>
    <t>COS</t>
  </si>
  <si>
    <t>TAN</t>
  </si>
  <si>
    <t>COT</t>
  </si>
  <si>
    <t>COSEC</t>
  </si>
  <si>
    <t>ETC..</t>
  </si>
  <si>
    <t>TRIGONAMETRIC FUNCTIONS</t>
  </si>
  <si>
    <t>DATA TRANSFORMATIONS</t>
  </si>
  <si>
    <t>X^2</t>
  </si>
  <si>
    <t>X^3</t>
  </si>
  <si>
    <t>INVERSE</t>
  </si>
  <si>
    <t>LOG</t>
  </si>
  <si>
    <t>SQRT</t>
  </si>
  <si>
    <t>SIMPLE FUNCTIONS</t>
  </si>
  <si>
    <t>f(x)=x^2+2</t>
  </si>
  <si>
    <t>f(x)=(1+x)^2</t>
  </si>
  <si>
    <t>f(x)=(x^2)/2+x+2</t>
  </si>
  <si>
    <t>f(x)=2x+3</t>
  </si>
  <si>
    <t>RANDOM NUMBER GENERATION</t>
  </si>
  <si>
    <t>ALT+E+S+V</t>
  </si>
  <si>
    <t>PASTE + VALUES</t>
  </si>
  <si>
    <t>V1</t>
  </si>
  <si>
    <t>V2</t>
  </si>
  <si>
    <t>V3</t>
  </si>
  <si>
    <t>V4</t>
  </si>
  <si>
    <t>V5</t>
  </si>
  <si>
    <t>V6</t>
  </si>
  <si>
    <t>HOME</t>
  </si>
  <si>
    <t>f(x)=(1+x)+log(x)</t>
  </si>
  <si>
    <t>UP</t>
  </si>
  <si>
    <t>UP +CTRL+DOWN FOR ROWS</t>
  </si>
  <si>
    <t>LEFT+CTRL+RIHGHT FOR COLUMNS</t>
  </si>
  <si>
    <t>total of x,y</t>
  </si>
  <si>
    <t>VARIABLE DEC;ARATION</t>
  </si>
  <si>
    <t>JULY 10,2023</t>
  </si>
  <si>
    <t>FILTERS</t>
  </si>
  <si>
    <t>COUNTRY LIST</t>
  </si>
  <si>
    <t>INDIA</t>
  </si>
  <si>
    <t>JAPAN</t>
  </si>
  <si>
    <t>KUWAIT</t>
  </si>
  <si>
    <t>DUBAI</t>
  </si>
  <si>
    <t>AMERICA</t>
  </si>
  <si>
    <t>ALT+D+F+F</t>
  </si>
  <si>
    <t>FILTER APPLIED</t>
  </si>
  <si>
    <t>HOME-&gt;DATA-&gt;FILTER</t>
  </si>
  <si>
    <t>COUNTRY</t>
  </si>
  <si>
    <t>SRILANKA</t>
  </si>
  <si>
    <t>COUNT=5</t>
  </si>
  <si>
    <t>REMOVE DULIPCATES</t>
  </si>
  <si>
    <t>HOME--&gt;DATA--&gt;DUPLICATES</t>
  </si>
  <si>
    <t>COUNT=8</t>
  </si>
  <si>
    <t>AFTER REMOVE DUPLICATES</t>
  </si>
  <si>
    <t>WE WILL USE UNIQUE VALUES</t>
  </si>
  <si>
    <t>GROUP</t>
  </si>
  <si>
    <t>STATE</t>
  </si>
  <si>
    <t>TS</t>
  </si>
  <si>
    <t>AP</t>
  </si>
  <si>
    <t>DELHI</t>
  </si>
  <si>
    <t>KA</t>
  </si>
  <si>
    <t>TN</t>
  </si>
  <si>
    <t>RJ</t>
  </si>
  <si>
    <t>NJ</t>
  </si>
  <si>
    <t>TX</t>
  </si>
  <si>
    <t>PA</t>
  </si>
  <si>
    <t>WA</t>
  </si>
  <si>
    <t>OH</t>
  </si>
  <si>
    <t>HOME--&gt;DATA--&gt;GROUP</t>
  </si>
  <si>
    <t>UNGROUP</t>
  </si>
  <si>
    <t>IT IS ALWAYS CASE TO CASE SCENARIO</t>
  </si>
  <si>
    <t>WRAP TEXT</t>
  </si>
  <si>
    <t>THIS IS MY EXCEL CLASS TO KNOW THE CONCEPTS OF DATA PREPROCESSING</t>
  </si>
  <si>
    <t>WARP THE TEXT</t>
  </si>
  <si>
    <t>MERGE &amp; CENTER</t>
  </si>
  <si>
    <t>MERGE</t>
  </si>
  <si>
    <t>CENTER</t>
  </si>
  <si>
    <t>ALIGNMENT</t>
  </si>
  <si>
    <t>INDENT</t>
  </si>
  <si>
    <t>ORIGINAL TEXT</t>
  </si>
  <si>
    <t>LEFT INDENT</t>
  </si>
  <si>
    <t>RIGHT INDENT</t>
  </si>
  <si>
    <t>KELLY TECNOLOGIES</t>
  </si>
  <si>
    <t xml:space="preserve">KELLY </t>
  </si>
  <si>
    <t>DATA SCIENCE</t>
  </si>
  <si>
    <t>PYTHON</t>
  </si>
  <si>
    <t xml:space="preserve">TO OPEN COMMAND BOX </t>
  </si>
  <si>
    <t>WINDOWS + R</t>
  </si>
  <si>
    <t>FOR EXCEL</t>
  </si>
  <si>
    <t>WINWORD</t>
  </si>
  <si>
    <t>NOTEPAD</t>
  </si>
  <si>
    <t>POWERPPT</t>
  </si>
  <si>
    <t>POWERPNT</t>
  </si>
  <si>
    <t>TEXT ALIGNMENT</t>
  </si>
  <si>
    <t>NUMBER ALIGNMENT</t>
  </si>
  <si>
    <t>TRANSPOSE</t>
  </si>
  <si>
    <t>PROFIT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</si>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</sst>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$-4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4" fillId="0" borderId="0" xfId="0" applyFont="1"/>
    <xf numFmtId="0" fontId="2" fillId="0" borderId="0" xfId="0" applyFont="1"/>
    <xf numFmtId="0" fontId="0" fillId="0" borderId="1" xfId="0" applyBorder="1"/>
    <xf numFmtId="0" fontId="2" fillId="3" borderId="1" xfId="0" applyFont="1" applyFill="1" applyBorder="1"/>
    <xf numFmtId="0" fontId="0" fillId="0" borderId="8" xfId="0" applyBorder="1"/>
    <xf numFmtId="0" fontId="0" fillId="0" borderId="9" xfId="0" applyBorder="1"/>
    <xf numFmtId="0" fontId="2" fillId="0" borderId="7" xfId="0" applyFont="1" applyBorder="1"/>
    <xf numFmtId="0" fontId="5" fillId="0" borderId="0" xfId="0" applyFont="1"/>
    <xf numFmtId="0" fontId="0" fillId="6" borderId="1" xfId="0" applyFill="1" applyBorder="1"/>
    <xf numFmtId="0" fontId="0" fillId="7" borderId="1" xfId="0" applyFill="1" applyBorder="1"/>
    <xf numFmtId="0" fontId="4" fillId="8" borderId="5" xfId="0" applyFont="1" applyFill="1" applyBorder="1"/>
    <xf numFmtId="0" fontId="0" fillId="8" borderId="6" xfId="0" applyFill="1" applyBorder="1"/>
    <xf numFmtId="0" fontId="4" fillId="3" borderId="1" xfId="0" applyFont="1" applyFill="1" applyBorder="1"/>
    <xf numFmtId="0" fontId="2" fillId="0" borderId="1" xfId="0" applyFont="1" applyBorder="1"/>
    <xf numFmtId="164" fontId="2" fillId="0" borderId="1" xfId="0" applyNumberFormat="1" applyFont="1" applyBorder="1"/>
    <xf numFmtId="164" fontId="2" fillId="0" borderId="1" xfId="1" applyNumberFormat="1" applyFont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9" borderId="2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/>
    </xf>
    <xf numFmtId="0" fontId="0" fillId="10" borderId="1" xfId="0" applyFill="1" applyBorder="1"/>
    <xf numFmtId="0" fontId="0" fillId="11" borderId="1" xfId="0" applyFill="1" applyBorder="1"/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4" fillId="8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/>
    <xf numFmtId="0" fontId="4" fillId="4" borderId="15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6" xfId="0" applyBorder="1"/>
    <xf numFmtId="0" fontId="2" fillId="9" borderId="1" xfId="0" applyFont="1" applyFill="1" applyBorder="1"/>
    <xf numFmtId="0" fontId="0" fillId="0" borderId="12" xfId="0" applyBorder="1"/>
    <xf numFmtId="0" fontId="2" fillId="9" borderId="28" xfId="0" applyFont="1" applyFill="1" applyBorder="1"/>
    <xf numFmtId="0" fontId="2" fillId="9" borderId="29" xfId="0" applyFont="1" applyFill="1" applyBorder="1"/>
    <xf numFmtId="0" fontId="0" fillId="0" borderId="27" xfId="0" applyBorder="1"/>
    <xf numFmtId="0" fontId="0" fillId="0" borderId="30" xfId="0" applyBorder="1"/>
    <xf numFmtId="0" fontId="0" fillId="0" borderId="23" xfId="0" applyBorder="1"/>
    <xf numFmtId="0" fontId="0" fillId="0" borderId="32" xfId="0" applyBorder="1"/>
    <xf numFmtId="0" fontId="0" fillId="0" borderId="33" xfId="0" applyBorder="1"/>
    <xf numFmtId="0" fontId="0" fillId="4" borderId="11" xfId="0" applyFill="1" applyBorder="1"/>
    <xf numFmtId="0" fontId="0" fillId="4" borderId="27" xfId="0" applyFill="1" applyBorder="1"/>
    <xf numFmtId="0" fontId="2" fillId="9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2" xfId="0" applyBorder="1"/>
    <xf numFmtId="0" fontId="11" fillId="4" borderId="1" xfId="0" applyFont="1" applyFill="1" applyBorder="1" applyAlignment="1">
      <alignment horizontal="center" vertical="center"/>
    </xf>
    <xf numFmtId="0" fontId="0" fillId="0" borderId="37" xfId="0" applyBorder="1"/>
    <xf numFmtId="0" fontId="0" fillId="0" borderId="38" xfId="0" applyBorder="1"/>
    <xf numFmtId="0" fontId="2" fillId="9" borderId="1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9" borderId="29" xfId="0" applyFont="1" applyFill="1" applyBorder="1" applyAlignment="1">
      <alignment horizontal="center"/>
    </xf>
    <xf numFmtId="9" fontId="0" fillId="4" borderId="30" xfId="2" applyFont="1" applyFill="1" applyBorder="1"/>
    <xf numFmtId="0" fontId="2" fillId="9" borderId="39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0" fillId="0" borderId="14" xfId="0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1" xfId="0" applyBorder="1"/>
    <xf numFmtId="0" fontId="2" fillId="4" borderId="42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15" fillId="16" borderId="31" xfId="0" applyFont="1" applyFill="1" applyBorder="1"/>
    <xf numFmtId="0" fontId="14" fillId="9" borderId="1" xfId="0" applyFont="1" applyFill="1" applyBorder="1" applyAlignment="1">
      <alignment horizontal="center"/>
    </xf>
    <xf numFmtId="0" fontId="16" fillId="5" borderId="0" xfId="0" applyFont="1" applyFill="1"/>
    <xf numFmtId="0" fontId="16" fillId="5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3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textRotation="45"/>
    </xf>
    <xf numFmtId="0" fontId="0" fillId="0" borderId="0" xfId="0" applyAlignment="1">
      <alignment horizontal="center" textRotation="135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textRotation="180"/>
    </xf>
    <xf numFmtId="0" fontId="16" fillId="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6" fillId="5" borderId="0" xfId="0" applyFont="1" applyFill="1" applyAlignment="1">
      <alignment horizontal="center" vertical="center"/>
    </xf>
    <xf numFmtId="0" fontId="15" fillId="13" borderId="18" xfId="0" applyFont="1" applyFill="1" applyBorder="1" applyAlignment="1">
      <alignment horizontal="center" vertical="center"/>
    </xf>
    <xf numFmtId="0" fontId="15" fillId="13" borderId="19" xfId="0" applyFont="1" applyFill="1" applyBorder="1" applyAlignment="1">
      <alignment horizontal="center" vertical="center"/>
    </xf>
    <xf numFmtId="0" fontId="15" fillId="13" borderId="20" xfId="0" applyFont="1" applyFill="1" applyBorder="1" applyAlignment="1">
      <alignment horizontal="center" vertical="center"/>
    </xf>
    <xf numFmtId="0" fontId="13" fillId="13" borderId="0" xfId="0" applyFont="1" applyFill="1" applyAlignment="1">
      <alignment horizontal="center"/>
    </xf>
    <xf numFmtId="0" fontId="13" fillId="13" borderId="22" xfId="0" applyFont="1" applyFill="1" applyBorder="1" applyAlignment="1">
      <alignment horizontal="center"/>
    </xf>
    <xf numFmtId="0" fontId="10" fillId="14" borderId="0" xfId="0" applyFont="1" applyFill="1" applyAlignment="1">
      <alignment horizontal="center"/>
    </xf>
    <xf numFmtId="0" fontId="5" fillId="16" borderId="21" xfId="0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5" fillId="13" borderId="2" xfId="0" applyFont="1" applyFill="1" applyBorder="1" applyAlignment="1">
      <alignment horizontal="center"/>
    </xf>
    <xf numFmtId="0" fontId="15" fillId="13" borderId="3" xfId="0" applyFont="1" applyFill="1" applyBorder="1" applyAlignment="1">
      <alignment horizontal="center"/>
    </xf>
    <xf numFmtId="0" fontId="15" fillId="13" borderId="4" xfId="0" applyFont="1" applyFill="1" applyBorder="1" applyAlignment="1">
      <alignment horizontal="center"/>
    </xf>
    <xf numFmtId="0" fontId="13" fillId="15" borderId="0" xfId="0" applyFont="1" applyFill="1" applyAlignment="1">
      <alignment horizontal="center"/>
    </xf>
    <xf numFmtId="0" fontId="13" fillId="15" borderId="45" xfId="0" applyFont="1" applyFill="1" applyBorder="1" applyAlignment="1">
      <alignment horizontal="center"/>
    </xf>
    <xf numFmtId="0" fontId="13" fillId="15" borderId="46" xfId="0" applyFont="1" applyFill="1" applyBorder="1" applyAlignment="1">
      <alignment horizontal="center"/>
    </xf>
    <xf numFmtId="0" fontId="13" fillId="15" borderId="47" xfId="0" applyFont="1" applyFill="1" applyBorder="1" applyAlignment="1">
      <alignment horizontal="center"/>
    </xf>
    <xf numFmtId="0" fontId="15" fillId="13" borderId="34" xfId="0" applyFont="1" applyFill="1" applyBorder="1" applyAlignment="1">
      <alignment horizontal="center"/>
    </xf>
    <xf numFmtId="0" fontId="15" fillId="13" borderId="36" xfId="0" applyFont="1" applyFill="1" applyBorder="1" applyAlignment="1">
      <alignment horizontal="center"/>
    </xf>
    <xf numFmtId="0" fontId="15" fillId="13" borderId="35" xfId="0" applyFont="1" applyFill="1" applyBorder="1" applyAlignment="1">
      <alignment horizontal="center"/>
    </xf>
    <xf numFmtId="0" fontId="15" fillId="13" borderId="34" xfId="0" applyFont="1" applyFill="1" applyBorder="1" applyAlignment="1">
      <alignment horizontal="center" vertical="center"/>
    </xf>
    <xf numFmtId="0" fontId="15" fillId="13" borderId="36" xfId="0" applyFont="1" applyFill="1" applyBorder="1" applyAlignment="1">
      <alignment horizontal="center" vertical="center"/>
    </xf>
    <xf numFmtId="0" fontId="15" fillId="13" borderId="35" xfId="0" applyFont="1" applyFill="1" applyBorder="1" applyAlignment="1">
      <alignment horizontal="center" vertical="center"/>
    </xf>
    <xf numFmtId="0" fontId="15" fillId="13" borderId="40" xfId="0" applyFont="1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0" fillId="0" borderId="0" xfId="0" applyAlignment="1">
      <alignment horizontal="center" textRotation="255" wrapText="1"/>
    </xf>
    <xf numFmtId="0" fontId="13" fillId="5" borderId="0" xfId="0" applyFont="1" applyFill="1" applyAlignment="1">
      <alignment horizontal="center"/>
    </xf>
    <xf numFmtId="0" fontId="2" fillId="16" borderId="0" xfId="0" applyFont="1" applyFill="1"/>
    <xf numFmtId="0" fontId="2" fillId="6" borderId="1" xfId="0" applyFont="1" applyFill="1" applyBorder="1" applyAlignment="1">
      <alignment horizontal="center"/>
    </xf>
    <xf numFmtId="0" fontId="17" fillId="17" borderId="18" xfId="0" applyFont="1" applyFill="1" applyBorder="1" applyAlignment="1">
      <alignment horizontal="center"/>
    </xf>
    <xf numFmtId="0" fontId="17" fillId="17" borderId="19" xfId="0" applyFont="1" applyFill="1" applyBorder="1" applyAlignment="1">
      <alignment horizontal="center"/>
    </xf>
    <xf numFmtId="0" fontId="17" fillId="17" borderId="20" xfId="0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22</xdr:row>
      <xdr:rowOff>15240</xdr:rowOff>
    </xdr:from>
    <xdr:to>
      <xdr:col>6</xdr:col>
      <xdr:colOff>358140</xdr:colOff>
      <xdr:row>25</xdr:row>
      <xdr:rowOff>175260</xdr:rowOff>
    </xdr:to>
    <xdr:sp macro="" textlink="">
      <xdr:nvSpPr>
        <xdr:cNvPr id="2" name="Arrow: Chevron 1">
          <a:extLst>
            <a:ext uri="{FF2B5EF4-FFF2-40B4-BE49-F238E27FC236}">
              <a16:creationId xmlns:a16="http://schemas.microsoft.com/office/drawing/2014/main" id="{7580A99C-433A-F855-5987-4CAE370B7B67}"/>
            </a:ext>
          </a:extLst>
        </xdr:cNvPr>
        <xdr:cNvSpPr/>
      </xdr:nvSpPr>
      <xdr:spPr>
        <a:xfrm>
          <a:off x="4975860" y="4221480"/>
          <a:ext cx="746760" cy="739140"/>
        </a:xfrm>
        <a:prstGeom prst="chevron">
          <a:avLst>
            <a:gd name="adj" fmla="val 5140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419100</xdr:colOff>
      <xdr:row>38</xdr:row>
      <xdr:rowOff>106680</xdr:rowOff>
    </xdr:from>
    <xdr:to>
      <xdr:col>5</xdr:col>
      <xdr:colOff>586740</xdr:colOff>
      <xdr:row>40</xdr:row>
      <xdr:rowOff>106680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CA071E5-87DD-46B9-9E4D-AE3ACB219226}"/>
            </a:ext>
          </a:extLst>
        </xdr:cNvPr>
        <xdr:cNvCxnSpPr/>
      </xdr:nvCxnSpPr>
      <xdr:spPr>
        <a:xfrm>
          <a:off x="3909060" y="7414260"/>
          <a:ext cx="1226820" cy="365760"/>
        </a:xfrm>
        <a:prstGeom prst="straightConnector1">
          <a:avLst/>
        </a:prstGeom>
        <a:ln>
          <a:prstDash val="sysDash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45</xdr:row>
      <xdr:rowOff>45720</xdr:rowOff>
    </xdr:from>
    <xdr:to>
      <xdr:col>4</xdr:col>
      <xdr:colOff>868680</xdr:colOff>
      <xdr:row>45</xdr:row>
      <xdr:rowOff>175260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A72DB4AD-5D92-BCFD-4328-AC2435EA3944}"/>
            </a:ext>
          </a:extLst>
        </xdr:cNvPr>
        <xdr:cNvSpPr/>
      </xdr:nvSpPr>
      <xdr:spPr>
        <a:xfrm>
          <a:off x="3749040" y="8663940"/>
          <a:ext cx="609600" cy="1295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7620</xdr:colOff>
      <xdr:row>8</xdr:row>
      <xdr:rowOff>129540</xdr:rowOff>
    </xdr:from>
    <xdr:to>
      <xdr:col>12</xdr:col>
      <xdr:colOff>0</xdr:colOff>
      <xdr:row>9</xdr:row>
      <xdr:rowOff>38100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57614808-794D-4DA9-8BC4-CFB324DC43A3}"/>
            </a:ext>
          </a:extLst>
        </xdr:cNvPr>
        <xdr:cNvSpPr/>
      </xdr:nvSpPr>
      <xdr:spPr>
        <a:xfrm>
          <a:off x="8061960" y="3055620"/>
          <a:ext cx="601980" cy="914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640080</xdr:colOff>
      <xdr:row>37</xdr:row>
      <xdr:rowOff>121920</xdr:rowOff>
    </xdr:from>
    <xdr:to>
      <xdr:col>5</xdr:col>
      <xdr:colOff>510540</xdr:colOff>
      <xdr:row>37</xdr:row>
      <xdr:rowOff>121920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8FD9CA8-43ED-4061-96C0-F224E9418AB1}"/>
            </a:ext>
          </a:extLst>
        </xdr:cNvPr>
        <xdr:cNvCxnSpPr/>
      </xdr:nvCxnSpPr>
      <xdr:spPr>
        <a:xfrm>
          <a:off x="3032760" y="7231380"/>
          <a:ext cx="2026920" cy="0"/>
        </a:xfrm>
        <a:prstGeom prst="straightConnector1">
          <a:avLst/>
        </a:prstGeom>
        <a:ln>
          <a:prstDash val="sysDash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617220</xdr:colOff>
      <xdr:row>38</xdr:row>
      <xdr:rowOff>30480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4BAB7DB-8998-27F7-E3B5-7848677C1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3440" y="8221980"/>
          <a:ext cx="617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335280</xdr:colOff>
      <xdr:row>37</xdr:row>
      <xdr:rowOff>114300</xdr:rowOff>
    </xdr:from>
    <xdr:to>
      <xdr:col>4</xdr:col>
      <xdr:colOff>960120</xdr:colOff>
      <xdr:row>44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0234E42-4017-4043-88CC-788DB1D82DEB}"/>
            </a:ext>
          </a:extLst>
        </xdr:cNvPr>
        <xdr:cNvCxnSpPr/>
      </xdr:nvCxnSpPr>
      <xdr:spPr>
        <a:xfrm>
          <a:off x="2727960" y="7223760"/>
          <a:ext cx="1722120" cy="1257300"/>
        </a:xfrm>
        <a:prstGeom prst="straightConnector1">
          <a:avLst/>
        </a:prstGeom>
        <a:ln>
          <a:prstDash val="sysDash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243840</xdr:colOff>
      <xdr:row>38</xdr:row>
      <xdr:rowOff>121920</xdr:rowOff>
    </xdr:from>
    <xdr:to>
      <xdr:col>1</xdr:col>
      <xdr:colOff>304800</xdr:colOff>
      <xdr:row>44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8F5DBFB-5246-468D-8685-6FFD5C9F42C4}"/>
            </a:ext>
          </a:extLst>
        </xdr:cNvPr>
        <xdr:cNvCxnSpPr/>
      </xdr:nvCxnSpPr>
      <xdr:spPr>
        <a:xfrm flipH="1">
          <a:off x="967740" y="7429500"/>
          <a:ext cx="60960" cy="1013460"/>
        </a:xfrm>
        <a:prstGeom prst="straightConnector1">
          <a:avLst/>
        </a:prstGeom>
        <a:ln>
          <a:prstDash val="sysDash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320040</xdr:colOff>
      <xdr:row>38</xdr:row>
      <xdr:rowOff>129540</xdr:rowOff>
    </xdr:from>
    <xdr:to>
      <xdr:col>3</xdr:col>
      <xdr:colOff>167640</xdr:colOff>
      <xdr:row>44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76E6847-D158-44DE-B4A3-A6F66B6ECF86}"/>
            </a:ext>
          </a:extLst>
        </xdr:cNvPr>
        <xdr:cNvCxnSpPr/>
      </xdr:nvCxnSpPr>
      <xdr:spPr>
        <a:xfrm flipH="1">
          <a:off x="1043940" y="7437120"/>
          <a:ext cx="1516380" cy="1005840"/>
        </a:xfrm>
        <a:prstGeom prst="straightConnector1">
          <a:avLst/>
        </a:prstGeom>
        <a:ln>
          <a:prstDash val="sysDash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9</xdr:row>
      <xdr:rowOff>0</xdr:rowOff>
    </xdr:from>
    <xdr:to>
      <xdr:col>5</xdr:col>
      <xdr:colOff>30480</xdr:colOff>
      <xdr:row>9</xdr:row>
      <xdr:rowOff>7620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89EC247-B910-D636-16E1-2F2DF2D73BE3}"/>
            </a:ext>
          </a:extLst>
        </xdr:cNvPr>
        <xdr:cNvCxnSpPr/>
      </xdr:nvCxnSpPr>
      <xdr:spPr>
        <a:xfrm>
          <a:off x="5372100" y="1813560"/>
          <a:ext cx="228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9</xdr:row>
      <xdr:rowOff>7620</xdr:rowOff>
    </xdr:from>
    <xdr:to>
      <xdr:col>7</xdr:col>
      <xdr:colOff>601980</xdr:colOff>
      <xdr:row>9</xdr:row>
      <xdr:rowOff>7620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8ABEA7F-7BBF-F38A-0C9C-40666AE10091}"/>
            </a:ext>
          </a:extLst>
        </xdr:cNvPr>
        <xdr:cNvCxnSpPr/>
      </xdr:nvCxnSpPr>
      <xdr:spPr>
        <a:xfrm flipH="1">
          <a:off x="5372100" y="1821180"/>
          <a:ext cx="1203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441960</xdr:colOff>
      <xdr:row>90</xdr:row>
      <xdr:rowOff>114300</xdr:rowOff>
    </xdr:from>
    <xdr:to>
      <xdr:col>4</xdr:col>
      <xdr:colOff>498348</xdr:colOff>
      <xdr:row>94</xdr:row>
      <xdr:rowOff>167640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1FBD0F49-BC25-373B-9C89-A0421CE26478}"/>
            </a:ext>
          </a:extLst>
        </xdr:cNvPr>
        <xdr:cNvSpPr/>
      </xdr:nvSpPr>
      <xdr:spPr>
        <a:xfrm>
          <a:off x="2621280" y="17602200"/>
          <a:ext cx="1100328" cy="784860"/>
        </a:xfrm>
        <a:prstGeom prst="rightArrow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n-IN" sz="900" b="1">
              <a:solidFill>
                <a:schemeClr val="tx1"/>
              </a:solidFill>
            </a:rPr>
            <a:t>PASTE AS VALUES</a:t>
          </a:r>
        </a:p>
      </xdr:txBody>
    </xdr:sp>
    <xdr:clientData/>
  </xdr:twoCellAnchor>
  <xdr:twoCellAnchor>
    <xdr:from>
      <xdr:col>2</xdr:col>
      <xdr:colOff>99060</xdr:colOff>
      <xdr:row>90</xdr:row>
      <xdr:rowOff>106680</xdr:rowOff>
    </xdr:from>
    <xdr:to>
      <xdr:col>4</xdr:col>
      <xdr:colOff>640080</xdr:colOff>
      <xdr:row>90</xdr:row>
      <xdr:rowOff>121920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EE0593B-913F-561D-CAF6-755B74CB0C79}"/>
            </a:ext>
          </a:extLst>
        </xdr:cNvPr>
        <xdr:cNvCxnSpPr/>
      </xdr:nvCxnSpPr>
      <xdr:spPr>
        <a:xfrm flipV="1">
          <a:off x="1524000" y="17556480"/>
          <a:ext cx="215646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236220</xdr:colOff>
      <xdr:row>91</xdr:row>
      <xdr:rowOff>114300</xdr:rowOff>
    </xdr:from>
    <xdr:to>
      <xdr:col>7</xdr:col>
      <xdr:colOff>510540</xdr:colOff>
      <xdr:row>91</xdr:row>
      <xdr:rowOff>121920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3A6D387-0454-6769-D0AA-D6DE7E6AD821}"/>
            </a:ext>
          </a:extLst>
        </xdr:cNvPr>
        <xdr:cNvCxnSpPr/>
      </xdr:nvCxnSpPr>
      <xdr:spPr>
        <a:xfrm flipV="1">
          <a:off x="4541520" y="17785080"/>
          <a:ext cx="210312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</xdr:colOff>
      <xdr:row>125</xdr:row>
      <xdr:rowOff>1</xdr:rowOff>
    </xdr:from>
    <xdr:to>
      <xdr:col>6</xdr:col>
      <xdr:colOff>167641</xdr:colOff>
      <xdr:row>132</xdr:row>
      <xdr:rowOff>15241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BD8E59-9B3A-47DB-15F6-B90525A7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9321" y="23942041"/>
          <a:ext cx="3238500" cy="1295400"/>
        </a:xfrm>
        <a:prstGeom prst="rect">
          <a:avLst/>
        </a:prstGeom>
      </xdr:spPr>
    </xdr:pic>
    <xdr:clientData/>
  </xdr:twoCellAnchor>
  <xdr:twoCellAnchor>
    <xdr:from>
      <xdr:col>2</xdr:col>
      <xdr:colOff>293591</xdr:colOff>
      <xdr:row>204</xdr:row>
      <xdr:rowOff>144780</xdr:rowOff>
    </xdr:from>
    <xdr:to>
      <xdr:col>3</xdr:col>
      <xdr:colOff>811310</xdr:colOff>
      <xdr:row>207</xdr:row>
      <xdr:rowOff>80772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7FCC2628-6B8A-9EF6-4B10-12C0264D1351}"/>
            </a:ext>
          </a:extLst>
        </xdr:cNvPr>
        <xdr:cNvSpPr/>
      </xdr:nvSpPr>
      <xdr:spPr>
        <a:xfrm>
          <a:off x="1718531" y="39829740"/>
          <a:ext cx="1272099" cy="484632"/>
        </a:xfrm>
        <a:prstGeom prst="right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ALT+E+S+V</a:t>
          </a:r>
        </a:p>
      </xdr:txBody>
    </xdr:sp>
    <xdr:clientData/>
  </xdr:twoCellAnchor>
  <xdr:twoCellAnchor>
    <xdr:from>
      <xdr:col>3</xdr:col>
      <xdr:colOff>434718</xdr:colOff>
      <xdr:row>215</xdr:row>
      <xdr:rowOff>137160</xdr:rowOff>
    </xdr:from>
    <xdr:to>
      <xdr:col>4</xdr:col>
      <xdr:colOff>700663</xdr:colOff>
      <xdr:row>218</xdr:row>
      <xdr:rowOff>73152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44BB335E-DAA1-064A-9E33-00A9FDCB1D55}"/>
            </a:ext>
          </a:extLst>
        </xdr:cNvPr>
        <xdr:cNvSpPr/>
      </xdr:nvSpPr>
      <xdr:spPr>
        <a:xfrm>
          <a:off x="2614038" y="41833800"/>
          <a:ext cx="1309885" cy="484632"/>
        </a:xfrm>
        <a:prstGeom prst="right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bg1"/>
              </a:solidFill>
            </a:rPr>
            <a:t>ALT+E+S+V+E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E6DC-A532-4747-A340-7D9F73FC5718}">
  <dimension ref="A2:S224"/>
  <sheetViews>
    <sheetView tabSelected="1" topLeftCell="A176" workbookViewId="0">
      <selection activeCell="K183" sqref="K183"/>
    </sheetView>
  </sheetViews>
  <sheetFormatPr defaultRowHeight="14.4" x14ac:dyDescent="0.3"/>
  <cols>
    <col min="1" max="1" width="10.5546875" customWidth="1"/>
    <col min="2" max="2" width="10.21875" customWidth="1"/>
    <col min="3" max="3" width="11" customWidth="1"/>
    <col min="4" max="4" width="15.21875" customWidth="1"/>
    <col min="5" max="5" width="15.77734375" customWidth="1"/>
    <col min="6" max="6" width="13.77734375" customWidth="1"/>
    <col min="7" max="7" width="12.88671875" customWidth="1"/>
    <col min="8" max="8" width="13.44140625" customWidth="1"/>
    <col min="15" max="15" width="11" bestFit="1" customWidth="1"/>
    <col min="16" max="16" width="13.77734375" bestFit="1" customWidth="1"/>
  </cols>
  <sheetData>
    <row r="2" spans="2:16" ht="25.2" customHeight="1" x14ac:dyDescent="0.3">
      <c r="B2" s="110" t="s">
        <v>0</v>
      </c>
      <c r="C2" s="110"/>
      <c r="D2" s="110"/>
      <c r="E2" s="110"/>
      <c r="F2" s="110"/>
      <c r="G2" s="110"/>
      <c r="H2" s="110"/>
      <c r="I2" s="110"/>
    </row>
    <row r="4" spans="2:16" ht="15.6" x14ac:dyDescent="0.3">
      <c r="C4" s="1"/>
      <c r="D4" s="1"/>
      <c r="E4" s="1"/>
      <c r="F4" s="1"/>
    </row>
    <row r="5" spans="2:16" x14ac:dyDescent="0.3">
      <c r="B5" s="18" t="s">
        <v>1</v>
      </c>
      <c r="C5" s="18"/>
      <c r="D5" s="18" t="s">
        <v>2</v>
      </c>
      <c r="E5" s="18"/>
      <c r="F5" s="18" t="s">
        <v>3</v>
      </c>
      <c r="G5" s="17"/>
      <c r="H5" s="18" t="s">
        <v>4</v>
      </c>
      <c r="I5" s="144" t="s">
        <v>5</v>
      </c>
      <c r="J5" s="144"/>
      <c r="M5" s="128" t="s">
        <v>128</v>
      </c>
      <c r="N5" s="129"/>
      <c r="O5" s="130"/>
    </row>
    <row r="6" spans="2:16" x14ac:dyDescent="0.3">
      <c r="B6" s="18" t="s">
        <v>6</v>
      </c>
      <c r="C6" s="17"/>
      <c r="D6" s="18" t="s">
        <v>7</v>
      </c>
      <c r="E6" s="17"/>
      <c r="F6" s="18" t="s">
        <v>8</v>
      </c>
      <c r="G6" s="17"/>
      <c r="H6" s="17"/>
      <c r="I6" s="17"/>
      <c r="J6" s="17"/>
    </row>
    <row r="7" spans="2:16" ht="15" thickBot="1" x14ac:dyDescent="0.35">
      <c r="M7" s="127" t="s">
        <v>129</v>
      </c>
      <c r="N7" s="127"/>
      <c r="O7" s="127"/>
      <c r="P7" s="127"/>
    </row>
    <row r="8" spans="2:16" ht="15" thickBot="1" x14ac:dyDescent="0.35">
      <c r="I8" s="64"/>
      <c r="J8" s="80" t="s">
        <v>127</v>
      </c>
      <c r="K8" s="63"/>
    </row>
    <row r="9" spans="2:16" ht="15" thickBot="1" x14ac:dyDescent="0.35">
      <c r="B9" s="147" t="s">
        <v>9</v>
      </c>
      <c r="C9" s="148"/>
      <c r="D9" s="33" t="s">
        <v>10</v>
      </c>
      <c r="E9" s="33" t="s">
        <v>12</v>
      </c>
      <c r="F9" s="33">
        <v>16384</v>
      </c>
      <c r="G9" s="145" t="s">
        <v>68</v>
      </c>
      <c r="H9" s="146"/>
      <c r="I9" s="77" t="s">
        <v>43</v>
      </c>
      <c r="J9" s="81" t="s">
        <v>44</v>
      </c>
      <c r="K9" s="78" t="s">
        <v>45</v>
      </c>
      <c r="M9" s="35" t="s">
        <v>47</v>
      </c>
      <c r="N9" s="36"/>
    </row>
    <row r="10" spans="2:16" ht="15" thickBot="1" x14ac:dyDescent="0.35">
      <c r="B10" s="149"/>
      <c r="C10" s="150"/>
      <c r="D10" s="33" t="s">
        <v>11</v>
      </c>
      <c r="E10" s="33"/>
      <c r="F10" s="33">
        <v>1048576</v>
      </c>
      <c r="I10" s="32"/>
      <c r="J10" s="82" t="s">
        <v>46</v>
      </c>
      <c r="K10" s="34"/>
      <c r="M10" s="37" t="s">
        <v>48</v>
      </c>
      <c r="N10" s="38"/>
    </row>
    <row r="11" spans="2:16" ht="15.6" x14ac:dyDescent="0.3">
      <c r="B11" s="1"/>
      <c r="C11" s="1"/>
      <c r="D11" s="2"/>
      <c r="E11" s="2"/>
      <c r="F11" s="2"/>
    </row>
    <row r="13" spans="2:16" ht="19.2" customHeight="1" x14ac:dyDescent="0.3">
      <c r="B13" s="111" t="s">
        <v>13</v>
      </c>
      <c r="C13" s="112"/>
      <c r="D13" s="113"/>
      <c r="I13" s="111" t="s">
        <v>19</v>
      </c>
      <c r="J13" s="112"/>
      <c r="K13" s="113"/>
    </row>
    <row r="14" spans="2:16" x14ac:dyDescent="0.3">
      <c r="B14" s="4" t="s">
        <v>14</v>
      </c>
      <c r="C14" s="4" t="s">
        <v>15</v>
      </c>
      <c r="D14" s="4" t="s">
        <v>16</v>
      </c>
      <c r="E14" s="4" t="s">
        <v>17</v>
      </c>
      <c r="F14" s="4" t="s">
        <v>18</v>
      </c>
      <c r="I14" s="4" t="s">
        <v>14</v>
      </c>
      <c r="J14" s="4" t="s">
        <v>15</v>
      </c>
      <c r="K14" s="4" t="s">
        <v>20</v>
      </c>
      <c r="L14" s="4" t="s">
        <v>20</v>
      </c>
    </row>
    <row r="15" spans="2:16" x14ac:dyDescent="0.3">
      <c r="B15" s="3">
        <v>1</v>
      </c>
      <c r="C15" s="30">
        <v>10</v>
      </c>
      <c r="D15" s="31">
        <v>10</v>
      </c>
      <c r="E15" s="9">
        <v>1</v>
      </c>
      <c r="F15" s="3">
        <v>1</v>
      </c>
      <c r="I15" s="3" t="s">
        <v>22</v>
      </c>
      <c r="J15" s="10" t="s">
        <v>22</v>
      </c>
      <c r="K15" s="3" t="s">
        <v>21</v>
      </c>
      <c r="L15" s="3" t="s">
        <v>21</v>
      </c>
      <c r="N15" s="79"/>
    </row>
    <row r="16" spans="2:16" x14ac:dyDescent="0.3">
      <c r="B16" s="3">
        <f>B15+ 1</f>
        <v>2</v>
      </c>
      <c r="C16" s="30">
        <f>C15+1</f>
        <v>11</v>
      </c>
      <c r="D16" s="31">
        <f>D15+10</f>
        <v>20</v>
      </c>
      <c r="E16" s="9">
        <f>E15+2</f>
        <v>3</v>
      </c>
      <c r="F16" s="3">
        <v>1</v>
      </c>
      <c r="I16" s="3" t="s">
        <v>23</v>
      </c>
      <c r="J16" s="10" t="s">
        <v>52</v>
      </c>
      <c r="K16" s="3" t="s">
        <v>21</v>
      </c>
      <c r="L16" s="3" t="s">
        <v>51</v>
      </c>
    </row>
    <row r="17" spans="2:12" x14ac:dyDescent="0.3">
      <c r="B17" s="3">
        <f>B16+ 1</f>
        <v>3</v>
      </c>
      <c r="C17" s="3">
        <f>C16+1</f>
        <v>12</v>
      </c>
      <c r="D17" s="3">
        <f>D16+10</f>
        <v>30</v>
      </c>
      <c r="E17" s="9">
        <f>E16+2</f>
        <v>5</v>
      </c>
      <c r="F17" s="3">
        <v>1</v>
      </c>
      <c r="I17" s="3" t="s">
        <v>22</v>
      </c>
      <c r="J17" s="3" t="s">
        <v>22</v>
      </c>
      <c r="K17" s="3" t="s">
        <v>21</v>
      </c>
      <c r="L17" s="3" t="s">
        <v>21</v>
      </c>
    </row>
    <row r="18" spans="2:12" x14ac:dyDescent="0.3">
      <c r="B18" s="3">
        <f>B17+ 1</f>
        <v>4</v>
      </c>
      <c r="C18" s="3">
        <f>C17+1</f>
        <v>13</v>
      </c>
      <c r="D18" s="3">
        <f>D17+10</f>
        <v>40</v>
      </c>
      <c r="E18" s="3">
        <f>E17+2</f>
        <v>7</v>
      </c>
      <c r="F18" s="3">
        <v>1</v>
      </c>
      <c r="I18" s="3" t="s">
        <v>23</v>
      </c>
      <c r="J18" s="3" t="s">
        <v>52</v>
      </c>
      <c r="K18" s="3" t="s">
        <v>21</v>
      </c>
      <c r="L18" s="3" t="s">
        <v>51</v>
      </c>
    </row>
    <row r="19" spans="2:12" x14ac:dyDescent="0.3">
      <c r="B19" s="3">
        <f>B18+ 1</f>
        <v>5</v>
      </c>
      <c r="C19" s="3">
        <f>C18+1</f>
        <v>14</v>
      </c>
      <c r="D19" s="3">
        <f>D18+10</f>
        <v>50</v>
      </c>
      <c r="E19" s="3">
        <f>E18+2</f>
        <v>9</v>
      </c>
      <c r="F19" s="3">
        <v>1</v>
      </c>
    </row>
    <row r="21" spans="2:12" ht="15" thickBot="1" x14ac:dyDescent="0.35"/>
    <row r="22" spans="2:12" ht="15.6" x14ac:dyDescent="0.3">
      <c r="B22" s="114" t="s">
        <v>58</v>
      </c>
      <c r="C22" s="115"/>
      <c r="D22" s="115"/>
      <c r="E22" s="116"/>
    </row>
    <row r="23" spans="2:12" ht="15" thickBot="1" x14ac:dyDescent="0.35">
      <c r="B23" s="7" t="s">
        <v>24</v>
      </c>
      <c r="C23" s="5"/>
      <c r="D23" s="5"/>
      <c r="E23" s="6"/>
    </row>
    <row r="24" spans="2:12" ht="15.6" x14ac:dyDescent="0.3">
      <c r="B24" s="39" t="s">
        <v>59</v>
      </c>
      <c r="C24" s="40"/>
      <c r="D24" s="40"/>
      <c r="E24" s="41"/>
      <c r="H24" s="117" t="s">
        <v>27</v>
      </c>
      <c r="I24" s="118"/>
    </row>
    <row r="25" spans="2:12" ht="15" thickBot="1" x14ac:dyDescent="0.35">
      <c r="B25" s="7" t="s">
        <v>25</v>
      </c>
      <c r="C25" s="5"/>
      <c r="D25" s="5"/>
      <c r="E25" s="6"/>
      <c r="H25" s="119"/>
      <c r="I25" s="120"/>
    </row>
    <row r="26" spans="2:12" ht="15.6" x14ac:dyDescent="0.3">
      <c r="B26" s="11" t="s">
        <v>60</v>
      </c>
      <c r="C26" s="42"/>
      <c r="D26" s="42"/>
      <c r="E26" s="12"/>
    </row>
    <row r="27" spans="2:12" ht="15" thickBot="1" x14ac:dyDescent="0.35">
      <c r="B27" s="7" t="s">
        <v>26</v>
      </c>
      <c r="C27" s="5"/>
      <c r="D27" s="5"/>
      <c r="E27" s="6"/>
    </row>
    <row r="30" spans="2:12" ht="19.2" customHeight="1" x14ac:dyDescent="0.3">
      <c r="B30" s="111" t="s">
        <v>57</v>
      </c>
      <c r="C30" s="112"/>
      <c r="D30" s="113"/>
    </row>
    <row r="31" spans="2:12" x14ac:dyDescent="0.3">
      <c r="B31" s="14" t="s">
        <v>61</v>
      </c>
      <c r="C31" s="14" t="s">
        <v>62</v>
      </c>
      <c r="D31" s="14" t="s">
        <v>63</v>
      </c>
      <c r="E31" s="14" t="s">
        <v>64</v>
      </c>
      <c r="F31" s="14" t="s">
        <v>65</v>
      </c>
    </row>
    <row r="32" spans="2:12" x14ac:dyDescent="0.3">
      <c r="B32" s="3"/>
      <c r="C32" s="3"/>
      <c r="D32" s="3"/>
      <c r="E32" s="3"/>
      <c r="F32" s="3"/>
    </row>
    <row r="33" spans="2:19" x14ac:dyDescent="0.3">
      <c r="B33" s="3"/>
      <c r="C33" s="3"/>
      <c r="D33" s="3"/>
      <c r="E33" s="3"/>
      <c r="F33" s="3"/>
    </row>
    <row r="34" spans="2:19" x14ac:dyDescent="0.3">
      <c r="B34" s="3"/>
      <c r="C34" s="3"/>
      <c r="D34" s="3"/>
      <c r="E34" s="3"/>
      <c r="F34" s="3"/>
    </row>
    <row r="36" spans="2:19" ht="14.4" customHeight="1" x14ac:dyDescent="0.3"/>
    <row r="37" spans="2:19" ht="20.399999999999999" customHeight="1" thickBot="1" x14ac:dyDescent="0.35">
      <c r="B37" s="138" t="s">
        <v>28</v>
      </c>
      <c r="C37" s="138"/>
      <c r="D37" s="138"/>
    </row>
    <row r="38" spans="2:19" ht="16.2" thickBot="1" x14ac:dyDescent="0.35">
      <c r="B38" s="13" t="s">
        <v>29</v>
      </c>
      <c r="C38" s="13" t="s">
        <v>30</v>
      </c>
      <c r="D38" s="13" t="s">
        <v>31</v>
      </c>
      <c r="E38" s="13" t="s">
        <v>32</v>
      </c>
      <c r="G38" s="43" t="s">
        <v>42</v>
      </c>
    </row>
    <row r="39" spans="2:19" x14ac:dyDescent="0.3">
      <c r="B39" s="14">
        <v>100</v>
      </c>
      <c r="C39" s="14" t="s">
        <v>33</v>
      </c>
      <c r="D39" s="15">
        <v>25000</v>
      </c>
      <c r="E39" s="16" t="s">
        <v>38</v>
      </c>
    </row>
    <row r="40" spans="2:19" ht="15" thickBot="1" x14ac:dyDescent="0.35">
      <c r="B40" s="14">
        <f>B39+1</f>
        <v>101</v>
      </c>
      <c r="C40" s="14" t="s">
        <v>34</v>
      </c>
      <c r="D40" s="15">
        <v>35000</v>
      </c>
      <c r="E40" s="16" t="s">
        <v>39</v>
      </c>
    </row>
    <row r="41" spans="2:19" ht="16.2" thickBot="1" x14ac:dyDescent="0.35">
      <c r="B41" s="14">
        <f t="shared" ref="B41:B43" si="0">B40+1</f>
        <v>102</v>
      </c>
      <c r="C41" s="14" t="s">
        <v>35</v>
      </c>
      <c r="D41" s="15">
        <v>40000</v>
      </c>
      <c r="E41" s="16" t="s">
        <v>50</v>
      </c>
      <c r="G41" s="139" t="s">
        <v>66</v>
      </c>
      <c r="H41" s="140"/>
      <c r="I41" s="141"/>
    </row>
    <row r="42" spans="2:19" ht="15.6" x14ac:dyDescent="0.3">
      <c r="B42" s="14">
        <f t="shared" si="0"/>
        <v>103</v>
      </c>
      <c r="C42" s="14" t="s">
        <v>36</v>
      </c>
      <c r="D42" s="15">
        <v>50000</v>
      </c>
      <c r="E42" s="16" t="s">
        <v>40</v>
      </c>
      <c r="J42" s="1"/>
    </row>
    <row r="43" spans="2:19" x14ac:dyDescent="0.3">
      <c r="B43" s="14">
        <f t="shared" si="0"/>
        <v>104</v>
      </c>
      <c r="C43" s="14" t="s">
        <v>37</v>
      </c>
      <c r="D43" s="15">
        <v>55000</v>
      </c>
      <c r="E43" s="16" t="s">
        <v>41</v>
      </c>
    </row>
    <row r="44" spans="2:19" ht="15" thickBot="1" x14ac:dyDescent="0.35"/>
    <row r="45" spans="2:19" ht="16.2" thickBot="1" x14ac:dyDescent="0.35">
      <c r="B45" s="142" t="s">
        <v>67</v>
      </c>
      <c r="C45" s="143"/>
      <c r="E45" s="18" t="s">
        <v>56</v>
      </c>
      <c r="F45" s="19" t="s">
        <v>49</v>
      </c>
      <c r="G45" s="20"/>
      <c r="H45" s="20"/>
      <c r="I45" s="21"/>
    </row>
    <row r="46" spans="2:19" ht="15.6" x14ac:dyDescent="0.3">
      <c r="F46" s="22" t="s">
        <v>54</v>
      </c>
      <c r="G46" s="26"/>
      <c r="H46" s="26"/>
      <c r="I46" s="27"/>
      <c r="O46" s="1"/>
      <c r="P46" s="1"/>
      <c r="Q46" s="8"/>
    </row>
    <row r="47" spans="2:19" ht="15.6" x14ac:dyDescent="0.3">
      <c r="F47" s="22" t="s">
        <v>55</v>
      </c>
      <c r="G47" s="26"/>
      <c r="H47" s="23"/>
      <c r="I47" s="24"/>
      <c r="O47" s="1"/>
      <c r="P47" s="1"/>
      <c r="Q47" s="8"/>
    </row>
    <row r="48" spans="2:19" ht="16.2" thickBot="1" x14ac:dyDescent="0.35">
      <c r="F48" s="25" t="s">
        <v>53</v>
      </c>
      <c r="G48" s="28"/>
      <c r="H48" s="28"/>
      <c r="I48" s="29"/>
      <c r="Q48" s="1"/>
      <c r="R48" s="2"/>
      <c r="S48" s="2"/>
    </row>
    <row r="49" spans="2:16" ht="15.6" x14ac:dyDescent="0.3">
      <c r="N49" s="1"/>
      <c r="O49" s="2"/>
      <c r="P49" s="2"/>
    </row>
    <row r="50" spans="2:16" ht="15.6" x14ac:dyDescent="0.3">
      <c r="J50" s="1"/>
    </row>
    <row r="51" spans="2:16" ht="21" x14ac:dyDescent="0.4">
      <c r="B51" s="108" t="s">
        <v>69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</row>
    <row r="52" spans="2:16" ht="15.6" x14ac:dyDescent="0.3">
      <c r="B52" s="109" t="s">
        <v>75</v>
      </c>
      <c r="C52" s="109"/>
      <c r="D52" s="109"/>
      <c r="E52" s="109"/>
      <c r="F52" s="109"/>
    </row>
    <row r="53" spans="2:16" x14ac:dyDescent="0.3">
      <c r="B53" s="84" t="s">
        <v>70</v>
      </c>
      <c r="C53" s="84" t="s">
        <v>71</v>
      </c>
      <c r="D53" s="84" t="s">
        <v>72</v>
      </c>
      <c r="E53" s="84" t="s">
        <v>73</v>
      </c>
      <c r="F53" s="84" t="s">
        <v>74</v>
      </c>
      <c r="K53" s="2"/>
    </row>
    <row r="54" spans="2:16" x14ac:dyDescent="0.3">
      <c r="B54" s="3">
        <f>SUM(2,10)</f>
        <v>12</v>
      </c>
      <c r="C54" s="3">
        <f>PRODUCT(10,2)</f>
        <v>20</v>
      </c>
      <c r="D54" s="3">
        <f>10-2</f>
        <v>8</v>
      </c>
      <c r="E54" s="3">
        <f>10/2</f>
        <v>5</v>
      </c>
      <c r="F54" s="3">
        <f>(10/2)*100</f>
        <v>500</v>
      </c>
    </row>
    <row r="56" spans="2:16" ht="18" x14ac:dyDescent="0.35">
      <c r="B56" s="106" t="s">
        <v>131</v>
      </c>
      <c r="C56" s="107"/>
      <c r="D56" s="44" t="s">
        <v>79</v>
      </c>
      <c r="E56" s="44" t="s">
        <v>80</v>
      </c>
    </row>
    <row r="57" spans="2:16" x14ac:dyDescent="0.3">
      <c r="B57" s="3" t="s">
        <v>76</v>
      </c>
      <c r="D57" s="45">
        <v>10</v>
      </c>
      <c r="E57" s="45">
        <v>20</v>
      </c>
    </row>
    <row r="58" spans="2:16" x14ac:dyDescent="0.3">
      <c r="B58" s="3" t="s">
        <v>77</v>
      </c>
      <c r="D58" s="45">
        <v>15</v>
      </c>
      <c r="E58" s="45">
        <v>25</v>
      </c>
    </row>
    <row r="59" spans="2:16" x14ac:dyDescent="0.3">
      <c r="B59" s="3"/>
      <c r="D59" s="3" t="s">
        <v>81</v>
      </c>
      <c r="E59" s="3">
        <f xml:space="preserve"> SUM(D57:E57:D58:E58)</f>
        <v>70</v>
      </c>
    </row>
    <row r="60" spans="2:16" x14ac:dyDescent="0.3">
      <c r="B60" s="3" t="s">
        <v>78</v>
      </c>
      <c r="D60" s="3" t="s">
        <v>130</v>
      </c>
      <c r="E60" s="3"/>
    </row>
    <row r="61" spans="2:16" x14ac:dyDescent="0.3">
      <c r="D61" s="3">
        <f>SUM(D57:D58)</f>
        <v>25</v>
      </c>
      <c r="E61" s="3">
        <f>E57+E58</f>
        <v>45</v>
      </c>
    </row>
    <row r="63" spans="2:16" ht="15" thickBot="1" x14ac:dyDescent="0.35"/>
    <row r="64" spans="2:16" ht="15.6" x14ac:dyDescent="0.3">
      <c r="B64" s="83" t="s">
        <v>82</v>
      </c>
      <c r="C64" s="125" t="s">
        <v>83</v>
      </c>
      <c r="D64" s="125"/>
      <c r="E64" s="125"/>
      <c r="F64" s="125"/>
      <c r="G64" s="125"/>
      <c r="H64" s="126"/>
    </row>
    <row r="65" spans="2:8" x14ac:dyDescent="0.3">
      <c r="B65" s="58">
        <v>1000</v>
      </c>
      <c r="C65" s="68" t="s">
        <v>84</v>
      </c>
      <c r="D65" s="62" t="s">
        <v>85</v>
      </c>
      <c r="E65" s="69" t="s">
        <v>86</v>
      </c>
      <c r="F65" s="69" t="s">
        <v>87</v>
      </c>
      <c r="G65" s="69" t="s">
        <v>88</v>
      </c>
      <c r="H65" s="70" t="s">
        <v>89</v>
      </c>
    </row>
    <row r="66" spans="2:8" ht="15" thickBot="1" x14ac:dyDescent="0.35">
      <c r="B66" s="58">
        <v>2500</v>
      </c>
      <c r="C66" s="57">
        <f>MAX(B65:B72)</f>
        <v>9685</v>
      </c>
      <c r="D66" s="55">
        <f>MIN(B65:B72)</f>
        <v>1000</v>
      </c>
      <c r="E66" s="55">
        <f>C66-D66</f>
        <v>8685</v>
      </c>
      <c r="F66" s="55">
        <v>3626.625</v>
      </c>
      <c r="G66" s="55">
        <f>VAR(B65:B72)</f>
        <v>8015582.2678571427</v>
      </c>
      <c r="H66" s="56">
        <f>STDEV(B65:B72)</f>
        <v>2831.1803665356861</v>
      </c>
    </row>
    <row r="67" spans="2:8" ht="15" thickBot="1" x14ac:dyDescent="0.35">
      <c r="B67" s="58">
        <v>3500</v>
      </c>
    </row>
    <row r="68" spans="2:8" ht="15.6" x14ac:dyDescent="0.3">
      <c r="B68" s="58">
        <v>1125</v>
      </c>
      <c r="C68" s="124" t="s">
        <v>90</v>
      </c>
      <c r="D68" s="125"/>
      <c r="E68" s="125"/>
      <c r="F68" s="125"/>
      <c r="G68" s="125"/>
      <c r="H68" s="126"/>
    </row>
    <row r="69" spans="2:8" x14ac:dyDescent="0.3">
      <c r="B69" s="58">
        <v>2458</v>
      </c>
      <c r="C69" s="53" t="s">
        <v>91</v>
      </c>
      <c r="D69" s="51" t="s">
        <v>92</v>
      </c>
      <c r="E69" s="51" t="s">
        <v>93</v>
      </c>
      <c r="F69" s="51" t="s">
        <v>94</v>
      </c>
      <c r="G69" s="51" t="s">
        <v>95</v>
      </c>
      <c r="H69" s="54" t="s">
        <v>96</v>
      </c>
    </row>
    <row r="70" spans="2:8" ht="15" thickBot="1" x14ac:dyDescent="0.35">
      <c r="B70" s="58">
        <v>3258</v>
      </c>
      <c r="C70" s="60">
        <f>SKEW(B65:B72)</f>
        <v>1.6111111547203241</v>
      </c>
      <c r="D70" s="61">
        <f>KURT(B65:B72)</f>
        <v>2.8345514903630269</v>
      </c>
      <c r="E70" s="61">
        <f>AVERAGE(B65:B72)</f>
        <v>3626.625</v>
      </c>
      <c r="F70" s="61">
        <f>MEDIAN(B65:B72)</f>
        <v>2879</v>
      </c>
      <c r="G70" s="61">
        <f>E70-F70</f>
        <v>747.625</v>
      </c>
      <c r="H70" s="71">
        <f>H66/E70</f>
        <v>0.78066532010772716</v>
      </c>
    </row>
    <row r="71" spans="2:8" ht="15" thickBot="1" x14ac:dyDescent="0.35">
      <c r="B71" s="58">
        <v>5487</v>
      </c>
    </row>
    <row r="72" spans="2:8" ht="16.2" thickBot="1" x14ac:dyDescent="0.35">
      <c r="B72" s="59">
        <v>9685</v>
      </c>
      <c r="C72" s="103" t="s">
        <v>97</v>
      </c>
      <c r="D72" s="104"/>
      <c r="E72" s="104"/>
      <c r="F72" s="104"/>
      <c r="G72" s="104"/>
      <c r="H72" s="105"/>
    </row>
    <row r="73" spans="2:8" ht="15" thickBot="1" x14ac:dyDescent="0.35"/>
    <row r="74" spans="2:8" ht="16.2" thickBot="1" x14ac:dyDescent="0.35">
      <c r="C74" s="103" t="s">
        <v>103</v>
      </c>
      <c r="D74" s="104"/>
      <c r="E74" s="104"/>
      <c r="F74" s="104"/>
      <c r="G74" s="104"/>
      <c r="H74" s="105"/>
    </row>
    <row r="75" spans="2:8" ht="15" thickBot="1" x14ac:dyDescent="0.35"/>
    <row r="76" spans="2:8" ht="16.2" thickBot="1" x14ac:dyDescent="0.35">
      <c r="B76" s="131" t="s">
        <v>104</v>
      </c>
      <c r="C76" s="132"/>
      <c r="D76" s="132"/>
      <c r="E76" s="132"/>
      <c r="F76" s="132"/>
      <c r="G76" s="132"/>
      <c r="H76" s="133"/>
    </row>
    <row r="77" spans="2:8" x14ac:dyDescent="0.3">
      <c r="B77" s="72" t="s">
        <v>14</v>
      </c>
      <c r="C77" s="72" t="s">
        <v>98</v>
      </c>
      <c r="D77" s="72" t="s">
        <v>99</v>
      </c>
      <c r="E77" s="72" t="s">
        <v>100</v>
      </c>
      <c r="F77" s="72" t="s">
        <v>101</v>
      </c>
      <c r="G77" s="72" t="s">
        <v>102</v>
      </c>
      <c r="H77" s="72" t="s">
        <v>103</v>
      </c>
    </row>
    <row r="78" spans="2:8" x14ac:dyDescent="0.3">
      <c r="B78" s="3">
        <v>30</v>
      </c>
      <c r="C78" s="3">
        <f>SIN(B78)</f>
        <v>-0.98803162409286183</v>
      </c>
      <c r="D78" s="3">
        <f>COS(B78)</f>
        <v>0.15425144988758405</v>
      </c>
      <c r="E78" s="3">
        <f>TAN(B78)</f>
        <v>-6.4053311966462756</v>
      </c>
      <c r="F78" s="3">
        <f>_xlfn.COT(B78)</f>
        <v>-0.15611995216165922</v>
      </c>
      <c r="G78" s="3">
        <f>COSH(B78)</f>
        <v>5343237290762.2314</v>
      </c>
      <c r="H78" s="3"/>
    </row>
    <row r="79" spans="2:8" ht="15" thickBot="1" x14ac:dyDescent="0.35"/>
    <row r="80" spans="2:8" ht="16.2" thickBot="1" x14ac:dyDescent="0.35">
      <c r="B80" s="134" t="s">
        <v>105</v>
      </c>
      <c r="C80" s="135"/>
      <c r="D80" s="135"/>
      <c r="E80" s="135"/>
      <c r="F80" s="135"/>
      <c r="G80" s="135"/>
      <c r="H80" s="136"/>
    </row>
    <row r="81" spans="2:8" x14ac:dyDescent="0.3">
      <c r="B81" s="73" t="s">
        <v>14</v>
      </c>
      <c r="C81" s="73" t="s">
        <v>106</v>
      </c>
      <c r="D81" s="73" t="s">
        <v>107</v>
      </c>
      <c r="E81" s="73" t="s">
        <v>108</v>
      </c>
      <c r="F81" s="73" t="s">
        <v>109</v>
      </c>
      <c r="G81" s="73" t="s">
        <v>110</v>
      </c>
      <c r="H81" s="73"/>
    </row>
    <row r="82" spans="2:8" x14ac:dyDescent="0.3">
      <c r="B82" s="3">
        <v>30</v>
      </c>
      <c r="C82" s="3">
        <f>B82^2</f>
        <v>900</v>
      </c>
      <c r="D82" s="3">
        <f>B82^3</f>
        <v>27000</v>
      </c>
      <c r="E82" s="3" cm="1">
        <f t="array" ref="E82">MINVERSE(B82)</f>
        <v>3.3333333333333333E-2</v>
      </c>
      <c r="F82" s="3">
        <f>LOG(B82)</f>
        <v>1.4771212547196624</v>
      </c>
      <c r="G82" s="3">
        <f>SQRT(B82)</f>
        <v>5.4772255750516612</v>
      </c>
      <c r="H82" s="3"/>
    </row>
    <row r="83" spans="2:8" ht="15" thickBot="1" x14ac:dyDescent="0.35"/>
    <row r="84" spans="2:8" ht="16.2" thickBot="1" x14ac:dyDescent="0.35">
      <c r="B84" s="131" t="s">
        <v>111</v>
      </c>
      <c r="C84" s="132"/>
      <c r="D84" s="132"/>
      <c r="E84" s="132"/>
      <c r="F84" s="137"/>
      <c r="G84" s="137"/>
      <c r="H84" s="133"/>
    </row>
    <row r="85" spans="2:8" x14ac:dyDescent="0.3">
      <c r="B85" s="73" t="s">
        <v>14</v>
      </c>
      <c r="C85" s="73" t="s">
        <v>112</v>
      </c>
      <c r="D85" s="73" t="s">
        <v>113</v>
      </c>
      <c r="E85" s="74" t="s">
        <v>114</v>
      </c>
      <c r="F85" s="122" t="s">
        <v>126</v>
      </c>
      <c r="G85" s="122"/>
      <c r="H85" s="75" t="s">
        <v>115</v>
      </c>
    </row>
    <row r="86" spans="2:8" x14ac:dyDescent="0.3">
      <c r="B86" s="3">
        <v>2</v>
      </c>
      <c r="C86" s="3">
        <f>B86^2+2</f>
        <v>6</v>
      </c>
      <c r="D86" s="3">
        <f>(1+B86)^2</f>
        <v>9</v>
      </c>
      <c r="E86" s="52">
        <f>(B86^2)/2*B86+2</f>
        <v>6</v>
      </c>
      <c r="F86" s="48"/>
      <c r="G86" s="50">
        <f>(1+B86)+LOG(B86)</f>
        <v>3.3010299956639813</v>
      </c>
      <c r="H86" s="76">
        <f>2*(B86)+3</f>
        <v>7</v>
      </c>
    </row>
    <row r="87" spans="2:8" ht="15" thickBot="1" x14ac:dyDescent="0.35"/>
    <row r="88" spans="2:8" ht="15.6" x14ac:dyDescent="0.3">
      <c r="B88" s="124" t="s">
        <v>116</v>
      </c>
      <c r="C88" s="125"/>
      <c r="D88" s="125"/>
      <c r="E88" s="125"/>
      <c r="F88" s="125"/>
      <c r="G88" s="125"/>
      <c r="H88" s="126"/>
    </row>
    <row r="89" spans="2:8" x14ac:dyDescent="0.3">
      <c r="B89" s="122" t="s">
        <v>82</v>
      </c>
      <c r="C89" s="122"/>
      <c r="D89" s="122" t="s">
        <v>82</v>
      </c>
      <c r="E89" s="122"/>
      <c r="F89" s="122" t="s">
        <v>82</v>
      </c>
      <c r="G89" s="122"/>
      <c r="H89" s="122"/>
    </row>
    <row r="90" spans="2:8" x14ac:dyDescent="0.3">
      <c r="B90" s="66">
        <f ca="1">RANDBETWEEN(10,50)</f>
        <v>41</v>
      </c>
      <c r="C90" s="67"/>
      <c r="D90" s="65" t="s">
        <v>117</v>
      </c>
      <c r="E90" s="67">
        <v>49</v>
      </c>
      <c r="F90" s="121" t="s">
        <v>125</v>
      </c>
      <c r="G90" s="121"/>
      <c r="H90" s="46">
        <f ca="1">RANDBETWEEN(10,50)</f>
        <v>20</v>
      </c>
    </row>
    <row r="91" spans="2:8" x14ac:dyDescent="0.3">
      <c r="B91" s="47">
        <f t="shared" ref="B91:B97" ca="1" si="1">RANDBETWEEN(10,50)</f>
        <v>20</v>
      </c>
      <c r="C91" s="46"/>
      <c r="D91" s="47"/>
      <c r="E91" s="46">
        <v>45</v>
      </c>
      <c r="F91" s="123" t="s">
        <v>118</v>
      </c>
      <c r="G91" s="123"/>
      <c r="H91" s="46">
        <f t="shared" ref="H91:H97" ca="1" si="2">RANDBETWEEN(10,50)</f>
        <v>49</v>
      </c>
    </row>
    <row r="92" spans="2:8" x14ac:dyDescent="0.3">
      <c r="B92" s="47">
        <f t="shared" ca="1" si="1"/>
        <v>29</v>
      </c>
      <c r="C92" s="46"/>
      <c r="D92" s="47"/>
      <c r="E92" s="46">
        <v>36</v>
      </c>
      <c r="H92" s="46">
        <f t="shared" ca="1" si="2"/>
        <v>37</v>
      </c>
    </row>
    <row r="93" spans="2:8" x14ac:dyDescent="0.3">
      <c r="B93" s="47">
        <f t="shared" ca="1" si="1"/>
        <v>43</v>
      </c>
      <c r="C93" s="46"/>
      <c r="D93" s="47"/>
      <c r="E93" s="46">
        <v>27</v>
      </c>
      <c r="H93" s="46">
        <f t="shared" ca="1" si="2"/>
        <v>26</v>
      </c>
    </row>
    <row r="94" spans="2:8" x14ac:dyDescent="0.3">
      <c r="B94" s="47">
        <f t="shared" ca="1" si="1"/>
        <v>12</v>
      </c>
      <c r="C94" s="46"/>
      <c r="D94" s="47"/>
      <c r="E94" s="46">
        <v>10</v>
      </c>
      <c r="H94" s="46">
        <f t="shared" ca="1" si="2"/>
        <v>12</v>
      </c>
    </row>
    <row r="95" spans="2:8" x14ac:dyDescent="0.3">
      <c r="B95" s="47">
        <f t="shared" ca="1" si="1"/>
        <v>30</v>
      </c>
      <c r="C95" s="46"/>
      <c r="D95" s="47"/>
      <c r="E95" s="46">
        <v>32</v>
      </c>
      <c r="H95" s="46">
        <f t="shared" ca="1" si="2"/>
        <v>26</v>
      </c>
    </row>
    <row r="96" spans="2:8" x14ac:dyDescent="0.3">
      <c r="B96" s="47">
        <f t="shared" ca="1" si="1"/>
        <v>35</v>
      </c>
      <c r="C96" s="46"/>
      <c r="D96" s="47"/>
      <c r="E96" s="46">
        <v>21</v>
      </c>
      <c r="H96" s="46">
        <f t="shared" ca="1" si="2"/>
        <v>39</v>
      </c>
    </row>
    <row r="97" spans="2:9" x14ac:dyDescent="0.3">
      <c r="B97" s="48">
        <f t="shared" ca="1" si="1"/>
        <v>45</v>
      </c>
      <c r="C97" s="50"/>
      <c r="D97" s="48"/>
      <c r="E97" s="50">
        <v>37</v>
      </c>
      <c r="F97" s="49"/>
      <c r="G97" s="49"/>
      <c r="H97" s="50">
        <f t="shared" ca="1" si="2"/>
        <v>37</v>
      </c>
    </row>
    <row r="100" spans="2:9" x14ac:dyDescent="0.3">
      <c r="B100" s="62" t="s">
        <v>119</v>
      </c>
      <c r="C100" s="62" t="s">
        <v>120</v>
      </c>
      <c r="D100" s="62" t="s">
        <v>121</v>
      </c>
      <c r="E100" s="62" t="s">
        <v>122</v>
      </c>
      <c r="F100" s="69" t="s">
        <v>123</v>
      </c>
      <c r="G100" s="69" t="s">
        <v>124</v>
      </c>
      <c r="I100" s="46"/>
    </row>
    <row r="101" spans="2:9" x14ac:dyDescent="0.3">
      <c r="B101" s="3">
        <f ca="1">RANDBETWEEN(100,900)</f>
        <v>142</v>
      </c>
      <c r="C101" s="3">
        <f t="shared" ref="C101:G107" ca="1" si="3">RANDBETWEEN(100,900)</f>
        <v>639</v>
      </c>
      <c r="D101" s="3">
        <f t="shared" ca="1" si="3"/>
        <v>438</v>
      </c>
      <c r="E101" s="3">
        <f t="shared" ca="1" si="3"/>
        <v>428</v>
      </c>
      <c r="F101" s="3">
        <f t="shared" ca="1" si="3"/>
        <v>739</v>
      </c>
      <c r="G101" s="3">
        <f t="shared" ca="1" si="3"/>
        <v>169</v>
      </c>
    </row>
    <row r="102" spans="2:9" x14ac:dyDescent="0.3">
      <c r="B102" s="3">
        <f t="shared" ref="B102:B107" ca="1" si="4">RANDBETWEEN(100,900)</f>
        <v>326</v>
      </c>
      <c r="C102" s="3">
        <f t="shared" ca="1" si="3"/>
        <v>260</v>
      </c>
      <c r="D102" s="3">
        <f t="shared" ca="1" si="3"/>
        <v>457</v>
      </c>
      <c r="E102" s="3">
        <f t="shared" ca="1" si="3"/>
        <v>542</v>
      </c>
      <c r="F102" s="3">
        <f t="shared" ca="1" si="3"/>
        <v>441</v>
      </c>
      <c r="G102" s="3">
        <f t="shared" ca="1" si="3"/>
        <v>229</v>
      </c>
    </row>
    <row r="103" spans="2:9" x14ac:dyDescent="0.3">
      <c r="B103" s="3">
        <f t="shared" ca="1" si="4"/>
        <v>727</v>
      </c>
      <c r="C103" s="3">
        <f t="shared" ca="1" si="3"/>
        <v>461</v>
      </c>
      <c r="D103" s="3">
        <f t="shared" ca="1" si="3"/>
        <v>898</v>
      </c>
      <c r="E103" s="3">
        <f t="shared" ca="1" si="3"/>
        <v>708</v>
      </c>
      <c r="F103" s="3">
        <f t="shared" ca="1" si="3"/>
        <v>100</v>
      </c>
      <c r="G103" s="3">
        <f t="shared" ca="1" si="3"/>
        <v>607</v>
      </c>
    </row>
    <row r="104" spans="2:9" x14ac:dyDescent="0.3">
      <c r="B104" s="3">
        <f t="shared" ca="1" si="4"/>
        <v>745</v>
      </c>
      <c r="C104" s="3">
        <f t="shared" ca="1" si="3"/>
        <v>895</v>
      </c>
      <c r="D104" s="3">
        <f t="shared" ca="1" si="3"/>
        <v>686</v>
      </c>
      <c r="E104" s="3">
        <f t="shared" ca="1" si="3"/>
        <v>797</v>
      </c>
      <c r="F104" s="3">
        <f t="shared" ca="1" si="3"/>
        <v>216</v>
      </c>
      <c r="G104" s="3">
        <f t="shared" ca="1" si="3"/>
        <v>237</v>
      </c>
    </row>
    <row r="105" spans="2:9" x14ac:dyDescent="0.3">
      <c r="B105" s="3">
        <f t="shared" ca="1" si="4"/>
        <v>697</v>
      </c>
      <c r="C105" s="3">
        <f t="shared" ca="1" si="3"/>
        <v>214</v>
      </c>
      <c r="D105" s="3">
        <f t="shared" ca="1" si="3"/>
        <v>747</v>
      </c>
      <c r="E105" s="3">
        <f t="shared" ca="1" si="3"/>
        <v>593</v>
      </c>
      <c r="F105" s="3">
        <f t="shared" ca="1" si="3"/>
        <v>394</v>
      </c>
      <c r="G105" s="3">
        <f t="shared" ca="1" si="3"/>
        <v>267</v>
      </c>
    </row>
    <row r="106" spans="2:9" x14ac:dyDescent="0.3">
      <c r="B106" s="3">
        <f t="shared" ca="1" si="4"/>
        <v>253</v>
      </c>
      <c r="C106" s="3">
        <f t="shared" ca="1" si="3"/>
        <v>278</v>
      </c>
      <c r="D106" s="3">
        <f t="shared" ca="1" si="3"/>
        <v>265</v>
      </c>
      <c r="E106" s="3">
        <f t="shared" ca="1" si="3"/>
        <v>264</v>
      </c>
      <c r="F106" s="3">
        <f t="shared" ca="1" si="3"/>
        <v>890</v>
      </c>
      <c r="G106" s="3">
        <f t="shared" ca="1" si="3"/>
        <v>111</v>
      </c>
    </row>
    <row r="107" spans="2:9" x14ac:dyDescent="0.3">
      <c r="B107" s="3">
        <f t="shared" ca="1" si="4"/>
        <v>836</v>
      </c>
      <c r="C107" s="3">
        <f t="shared" ca="1" si="3"/>
        <v>203</v>
      </c>
      <c r="D107" s="3">
        <f t="shared" ca="1" si="3"/>
        <v>370</v>
      </c>
      <c r="E107" s="3">
        <f t="shared" ca="1" si="3"/>
        <v>207</v>
      </c>
      <c r="F107" s="3">
        <f t="shared" ca="1" si="3"/>
        <v>363</v>
      </c>
      <c r="G107" s="3">
        <f t="shared" ca="1" si="3"/>
        <v>671</v>
      </c>
    </row>
    <row r="111" spans="2:9" x14ac:dyDescent="0.3">
      <c r="B111" s="101" t="s">
        <v>132</v>
      </c>
      <c r="C111" s="101"/>
    </row>
    <row r="113" spans="2:6" ht="18" x14ac:dyDescent="0.35">
      <c r="B113" s="153" t="s">
        <v>133</v>
      </c>
      <c r="C113" s="153"/>
      <c r="D113" s="153"/>
      <c r="E113" s="18" t="s">
        <v>140</v>
      </c>
    </row>
    <row r="115" spans="2:6" x14ac:dyDescent="0.3">
      <c r="B115" s="98" t="s">
        <v>134</v>
      </c>
      <c r="C115" s="98"/>
      <c r="E115" s="85" t="s">
        <v>134</v>
      </c>
      <c r="F115" t="s">
        <v>141</v>
      </c>
    </row>
    <row r="116" spans="2:6" x14ac:dyDescent="0.3">
      <c r="B116" t="s">
        <v>135</v>
      </c>
      <c r="E116" t="s">
        <v>135</v>
      </c>
    </row>
    <row r="117" spans="2:6" x14ac:dyDescent="0.3">
      <c r="B117" t="s">
        <v>136</v>
      </c>
      <c r="E117" t="s">
        <v>136</v>
      </c>
    </row>
    <row r="118" spans="2:6" x14ac:dyDescent="0.3">
      <c r="B118" t="s">
        <v>137</v>
      </c>
      <c r="E118" t="s">
        <v>137</v>
      </c>
    </row>
    <row r="119" spans="2:6" x14ac:dyDescent="0.3">
      <c r="B119" t="s">
        <v>138</v>
      </c>
      <c r="E119" t="s">
        <v>138</v>
      </c>
    </row>
    <row r="120" spans="2:6" x14ac:dyDescent="0.3">
      <c r="B120" t="s">
        <v>139</v>
      </c>
      <c r="E120" t="s">
        <v>139</v>
      </c>
    </row>
    <row r="124" spans="2:6" x14ac:dyDescent="0.3">
      <c r="B124" s="102" t="s">
        <v>134</v>
      </c>
      <c r="C124" s="102"/>
      <c r="D124" s="144" t="s">
        <v>142</v>
      </c>
      <c r="E124" s="144"/>
    </row>
    <row r="125" spans="2:6" x14ac:dyDescent="0.3">
      <c r="B125" t="s">
        <v>135</v>
      </c>
    </row>
    <row r="126" spans="2:6" x14ac:dyDescent="0.3">
      <c r="B126" t="s">
        <v>136</v>
      </c>
    </row>
    <row r="127" spans="2:6" x14ac:dyDescent="0.3">
      <c r="B127" t="s">
        <v>137</v>
      </c>
    </row>
    <row r="128" spans="2:6" x14ac:dyDescent="0.3">
      <c r="B128" t="s">
        <v>138</v>
      </c>
    </row>
    <row r="129" spans="2:7" x14ac:dyDescent="0.3">
      <c r="B129" t="s">
        <v>139</v>
      </c>
    </row>
    <row r="134" spans="2:7" x14ac:dyDescent="0.3">
      <c r="B134" s="2" t="s">
        <v>146</v>
      </c>
      <c r="D134" t="s">
        <v>147</v>
      </c>
    </row>
    <row r="136" spans="2:7" x14ac:dyDescent="0.3">
      <c r="B136" s="98" t="s">
        <v>134</v>
      </c>
      <c r="C136" s="98"/>
      <c r="E136" s="98" t="s">
        <v>134</v>
      </c>
      <c r="F136" s="98"/>
    </row>
    <row r="137" spans="2:7" x14ac:dyDescent="0.3">
      <c r="B137" t="s">
        <v>135</v>
      </c>
      <c r="E137" t="s">
        <v>135</v>
      </c>
    </row>
    <row r="138" spans="2:7" x14ac:dyDescent="0.3">
      <c r="B138" t="s">
        <v>136</v>
      </c>
      <c r="E138" t="s">
        <v>136</v>
      </c>
    </row>
    <row r="139" spans="2:7" x14ac:dyDescent="0.3">
      <c r="B139" t="s">
        <v>137</v>
      </c>
      <c r="E139" t="s">
        <v>137</v>
      </c>
    </row>
    <row r="140" spans="2:7" x14ac:dyDescent="0.3">
      <c r="B140" t="s">
        <v>138</v>
      </c>
      <c r="E140" t="s">
        <v>138</v>
      </c>
    </row>
    <row r="141" spans="2:7" x14ac:dyDescent="0.3">
      <c r="B141" t="s">
        <v>139</v>
      </c>
      <c r="E141" t="s">
        <v>139</v>
      </c>
      <c r="G141" t="s">
        <v>149</v>
      </c>
    </row>
    <row r="142" spans="2:7" x14ac:dyDescent="0.3">
      <c r="B142" t="s">
        <v>135</v>
      </c>
      <c r="E142" t="s">
        <v>144</v>
      </c>
      <c r="G142" t="s">
        <v>150</v>
      </c>
    </row>
    <row r="143" spans="2:7" x14ac:dyDescent="0.3">
      <c r="B143" t="s">
        <v>139</v>
      </c>
    </row>
    <row r="144" spans="2:7" x14ac:dyDescent="0.3">
      <c r="B144" t="s">
        <v>144</v>
      </c>
      <c r="E144" t="s">
        <v>145</v>
      </c>
    </row>
    <row r="146" spans="2:8" x14ac:dyDescent="0.3">
      <c r="B146" t="s">
        <v>148</v>
      </c>
    </row>
    <row r="149" spans="2:8" x14ac:dyDescent="0.3">
      <c r="B149" s="99" t="s">
        <v>151</v>
      </c>
      <c r="C149" s="99"/>
      <c r="D149" s="144" t="s">
        <v>164</v>
      </c>
      <c r="E149" s="144"/>
      <c r="F149" s="156" t="s">
        <v>165</v>
      </c>
    </row>
    <row r="150" spans="2:8" x14ac:dyDescent="0.3">
      <c r="F150" s="144" t="s">
        <v>166</v>
      </c>
      <c r="G150" s="144"/>
      <c r="H150" s="144"/>
    </row>
    <row r="151" spans="2:8" x14ac:dyDescent="0.3">
      <c r="B151" s="86" t="s">
        <v>143</v>
      </c>
      <c r="C151" s="86" t="s">
        <v>152</v>
      </c>
    </row>
    <row r="152" spans="2:8" x14ac:dyDescent="0.3">
      <c r="B152" s="3" t="s">
        <v>135</v>
      </c>
      <c r="C152" s="3" t="s">
        <v>153</v>
      </c>
    </row>
    <row r="153" spans="2:8" x14ac:dyDescent="0.3">
      <c r="B153" s="3" t="s">
        <v>135</v>
      </c>
      <c r="C153" s="3" t="s">
        <v>154</v>
      </c>
    </row>
    <row r="154" spans="2:8" x14ac:dyDescent="0.3">
      <c r="B154" s="3" t="s">
        <v>135</v>
      </c>
      <c r="C154" s="3" t="s">
        <v>127</v>
      </c>
    </row>
    <row r="155" spans="2:8" x14ac:dyDescent="0.3">
      <c r="B155" s="3" t="s">
        <v>135</v>
      </c>
      <c r="C155" s="3" t="s">
        <v>155</v>
      </c>
    </row>
    <row r="156" spans="2:8" x14ac:dyDescent="0.3">
      <c r="B156" s="3" t="s">
        <v>135</v>
      </c>
      <c r="C156" s="3" t="s">
        <v>156</v>
      </c>
    </row>
    <row r="157" spans="2:8" x14ac:dyDescent="0.3">
      <c r="B157" s="3" t="s">
        <v>135</v>
      </c>
      <c r="C157" s="3" t="s">
        <v>157</v>
      </c>
    </row>
    <row r="158" spans="2:8" x14ac:dyDescent="0.3">
      <c r="B158" s="3" t="s">
        <v>135</v>
      </c>
      <c r="C158" s="3" t="s">
        <v>158</v>
      </c>
    </row>
    <row r="159" spans="2:8" x14ac:dyDescent="0.3">
      <c r="B159" s="3" t="s">
        <v>139</v>
      </c>
      <c r="C159" s="3" t="s">
        <v>159</v>
      </c>
    </row>
    <row r="160" spans="2:8" x14ac:dyDescent="0.3">
      <c r="B160" s="3" t="s">
        <v>139</v>
      </c>
      <c r="C160" s="3" t="s">
        <v>160</v>
      </c>
    </row>
    <row r="161" spans="2:6" x14ac:dyDescent="0.3">
      <c r="B161" s="3" t="s">
        <v>139</v>
      </c>
      <c r="C161" s="3" t="s">
        <v>161</v>
      </c>
    </row>
    <row r="162" spans="2:6" x14ac:dyDescent="0.3">
      <c r="B162" s="3" t="s">
        <v>139</v>
      </c>
      <c r="C162" s="3" t="s">
        <v>162</v>
      </c>
    </row>
    <row r="163" spans="2:6" x14ac:dyDescent="0.3">
      <c r="B163" s="3" t="s">
        <v>139</v>
      </c>
      <c r="C163" s="3" t="s">
        <v>163</v>
      </c>
    </row>
    <row r="166" spans="2:6" x14ac:dyDescent="0.3">
      <c r="B166" s="98" t="s">
        <v>167</v>
      </c>
      <c r="C166" s="98"/>
    </row>
    <row r="168" spans="2:6" x14ac:dyDescent="0.3">
      <c r="B168" s="144" t="s">
        <v>168</v>
      </c>
      <c r="C168" s="144"/>
      <c r="D168" s="144"/>
      <c r="E168" s="144"/>
      <c r="F168" s="144"/>
    </row>
    <row r="171" spans="2:6" x14ac:dyDescent="0.3">
      <c r="B171" s="155" t="s">
        <v>169</v>
      </c>
      <c r="C171" s="155"/>
    </row>
    <row r="172" spans="2:6" x14ac:dyDescent="0.3">
      <c r="D172" s="98" t="s">
        <v>173</v>
      </c>
      <c r="E172" s="98"/>
    </row>
    <row r="173" spans="2:6" ht="115.2" x14ac:dyDescent="0.3">
      <c r="B173" s="87" t="s">
        <v>168</v>
      </c>
      <c r="D173" s="88" t="s">
        <v>171</v>
      </c>
      <c r="E173" s="17" t="s">
        <v>172</v>
      </c>
    </row>
    <row r="176" spans="2:6" x14ac:dyDescent="0.3">
      <c r="B176" s="98" t="s">
        <v>170</v>
      </c>
      <c r="C176" s="98"/>
      <c r="D176" s="98"/>
    </row>
    <row r="179" spans="1:8" ht="15" thickBot="1" x14ac:dyDescent="0.35">
      <c r="A179" s="100" t="s">
        <v>174</v>
      </c>
      <c r="B179" s="100"/>
      <c r="C179" s="100"/>
      <c r="D179" s="100"/>
    </row>
    <row r="180" spans="1:8" ht="15" thickBot="1" x14ac:dyDescent="0.35">
      <c r="A180" s="3" t="s">
        <v>175</v>
      </c>
      <c r="B180" s="3"/>
      <c r="C180" s="3" t="s">
        <v>178</v>
      </c>
      <c r="D180" s="3"/>
      <c r="F180" s="158" t="s">
        <v>182</v>
      </c>
      <c r="G180" s="159"/>
      <c r="H180" s="160"/>
    </row>
    <row r="181" spans="1:8" ht="15" thickBot="1" x14ac:dyDescent="0.35">
      <c r="A181" s="3" t="s">
        <v>176</v>
      </c>
      <c r="B181" s="3"/>
      <c r="C181" s="89" t="s">
        <v>178</v>
      </c>
      <c r="D181" s="3"/>
      <c r="F181" s="161" t="s">
        <v>183</v>
      </c>
      <c r="G181" s="162"/>
      <c r="H181" s="163"/>
    </row>
    <row r="182" spans="1:8" x14ac:dyDescent="0.3">
      <c r="A182" s="3" t="s">
        <v>177</v>
      </c>
      <c r="B182" s="3"/>
      <c r="C182" s="90" t="s">
        <v>178</v>
      </c>
      <c r="D182" s="3"/>
      <c r="F182" s="91" t="s">
        <v>184</v>
      </c>
      <c r="G182" t="s">
        <v>193</v>
      </c>
      <c r="H182" s="92"/>
    </row>
    <row r="183" spans="1:8" x14ac:dyDescent="0.3">
      <c r="F183" s="91" t="s">
        <v>185</v>
      </c>
      <c r="H183" s="92"/>
    </row>
    <row r="184" spans="1:8" x14ac:dyDescent="0.3">
      <c r="F184" s="91" t="s">
        <v>186</v>
      </c>
      <c r="H184" s="92"/>
    </row>
    <row r="185" spans="1:8" ht="15" thickBot="1" x14ac:dyDescent="0.35">
      <c r="F185" s="93" t="s">
        <v>187</v>
      </c>
      <c r="G185" s="5" t="s">
        <v>188</v>
      </c>
      <c r="H185" s="6"/>
    </row>
    <row r="186" spans="1:8" x14ac:dyDescent="0.3">
      <c r="C186" t="s">
        <v>179</v>
      </c>
    </row>
    <row r="187" spans="1:8" x14ac:dyDescent="0.3">
      <c r="C187" t="s">
        <v>180</v>
      </c>
    </row>
    <row r="188" spans="1:8" x14ac:dyDescent="0.3">
      <c r="C188" t="s">
        <v>181</v>
      </c>
    </row>
    <row r="191" spans="1:8" x14ac:dyDescent="0.3">
      <c r="B191" s="102" t="s">
        <v>189</v>
      </c>
      <c r="C191" s="102"/>
    </row>
    <row r="193" spans="2:9" x14ac:dyDescent="0.3">
      <c r="B193" s="151" t="s">
        <v>180</v>
      </c>
      <c r="C193" s="151"/>
      <c r="D193" s="94" t="s">
        <v>180</v>
      </c>
      <c r="E193" s="95" t="s">
        <v>180</v>
      </c>
      <c r="F193" s="154" t="s">
        <v>180</v>
      </c>
      <c r="G193" s="96" t="s">
        <v>180</v>
      </c>
      <c r="H193" s="97" t="s">
        <v>180</v>
      </c>
    </row>
    <row r="194" spans="2:9" x14ac:dyDescent="0.3">
      <c r="D194" s="94"/>
      <c r="E194" s="95"/>
      <c r="F194" s="154"/>
      <c r="G194" s="96"/>
      <c r="H194" s="97"/>
    </row>
    <row r="195" spans="2:9" x14ac:dyDescent="0.3">
      <c r="D195" s="94"/>
      <c r="E195" s="95"/>
      <c r="F195" s="154"/>
      <c r="G195" s="96"/>
      <c r="H195" s="97"/>
    </row>
    <row r="196" spans="2:9" x14ac:dyDescent="0.3">
      <c r="D196" s="94"/>
      <c r="E196" s="95"/>
      <c r="F196" s="154"/>
      <c r="G196" s="96"/>
      <c r="H196" s="97"/>
    </row>
    <row r="197" spans="2:9" x14ac:dyDescent="0.3">
      <c r="D197" s="94"/>
      <c r="E197" s="95"/>
      <c r="F197" s="154"/>
      <c r="G197" s="96"/>
      <c r="H197" s="97"/>
    </row>
    <row r="198" spans="2:9" x14ac:dyDescent="0.3">
      <c r="D198" s="94"/>
      <c r="E198" s="95"/>
      <c r="F198" s="154"/>
      <c r="G198" s="96"/>
      <c r="H198" s="97"/>
    </row>
    <row r="199" spans="2:9" x14ac:dyDescent="0.3">
      <c r="D199" s="94"/>
      <c r="E199" s="95"/>
      <c r="F199" s="154"/>
      <c r="G199" s="96"/>
      <c r="H199" s="97"/>
    </row>
    <row r="202" spans="2:9" x14ac:dyDescent="0.3">
      <c r="B202" s="102" t="s">
        <v>190</v>
      </c>
      <c r="C202" s="102"/>
    </row>
    <row r="204" spans="2:9" x14ac:dyDescent="0.3">
      <c r="B204" s="152" t="s">
        <v>82</v>
      </c>
      <c r="E204" s="152" t="s">
        <v>82</v>
      </c>
      <c r="F204" s="152" t="s">
        <v>82</v>
      </c>
      <c r="G204" s="152" t="s">
        <v>192</v>
      </c>
      <c r="H204" s="152" t="s">
        <v>82</v>
      </c>
      <c r="I204" s="152" t="s">
        <v>82</v>
      </c>
    </row>
    <row r="205" spans="2:9" x14ac:dyDescent="0.3">
      <c r="B205" s="3">
        <v>6470</v>
      </c>
      <c r="E205" s="3">
        <v>6470</v>
      </c>
      <c r="F205" s="3">
        <v>6470</v>
      </c>
      <c r="G205" s="3">
        <v>6470</v>
      </c>
      <c r="H205" s="3">
        <v>6470</v>
      </c>
      <c r="I205" s="3">
        <v>6470</v>
      </c>
    </row>
    <row r="206" spans="2:9" x14ac:dyDescent="0.3">
      <c r="B206" s="3">
        <v>2281</v>
      </c>
      <c r="E206" s="3">
        <v>2281</v>
      </c>
      <c r="F206" s="3">
        <v>2281</v>
      </c>
      <c r="G206" s="3">
        <v>2281</v>
      </c>
      <c r="H206" s="3">
        <v>2281</v>
      </c>
      <c r="I206" s="3">
        <v>2281</v>
      </c>
    </row>
    <row r="207" spans="2:9" x14ac:dyDescent="0.3">
      <c r="B207" s="3">
        <v>8544</v>
      </c>
      <c r="E207" s="3">
        <v>8544</v>
      </c>
      <c r="F207" s="3">
        <v>8544</v>
      </c>
      <c r="G207" s="3">
        <v>8544</v>
      </c>
      <c r="H207" s="3">
        <v>8544</v>
      </c>
      <c r="I207" s="3">
        <v>8544</v>
      </c>
    </row>
    <row r="208" spans="2:9" x14ac:dyDescent="0.3">
      <c r="B208" s="3">
        <v>7794</v>
      </c>
      <c r="E208" s="3">
        <v>7794</v>
      </c>
      <c r="F208" s="3">
        <v>7794</v>
      </c>
      <c r="G208" s="3">
        <v>7794</v>
      </c>
      <c r="H208" s="3">
        <v>7794</v>
      </c>
      <c r="I208" s="3">
        <v>7794</v>
      </c>
    </row>
    <row r="209" spans="2:11" x14ac:dyDescent="0.3">
      <c r="B209" s="3">
        <v>8979</v>
      </c>
      <c r="E209" s="3">
        <v>8979</v>
      </c>
      <c r="F209" s="3">
        <v>8979</v>
      </c>
      <c r="G209" s="3">
        <v>8979</v>
      </c>
      <c r="H209" s="3">
        <v>8979</v>
      </c>
      <c r="I209" s="3">
        <v>8979</v>
      </c>
    </row>
    <row r="210" spans="2:11" x14ac:dyDescent="0.3">
      <c r="B210" s="3">
        <v>1512</v>
      </c>
      <c r="E210" s="3">
        <v>1512</v>
      </c>
      <c r="F210" s="3">
        <v>1512</v>
      </c>
      <c r="G210" s="3">
        <v>1512</v>
      </c>
      <c r="H210" s="3">
        <v>1512</v>
      </c>
      <c r="I210" s="3">
        <v>1512</v>
      </c>
    </row>
    <row r="213" spans="2:11" x14ac:dyDescent="0.3">
      <c r="B213" s="102" t="s">
        <v>191</v>
      </c>
      <c r="C213" s="102"/>
    </row>
    <row r="215" spans="2:11" x14ac:dyDescent="0.3">
      <c r="B215" s="152" t="s">
        <v>82</v>
      </c>
      <c r="C215" s="152" t="s">
        <v>192</v>
      </c>
      <c r="F215" s="152" t="s">
        <v>82</v>
      </c>
      <c r="G215" s="152" t="s">
        <v>192</v>
      </c>
    </row>
    <row r="216" spans="2:11" x14ac:dyDescent="0.3">
      <c r="B216" s="3">
        <v>250</v>
      </c>
      <c r="C216" s="3">
        <v>12</v>
      </c>
      <c r="F216" s="3">
        <v>250</v>
      </c>
      <c r="G216" s="3">
        <v>12</v>
      </c>
    </row>
    <row r="217" spans="2:11" x14ac:dyDescent="0.3">
      <c r="B217" s="3">
        <v>352</v>
      </c>
      <c r="C217" s="3">
        <v>35</v>
      </c>
      <c r="F217" s="3">
        <v>352</v>
      </c>
      <c r="G217" s="3">
        <v>35</v>
      </c>
    </row>
    <row r="218" spans="2:11" x14ac:dyDescent="0.3">
      <c r="B218" s="3">
        <v>265</v>
      </c>
      <c r="C218" s="3">
        <v>25</v>
      </c>
      <c r="F218" s="3">
        <v>265</v>
      </c>
      <c r="G218" s="3">
        <v>25</v>
      </c>
    </row>
    <row r="219" spans="2:11" x14ac:dyDescent="0.3">
      <c r="B219" s="3">
        <v>458</v>
      </c>
      <c r="C219" s="3">
        <v>65</v>
      </c>
      <c r="F219" s="3">
        <v>458</v>
      </c>
      <c r="G219" s="3">
        <v>65</v>
      </c>
    </row>
    <row r="220" spans="2:11" x14ac:dyDescent="0.3">
      <c r="B220" s="3">
        <v>248</v>
      </c>
      <c r="C220" s="3">
        <v>48</v>
      </c>
      <c r="F220" s="3">
        <v>248</v>
      </c>
      <c r="G220" s="3">
        <v>48</v>
      </c>
    </row>
    <row r="223" spans="2:11" x14ac:dyDescent="0.3">
      <c r="F223" s="157" t="s">
        <v>82</v>
      </c>
      <c r="G223" s="3">
        <v>250</v>
      </c>
      <c r="H223" s="3">
        <v>352</v>
      </c>
      <c r="I223" s="3">
        <v>265</v>
      </c>
      <c r="J223" s="3">
        <v>458</v>
      </c>
      <c r="K223" s="3">
        <v>248</v>
      </c>
    </row>
    <row r="224" spans="2:11" x14ac:dyDescent="0.3">
      <c r="F224" s="157" t="s">
        <v>192</v>
      </c>
      <c r="G224" s="3">
        <v>12</v>
      </c>
      <c r="H224" s="3">
        <v>35</v>
      </c>
      <c r="I224" s="3">
        <v>25</v>
      </c>
      <c r="J224" s="3">
        <v>65</v>
      </c>
      <c r="K224" s="3">
        <v>48</v>
      </c>
    </row>
  </sheetData>
  <autoFilter ref="E115:E120" xr:uid="{A327E6DC-A532-4747-A340-7D9F73FC5718}"/>
  <mergeCells count="58">
    <mergeCell ref="B193:C193"/>
    <mergeCell ref="B191:C191"/>
    <mergeCell ref="B202:C202"/>
    <mergeCell ref="B213:C213"/>
    <mergeCell ref="B88:H88"/>
    <mergeCell ref="F85:G85"/>
    <mergeCell ref="M7:P7"/>
    <mergeCell ref="M5:O5"/>
    <mergeCell ref="B76:H76"/>
    <mergeCell ref="B80:H80"/>
    <mergeCell ref="C64:H64"/>
    <mergeCell ref="C68:H68"/>
    <mergeCell ref="B84:H84"/>
    <mergeCell ref="B37:D37"/>
    <mergeCell ref="G41:I41"/>
    <mergeCell ref="B45:C45"/>
    <mergeCell ref="I5:J5"/>
    <mergeCell ref="G9:H9"/>
    <mergeCell ref="B9:C10"/>
    <mergeCell ref="I13:K13"/>
    <mergeCell ref="F90:G90"/>
    <mergeCell ref="B89:C89"/>
    <mergeCell ref="D89:E89"/>
    <mergeCell ref="F89:H89"/>
    <mergeCell ref="F91:G91"/>
    <mergeCell ref="B2:I2"/>
    <mergeCell ref="B13:D13"/>
    <mergeCell ref="B22:E22"/>
    <mergeCell ref="H24:I25"/>
    <mergeCell ref="B30:D30"/>
    <mergeCell ref="C74:H74"/>
    <mergeCell ref="C72:H72"/>
    <mergeCell ref="B56:C56"/>
    <mergeCell ref="B51:L51"/>
    <mergeCell ref="B52:F52"/>
    <mergeCell ref="B111:C111"/>
    <mergeCell ref="B113:D113"/>
    <mergeCell ref="B124:C124"/>
    <mergeCell ref="B115:C115"/>
    <mergeCell ref="B136:C136"/>
    <mergeCell ref="D124:E124"/>
    <mergeCell ref="E136:F136"/>
    <mergeCell ref="B149:C149"/>
    <mergeCell ref="B176:D176"/>
    <mergeCell ref="D172:E172"/>
    <mergeCell ref="A179:D179"/>
    <mergeCell ref="D149:E149"/>
    <mergeCell ref="B166:C166"/>
    <mergeCell ref="B171:C171"/>
    <mergeCell ref="B168:F168"/>
    <mergeCell ref="F150:H150"/>
    <mergeCell ref="F180:H180"/>
    <mergeCell ref="D193:D199"/>
    <mergeCell ref="E193:E199"/>
    <mergeCell ref="F193:F199"/>
    <mergeCell ref="G193:G199"/>
    <mergeCell ref="H193:H199"/>
    <mergeCell ref="F181:H18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2023-06-27T04:16:22Z</dcterms:created>
  <dcterms:modified xsi:type="dcterms:W3CDTF">2023-07-11T06:29:24Z</dcterms:modified>
</cp:coreProperties>
</file>