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9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ALGORITHMS\NONLINEAR REGRESSION MODEL\"/>
    </mc:Choice>
  </mc:AlternateContent>
  <xr:revisionPtr revIDLastSave="0" documentId="13_ncr:1_{85CEC0F8-F357-4C53-B127-B161FF717A09}" xr6:coauthVersionLast="47" xr6:coauthVersionMax="47" xr10:uidLastSave="{00000000-0000-0000-0000-000000000000}"/>
  <bookViews>
    <workbookView xWindow="0" yWindow="0" windowWidth="23040" windowHeight="12360" activeTab="1" xr2:uid="{2F3E2CC9-AF0E-4390-AEF3-AD1297D7A8C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4" l="1"/>
  <c r="H26" i="2"/>
  <c r="G17" i="5"/>
  <c r="C17" i="5"/>
  <c r="G16" i="5"/>
  <c r="C16" i="5"/>
  <c r="G15" i="5"/>
  <c r="C15" i="5"/>
  <c r="G14" i="5"/>
  <c r="C14" i="5"/>
  <c r="G13" i="5"/>
  <c r="C13" i="5"/>
  <c r="G12" i="5"/>
  <c r="C12" i="5"/>
  <c r="G11" i="5"/>
  <c r="C11" i="5"/>
  <c r="G10" i="5"/>
  <c r="C10" i="5"/>
  <c r="G9" i="5"/>
  <c r="C9" i="5"/>
  <c r="G8" i="5"/>
  <c r="C8" i="5"/>
  <c r="D20" i="9"/>
  <c r="G17" i="9"/>
  <c r="F17" i="9"/>
  <c r="E17" i="9"/>
  <c r="D17" i="9"/>
  <c r="G16" i="9"/>
  <c r="F16" i="9"/>
  <c r="E16" i="9"/>
  <c r="D16" i="9"/>
  <c r="G15" i="9"/>
  <c r="F15" i="9"/>
  <c r="E15" i="9"/>
  <c r="D15" i="9"/>
  <c r="G14" i="9"/>
  <c r="F14" i="9"/>
  <c r="E14" i="9"/>
  <c r="D14" i="9"/>
  <c r="G13" i="9"/>
  <c r="F13" i="9"/>
  <c r="E13" i="9"/>
  <c r="D13" i="9"/>
  <c r="G12" i="9"/>
  <c r="F12" i="9"/>
  <c r="E12" i="9"/>
  <c r="D12" i="9"/>
  <c r="G11" i="9"/>
  <c r="F11" i="9"/>
  <c r="E11" i="9"/>
  <c r="D11" i="9"/>
  <c r="G10" i="9"/>
  <c r="F10" i="9"/>
  <c r="E10" i="9"/>
  <c r="D10" i="9"/>
  <c r="G9" i="9"/>
  <c r="F9" i="9"/>
  <c r="E9" i="9"/>
  <c r="D9" i="9"/>
  <c r="G8" i="9"/>
  <c r="F8" i="9"/>
  <c r="E8" i="9"/>
  <c r="D8" i="9"/>
  <c r="D20" i="8"/>
  <c r="F17" i="8"/>
  <c r="E17" i="8"/>
  <c r="D17" i="8"/>
  <c r="F16" i="8"/>
  <c r="E16" i="8"/>
  <c r="D16" i="8"/>
  <c r="F15" i="8"/>
  <c r="E15" i="8"/>
  <c r="D15" i="8"/>
  <c r="F14" i="8"/>
  <c r="E14" i="8"/>
  <c r="D14" i="8"/>
  <c r="F13" i="8"/>
  <c r="E13" i="8"/>
  <c r="D13" i="8"/>
  <c r="F12" i="8"/>
  <c r="E12" i="8"/>
  <c r="D12" i="8"/>
  <c r="F11" i="8"/>
  <c r="E11" i="8"/>
  <c r="D11" i="8"/>
  <c r="F10" i="8"/>
  <c r="E10" i="8"/>
  <c r="D10" i="8"/>
  <c r="F9" i="8"/>
  <c r="E9" i="8"/>
  <c r="D9" i="8"/>
  <c r="F8" i="8"/>
  <c r="E8" i="8"/>
  <c r="D8" i="8"/>
  <c r="D20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G20" i="6"/>
  <c r="G17" i="6"/>
  <c r="C17" i="6"/>
  <c r="G16" i="6"/>
  <c r="C16" i="6"/>
  <c r="G15" i="6"/>
  <c r="C15" i="6"/>
  <c r="G14" i="6"/>
  <c r="C14" i="6"/>
  <c r="G13" i="6"/>
  <c r="C13" i="6"/>
  <c r="G12" i="6"/>
  <c r="C12" i="6"/>
  <c r="G11" i="6"/>
  <c r="C11" i="6"/>
  <c r="G10" i="6"/>
  <c r="C10" i="6"/>
  <c r="G9" i="6"/>
  <c r="C9" i="6"/>
  <c r="G8" i="6"/>
  <c r="C8" i="6"/>
  <c r="C21" i="5"/>
  <c r="D10" i="4"/>
  <c r="D11" i="4"/>
  <c r="D12" i="4"/>
  <c r="D13" i="4"/>
  <c r="D14" i="4"/>
  <c r="D15" i="4"/>
  <c r="D16" i="4"/>
  <c r="D17" i="4"/>
  <c r="D18" i="4"/>
  <c r="D9" i="4"/>
  <c r="U13" i="2"/>
  <c r="U12" i="2"/>
  <c r="V12" i="2"/>
  <c r="V13" i="2"/>
  <c r="T12" i="2"/>
  <c r="T13" i="2"/>
  <c r="S12" i="2"/>
  <c r="S13" i="2"/>
  <c r="R12" i="2"/>
  <c r="R13" i="2"/>
  <c r="Q12" i="2"/>
  <c r="Q13" i="2"/>
  <c r="J7" i="3"/>
  <c r="N59" i="2"/>
  <c r="N58" i="2"/>
  <c r="N57" i="2"/>
  <c r="N56" i="2"/>
  <c r="N55" i="2"/>
  <c r="N54" i="2"/>
  <c r="N53" i="2"/>
  <c r="N52" i="2"/>
  <c r="N51" i="2"/>
  <c r="N50" i="2"/>
  <c r="D14" i="3"/>
  <c r="D13" i="3"/>
  <c r="D12" i="3"/>
  <c r="D11" i="3"/>
  <c r="D10" i="3"/>
  <c r="D9" i="3"/>
  <c r="D8" i="3"/>
  <c r="D7" i="3"/>
  <c r="D6" i="3"/>
  <c r="D5" i="3"/>
  <c r="V5" i="2"/>
  <c r="V6" i="2"/>
  <c r="V7" i="2"/>
  <c r="V8" i="2"/>
  <c r="V9" i="2"/>
  <c r="V10" i="2"/>
  <c r="V11" i="2"/>
  <c r="V4" i="2"/>
  <c r="U5" i="2"/>
  <c r="U6" i="2"/>
  <c r="U7" i="2"/>
  <c r="U8" i="2"/>
  <c r="U9" i="2"/>
  <c r="U10" i="2"/>
  <c r="U11" i="2"/>
  <c r="U4" i="2"/>
  <c r="T5" i="2"/>
  <c r="T6" i="2"/>
  <c r="T7" i="2"/>
  <c r="T8" i="2"/>
  <c r="T9" i="2"/>
  <c r="T10" i="2"/>
  <c r="T11" i="2"/>
  <c r="T4" i="2"/>
  <c r="S5" i="2"/>
  <c r="S6" i="2"/>
  <c r="S7" i="2"/>
  <c r="S8" i="2"/>
  <c r="S9" i="2"/>
  <c r="S10" i="2"/>
  <c r="S11" i="2"/>
  <c r="S4" i="2"/>
  <c r="R5" i="2"/>
  <c r="R6" i="2"/>
  <c r="R7" i="2"/>
  <c r="R8" i="2"/>
  <c r="R9" i="2"/>
  <c r="R10" i="2"/>
  <c r="R11" i="2"/>
  <c r="R4" i="2"/>
  <c r="Q5" i="2"/>
  <c r="Q6" i="2"/>
  <c r="Q7" i="2"/>
  <c r="Q8" i="2"/>
  <c r="Q9" i="2"/>
  <c r="Q10" i="2"/>
  <c r="Q11" i="2"/>
  <c r="Q4" i="2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<sst xmlns="http://schemas.openxmlformats.org/spreadsheetml/2006/main" count="484" uniqueCount="94">
  <si>
    <t>Y</t>
  </si>
  <si>
    <t>X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</si>
  <si>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</si>
  <si>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</si>
  <si>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</si>
  <si>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</si>
  <si>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</si>
  <si>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</si>
  <si>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</si>
  <si>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</si>
  <si>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</si>
  <si>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</si>
  <si>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</si>
  <si>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</si>
  <si>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</si>
  <si>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</si>
  <si>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</si>
  <si>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</si>
  <si>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</si>
  <si>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</si>
  <si>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</si>
  <si>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</si>
  <si>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</si>
  <si>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</si>
  <si>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</si>
  <si>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</si>
  <si>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</si>
  <si>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</si>
  <si>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</si>
  <si>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</si>
  <si>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</si>
  <si>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</si>
  <si>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</si>
  <si>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</si>
  <si>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SIMPLE LINEAR REGRESSION MODEL</t>
  </si>
  <si>
    <t>NON-LINEAR REGRESSION MODEL</t>
  </si>
  <si>
    <t>QUADRATIC REGRESSION MODEL</t>
  </si>
  <si>
    <t>Y=ALPHA+BETA(X^2)+BETA(X)</t>
  </si>
  <si>
    <t>X^2</t>
  </si>
  <si>
    <t>POLYNOMIAL REGRESSION MODEL</t>
  </si>
  <si>
    <t>MODEL 1</t>
  </si>
  <si>
    <t>MODEL 2</t>
  </si>
  <si>
    <t>MODEL 3</t>
  </si>
  <si>
    <t>MODEL 5</t>
  </si>
  <si>
    <t>MODEL 4</t>
  </si>
  <si>
    <t>SALARY</t>
  </si>
  <si>
    <t>LEVEL</t>
  </si>
  <si>
    <t>LEV_SQUARE</t>
  </si>
  <si>
    <t>LEV_CUBE</t>
  </si>
  <si>
    <t>LEV_FOURTH</t>
  </si>
  <si>
    <t>LEV_FIFTH</t>
  </si>
  <si>
    <t>LOG_SALARY</t>
  </si>
  <si>
    <t>LOG_LEVEL</t>
  </si>
  <si>
    <t>SLR MODEL</t>
  </si>
  <si>
    <t>QUADRATIC MODEL</t>
  </si>
  <si>
    <t>LOG LINEAR MODEL</t>
  </si>
  <si>
    <t>LOG LOG LINEAR MODEL</t>
  </si>
  <si>
    <t>LINEAR LOG MODEL</t>
  </si>
  <si>
    <t>MODEL 6</t>
  </si>
  <si>
    <t>THIRD DEGRESS MODEL</t>
  </si>
  <si>
    <t>MODEL 7</t>
  </si>
  <si>
    <t>FOURTH DEGREE MODEL</t>
  </si>
  <si>
    <t>MODEL 8</t>
  </si>
  <si>
    <t>FIFTH DEGREE MODEL</t>
  </si>
  <si>
    <t>Predicted SALARY</t>
  </si>
  <si>
    <t>X = LEVEL</t>
  </si>
  <si>
    <t>Y = SALARY</t>
  </si>
  <si>
    <t>SLR -</t>
  </si>
  <si>
    <t>Y=ALPHA+BETA(X)</t>
  </si>
  <si>
    <t>Y_PREDICT</t>
  </si>
  <si>
    <t>Y= β 0+β1⋅ln(X 1)+ε</t>
  </si>
  <si>
    <t>Y = ALPHA+BETA(LOG(X))</t>
  </si>
  <si>
    <t>LOG(Y) = ALPHA+BETA.LOG(X)</t>
  </si>
  <si>
    <t>Predicted LOG_SALARY</t>
  </si>
  <si>
    <t>X1</t>
  </si>
  <si>
    <t>Y1</t>
  </si>
  <si>
    <t xml:space="preserve"> Y</t>
  </si>
  <si>
    <t>LOG(Y) = ALPHA+BETA(X)</t>
  </si>
  <si>
    <t>X2</t>
  </si>
  <si>
    <t>X3</t>
  </si>
  <si>
    <t>X4</t>
  </si>
  <si>
    <t>X5</t>
  </si>
  <si>
    <t>Y = A+B(X1)+B2(X2)+B3(X3)+B4(X4)+B5(X5)</t>
  </si>
  <si>
    <t>LOG(Y)</t>
  </si>
  <si>
    <t>LOG(X)</t>
  </si>
  <si>
    <t>SIMPLE LINEAR REGERSSION</t>
  </si>
  <si>
    <t>Y=ALPHA + BETA(X)</t>
  </si>
  <si>
    <r>
      <t>ln(</t>
    </r>
    <r>
      <rPr>
        <b/>
        <i/>
        <sz val="12"/>
        <color theme="0"/>
        <rFont val="KaTeX_Math"/>
      </rPr>
      <t>Y</t>
    </r>
    <r>
      <rPr>
        <b/>
        <sz val="12"/>
        <color theme="0"/>
        <rFont val="Times New Roman"/>
        <family val="1"/>
      </rPr>
      <t>)=</t>
    </r>
    <r>
      <rPr>
        <b/>
        <i/>
        <sz val="12"/>
        <color theme="0"/>
        <rFont val="KaTeX_Math"/>
      </rPr>
      <t>β</t>
    </r>
    <r>
      <rPr>
        <b/>
        <sz val="7.7"/>
        <color theme="0"/>
        <rFont val="Times New Roman"/>
        <family val="1"/>
      </rPr>
      <t>0</t>
    </r>
    <r>
      <rPr>
        <b/>
        <sz val="1"/>
        <color theme="0"/>
        <rFont val="Times New Roman"/>
        <family val="1"/>
      </rPr>
      <t>​</t>
    </r>
    <r>
      <rPr>
        <b/>
        <sz val="12"/>
        <color theme="0"/>
        <rFont val="Times New Roman"/>
        <family val="1"/>
      </rPr>
      <t>+</t>
    </r>
    <r>
      <rPr>
        <b/>
        <i/>
        <sz val="12"/>
        <color theme="0"/>
        <rFont val="KaTeX_Math"/>
      </rPr>
      <t>β</t>
    </r>
    <r>
      <rPr>
        <b/>
        <sz val="7.7"/>
        <color theme="0"/>
        <rFont val="Times New Roman"/>
        <family val="1"/>
      </rPr>
      <t>1</t>
    </r>
    <r>
      <rPr>
        <b/>
        <sz val="1"/>
        <color theme="0"/>
        <rFont val="Times New Roman"/>
        <family val="1"/>
      </rPr>
      <t>​</t>
    </r>
    <r>
      <rPr>
        <b/>
        <sz val="12"/>
        <color theme="0"/>
        <rFont val="Times New Roman"/>
        <family val="1"/>
      </rPr>
      <t>⋅ln(</t>
    </r>
    <r>
      <rPr>
        <b/>
        <i/>
        <sz val="12"/>
        <color theme="0"/>
        <rFont val="KaTeX_Math"/>
      </rPr>
      <t>X</t>
    </r>
    <r>
      <rPr>
        <b/>
        <sz val="7.7"/>
        <color theme="0"/>
        <rFont val="Times New Roman"/>
        <family val="1"/>
      </rPr>
      <t>1</t>
    </r>
    <r>
      <rPr>
        <b/>
        <sz val="1"/>
        <color theme="0"/>
        <rFont val="Times New Roman"/>
        <family val="1"/>
      </rPr>
      <t>​</t>
    </r>
    <r>
      <rPr>
        <b/>
        <sz val="12"/>
        <color theme="0"/>
        <rFont val="Times New Roman"/>
        <family val="1"/>
      </rPr>
      <t>)+</t>
    </r>
    <r>
      <rPr>
        <b/>
        <i/>
        <sz val="12"/>
        <color theme="0"/>
        <rFont val="KaTeX_Math"/>
      </rPr>
      <t>ε</t>
    </r>
  </si>
  <si>
    <r>
      <t>ln(</t>
    </r>
    <r>
      <rPr>
        <b/>
        <i/>
        <sz val="12"/>
        <color theme="0"/>
        <rFont val="KaTeX_Math"/>
      </rPr>
      <t>Y</t>
    </r>
    <r>
      <rPr>
        <b/>
        <sz val="12"/>
        <color theme="0"/>
        <rFont val="Times New Roman"/>
        <family val="1"/>
      </rPr>
      <t>)=</t>
    </r>
    <r>
      <rPr>
        <b/>
        <i/>
        <sz val="12"/>
        <color theme="0"/>
        <rFont val="KaTeX_Math"/>
      </rPr>
      <t>β</t>
    </r>
    <r>
      <rPr>
        <b/>
        <sz val="7.7"/>
        <color theme="0"/>
        <rFont val="Times New Roman"/>
        <family val="1"/>
      </rPr>
      <t>0</t>
    </r>
    <r>
      <rPr>
        <b/>
        <sz val="1"/>
        <color theme="0"/>
        <rFont val="Times New Roman"/>
        <family val="1"/>
      </rPr>
      <t>​</t>
    </r>
    <r>
      <rPr>
        <b/>
        <sz val="12"/>
        <color theme="0"/>
        <rFont val="Times New Roman"/>
        <family val="1"/>
      </rPr>
      <t>+</t>
    </r>
    <r>
      <rPr>
        <b/>
        <i/>
        <sz val="12"/>
        <color theme="0"/>
        <rFont val="KaTeX_Math"/>
      </rPr>
      <t>β</t>
    </r>
    <r>
      <rPr>
        <b/>
        <sz val="7.7"/>
        <color theme="0"/>
        <rFont val="Times New Roman"/>
        <family val="1"/>
      </rPr>
      <t>1</t>
    </r>
    <r>
      <rPr>
        <b/>
        <sz val="1"/>
        <color theme="0"/>
        <rFont val="Times New Roman"/>
        <family val="1"/>
      </rPr>
      <t>​</t>
    </r>
    <r>
      <rPr>
        <b/>
        <sz val="12"/>
        <color theme="0"/>
        <rFont val="Times New Roman"/>
        <family val="1"/>
      </rPr>
      <t>⋅</t>
    </r>
    <r>
      <rPr>
        <b/>
        <i/>
        <sz val="12"/>
        <color theme="0"/>
        <rFont val="KaTeX_Math"/>
      </rPr>
      <t>X</t>
    </r>
    <r>
      <rPr>
        <b/>
        <sz val="7.7"/>
        <color theme="0"/>
        <rFont val="Times New Roman"/>
        <family val="1"/>
      </rPr>
      <t>1</t>
    </r>
    <r>
      <rPr>
        <b/>
        <sz val="1"/>
        <color theme="0"/>
        <rFont val="Times New Roman"/>
        <family val="1"/>
      </rPr>
      <t>​</t>
    </r>
    <r>
      <rPr>
        <b/>
        <sz val="12"/>
        <color theme="0"/>
        <rFont val="Times New Roman"/>
        <family val="1"/>
      </rPr>
      <t>+</t>
    </r>
    <r>
      <rPr>
        <b/>
        <i/>
        <sz val="12"/>
        <color theme="0"/>
        <rFont val="KaTeX_Math"/>
      </rPr>
      <t>ε</t>
    </r>
  </si>
  <si>
    <r>
      <t>Y</t>
    </r>
    <r>
      <rPr>
        <b/>
        <sz val="12"/>
        <color theme="0"/>
        <rFont val="Times New Roman"/>
        <family val="1"/>
      </rPr>
      <t>=</t>
    </r>
    <r>
      <rPr>
        <b/>
        <i/>
        <sz val="12"/>
        <color theme="0"/>
        <rFont val="KaTeX_Math"/>
      </rPr>
      <t>β</t>
    </r>
    <r>
      <rPr>
        <b/>
        <sz val="7.7"/>
        <color theme="0"/>
        <rFont val="Times New Roman"/>
        <family val="1"/>
      </rPr>
      <t>0</t>
    </r>
    <r>
      <rPr>
        <b/>
        <sz val="1"/>
        <color theme="0"/>
        <rFont val="Times New Roman"/>
        <family val="1"/>
      </rPr>
      <t>​</t>
    </r>
    <r>
      <rPr>
        <b/>
        <sz val="12"/>
        <color theme="0"/>
        <rFont val="Times New Roman"/>
        <family val="1"/>
      </rPr>
      <t>+</t>
    </r>
    <r>
      <rPr>
        <b/>
        <i/>
        <sz val="12"/>
        <color theme="0"/>
        <rFont val="KaTeX_Math"/>
      </rPr>
      <t>β</t>
    </r>
    <r>
      <rPr>
        <b/>
        <sz val="7.7"/>
        <color theme="0"/>
        <rFont val="Times New Roman"/>
        <family val="1"/>
      </rPr>
      <t>1</t>
    </r>
    <r>
      <rPr>
        <b/>
        <sz val="1"/>
        <color theme="0"/>
        <rFont val="Times New Roman"/>
        <family val="1"/>
      </rPr>
      <t>​</t>
    </r>
    <r>
      <rPr>
        <b/>
        <i/>
        <sz val="12"/>
        <color theme="0"/>
        <rFont val="KaTeX_Math"/>
      </rPr>
      <t>X</t>
    </r>
    <r>
      <rPr>
        <b/>
        <sz val="12"/>
        <color theme="0"/>
        <rFont val="Times New Roman"/>
        <family val="1"/>
      </rPr>
      <t>+</t>
    </r>
    <r>
      <rPr>
        <b/>
        <i/>
        <sz val="12"/>
        <color theme="0"/>
        <rFont val="KaTeX_Math"/>
      </rPr>
      <t>β</t>
    </r>
    <r>
      <rPr>
        <b/>
        <sz val="7.7"/>
        <color theme="0"/>
        <rFont val="Times New Roman"/>
        <family val="1"/>
      </rPr>
      <t>2</t>
    </r>
    <r>
      <rPr>
        <b/>
        <sz val="1"/>
        <color theme="0"/>
        <rFont val="Times New Roman"/>
        <family val="1"/>
      </rPr>
      <t>​</t>
    </r>
    <r>
      <rPr>
        <b/>
        <i/>
        <sz val="12"/>
        <color theme="0"/>
        <rFont val="KaTeX_Math"/>
      </rPr>
      <t>X</t>
    </r>
    <r>
      <rPr>
        <b/>
        <sz val="7.7"/>
        <color theme="0"/>
        <rFont val="Times New Roman"/>
        <family val="1"/>
      </rPr>
      <t>2</t>
    </r>
    <r>
      <rPr>
        <b/>
        <sz val="12"/>
        <color theme="0"/>
        <rFont val="Times New Roman"/>
        <family val="1"/>
      </rPr>
      <t>+</t>
    </r>
    <r>
      <rPr>
        <b/>
        <i/>
        <sz val="12"/>
        <color theme="0"/>
        <rFont val="KaTeX_Math"/>
      </rPr>
      <t>β</t>
    </r>
    <r>
      <rPr>
        <b/>
        <sz val="7.7"/>
        <color theme="0"/>
        <rFont val="Times New Roman"/>
        <family val="1"/>
      </rPr>
      <t>3</t>
    </r>
    <r>
      <rPr>
        <b/>
        <sz val="1"/>
        <color theme="0"/>
        <rFont val="Times New Roman"/>
        <family val="1"/>
      </rPr>
      <t>​</t>
    </r>
    <r>
      <rPr>
        <b/>
        <i/>
        <sz val="12"/>
        <color theme="0"/>
        <rFont val="KaTeX_Math"/>
      </rPr>
      <t>X</t>
    </r>
    <r>
      <rPr>
        <b/>
        <sz val="7.7"/>
        <color theme="0"/>
        <rFont val="Times New Roman"/>
        <family val="1"/>
      </rPr>
      <t>3</t>
    </r>
    <r>
      <rPr>
        <b/>
        <sz val="12"/>
        <color theme="0"/>
        <rFont val="Times New Roman"/>
        <family val="1"/>
      </rPr>
      <t>+</t>
    </r>
    <r>
      <rPr>
        <b/>
        <i/>
        <sz val="12"/>
        <color theme="0"/>
        <rFont val="KaTeX_Math"/>
      </rPr>
      <t>ε</t>
    </r>
  </si>
  <si>
    <t>Y=ALPHA+BETA1(X1)+BETA2(X2)+BETA3(X3)</t>
  </si>
  <si>
    <r>
      <t>Y</t>
    </r>
    <r>
      <rPr>
        <b/>
        <sz val="12"/>
        <color theme="0"/>
        <rFont val="Times New Roman"/>
        <family val="1"/>
      </rPr>
      <t>=</t>
    </r>
    <r>
      <rPr>
        <b/>
        <i/>
        <sz val="12"/>
        <color theme="0"/>
        <rFont val="KaTeX_Math"/>
      </rPr>
      <t>β</t>
    </r>
    <r>
      <rPr>
        <b/>
        <sz val="7.7"/>
        <color theme="0"/>
        <rFont val="Times New Roman"/>
        <family val="1"/>
      </rPr>
      <t>0</t>
    </r>
    <r>
      <rPr>
        <b/>
        <sz val="1"/>
        <color theme="0"/>
        <rFont val="Times New Roman"/>
        <family val="1"/>
      </rPr>
      <t>​</t>
    </r>
    <r>
      <rPr>
        <b/>
        <sz val="12"/>
        <color theme="0"/>
        <rFont val="Times New Roman"/>
        <family val="1"/>
      </rPr>
      <t>+</t>
    </r>
    <r>
      <rPr>
        <b/>
        <i/>
        <sz val="12"/>
        <color theme="0"/>
        <rFont val="KaTeX_Math"/>
      </rPr>
      <t>β</t>
    </r>
    <r>
      <rPr>
        <b/>
        <sz val="7.7"/>
        <color theme="0"/>
        <rFont val="Times New Roman"/>
        <family val="1"/>
      </rPr>
      <t>1</t>
    </r>
    <r>
      <rPr>
        <b/>
        <sz val="1"/>
        <color theme="0"/>
        <rFont val="Times New Roman"/>
        <family val="1"/>
      </rPr>
      <t>​</t>
    </r>
    <r>
      <rPr>
        <b/>
        <i/>
        <sz val="12"/>
        <color theme="0"/>
        <rFont val="KaTeX_Math"/>
      </rPr>
      <t>X</t>
    </r>
    <r>
      <rPr>
        <b/>
        <sz val="12"/>
        <color theme="0"/>
        <rFont val="Times New Roman"/>
        <family val="1"/>
      </rPr>
      <t>+</t>
    </r>
    <r>
      <rPr>
        <b/>
        <i/>
        <sz val="12"/>
        <color theme="0"/>
        <rFont val="KaTeX_Math"/>
      </rPr>
      <t>β</t>
    </r>
    <r>
      <rPr>
        <b/>
        <sz val="7.7"/>
        <color theme="0"/>
        <rFont val="Times New Roman"/>
        <family val="1"/>
      </rPr>
      <t>2</t>
    </r>
    <r>
      <rPr>
        <b/>
        <sz val="1"/>
        <color theme="0"/>
        <rFont val="Times New Roman"/>
        <family val="1"/>
      </rPr>
      <t>​</t>
    </r>
    <r>
      <rPr>
        <b/>
        <i/>
        <sz val="12"/>
        <color theme="0"/>
        <rFont val="KaTeX_Math"/>
      </rPr>
      <t>X</t>
    </r>
    <r>
      <rPr>
        <b/>
        <sz val="7.7"/>
        <color theme="0"/>
        <rFont val="Times New Roman"/>
        <family val="1"/>
      </rPr>
      <t>2</t>
    </r>
    <r>
      <rPr>
        <b/>
        <sz val="12"/>
        <color theme="0"/>
        <rFont val="Times New Roman"/>
        <family val="1"/>
      </rPr>
      <t>+</t>
    </r>
    <r>
      <rPr>
        <b/>
        <i/>
        <sz val="12"/>
        <color theme="0"/>
        <rFont val="KaTeX_Math"/>
      </rPr>
      <t>β</t>
    </r>
    <r>
      <rPr>
        <b/>
        <sz val="7.7"/>
        <color theme="0"/>
        <rFont val="Times New Roman"/>
        <family val="1"/>
      </rPr>
      <t>3</t>
    </r>
    <r>
      <rPr>
        <b/>
        <sz val="1"/>
        <color theme="0"/>
        <rFont val="Times New Roman"/>
        <family val="1"/>
      </rPr>
      <t>​</t>
    </r>
    <r>
      <rPr>
        <b/>
        <i/>
        <sz val="12"/>
        <color theme="0"/>
        <rFont val="KaTeX_Math"/>
      </rPr>
      <t>X</t>
    </r>
    <r>
      <rPr>
        <b/>
        <sz val="7.7"/>
        <color theme="0"/>
        <rFont val="Times New Roman"/>
        <family val="1"/>
      </rPr>
      <t>3</t>
    </r>
    <r>
      <rPr>
        <b/>
        <sz val="12"/>
        <color theme="0"/>
        <rFont val="Times New Roman"/>
        <family val="1"/>
      </rPr>
      <t>+</t>
    </r>
    <r>
      <rPr>
        <b/>
        <i/>
        <sz val="12"/>
        <color theme="0"/>
        <rFont val="KaTeX_Math"/>
      </rPr>
      <t>β</t>
    </r>
    <r>
      <rPr>
        <b/>
        <sz val="7.7"/>
        <color theme="0"/>
        <rFont val="Times New Roman"/>
        <family val="1"/>
      </rPr>
      <t>4</t>
    </r>
    <r>
      <rPr>
        <b/>
        <sz val="1"/>
        <color theme="0"/>
        <rFont val="Times New Roman"/>
        <family val="1"/>
      </rPr>
      <t>​</t>
    </r>
    <r>
      <rPr>
        <b/>
        <i/>
        <sz val="12"/>
        <color theme="0"/>
        <rFont val="KaTeX_Math"/>
      </rPr>
      <t>X</t>
    </r>
    <r>
      <rPr>
        <b/>
        <sz val="7.7"/>
        <color theme="0"/>
        <rFont val="Times New Roman"/>
        <family val="1"/>
      </rPr>
      <t>4</t>
    </r>
    <r>
      <rPr>
        <b/>
        <sz val="12"/>
        <color theme="0"/>
        <rFont val="Times New Roman"/>
        <family val="1"/>
      </rPr>
      <t>+</t>
    </r>
    <r>
      <rPr>
        <b/>
        <i/>
        <sz val="12"/>
        <color theme="0"/>
        <rFont val="KaTeX_Math"/>
      </rPr>
      <t>ε</t>
    </r>
  </si>
  <si>
    <t>Y=A+B1(X1)+B2(X2)+B3(X3)+B4(X4)</t>
  </si>
  <si>
    <r>
      <t xml:space="preserve">Y </t>
    </r>
    <r>
      <rPr>
        <b/>
        <sz val="12"/>
        <color theme="0"/>
        <rFont val="Times New Roman"/>
        <family val="1"/>
      </rPr>
      <t xml:space="preserve">= </t>
    </r>
    <r>
      <rPr>
        <b/>
        <i/>
        <sz val="12"/>
        <color theme="0"/>
        <rFont val="KaTeX_Math"/>
      </rPr>
      <t>β</t>
    </r>
    <r>
      <rPr>
        <b/>
        <sz val="7.7"/>
        <color theme="0"/>
        <rFont val="Times New Roman"/>
        <family val="1"/>
      </rPr>
      <t>0</t>
    </r>
    <r>
      <rPr>
        <b/>
        <sz val="1"/>
        <color theme="0"/>
        <rFont val="Times New Roman"/>
        <family val="1"/>
      </rPr>
      <t>​</t>
    </r>
    <r>
      <rPr>
        <b/>
        <sz val="12"/>
        <color theme="0"/>
        <rFont val="Times New Roman"/>
        <family val="1"/>
      </rPr>
      <t>+</t>
    </r>
    <r>
      <rPr>
        <b/>
        <i/>
        <sz val="12"/>
        <color theme="0"/>
        <rFont val="KaTeX_Math"/>
      </rPr>
      <t>β</t>
    </r>
    <r>
      <rPr>
        <b/>
        <sz val="7.7"/>
        <color theme="0"/>
        <rFont val="Times New Roman"/>
        <family val="1"/>
      </rPr>
      <t>1</t>
    </r>
    <r>
      <rPr>
        <b/>
        <sz val="1"/>
        <color theme="0"/>
        <rFont val="Times New Roman"/>
        <family val="1"/>
      </rPr>
      <t>​</t>
    </r>
    <r>
      <rPr>
        <b/>
        <i/>
        <sz val="12"/>
        <color theme="0"/>
        <rFont val="KaTeX_Math"/>
      </rPr>
      <t>X</t>
    </r>
    <r>
      <rPr>
        <b/>
        <sz val="12"/>
        <color theme="0"/>
        <rFont val="Times New Roman"/>
        <family val="1"/>
      </rPr>
      <t>+</t>
    </r>
    <r>
      <rPr>
        <b/>
        <i/>
        <sz val="12"/>
        <color theme="0"/>
        <rFont val="KaTeX_Math"/>
      </rPr>
      <t>β</t>
    </r>
    <r>
      <rPr>
        <b/>
        <sz val="7.7"/>
        <color theme="0"/>
        <rFont val="Times New Roman"/>
        <family val="1"/>
      </rPr>
      <t>2</t>
    </r>
    <r>
      <rPr>
        <b/>
        <sz val="1"/>
        <color theme="0"/>
        <rFont val="Times New Roman"/>
        <family val="1"/>
      </rPr>
      <t>​</t>
    </r>
    <r>
      <rPr>
        <b/>
        <i/>
        <sz val="12"/>
        <color theme="0"/>
        <rFont val="KaTeX_Math"/>
      </rPr>
      <t>X</t>
    </r>
    <r>
      <rPr>
        <b/>
        <sz val="7.7"/>
        <color theme="0"/>
        <rFont val="Times New Roman"/>
        <family val="1"/>
      </rPr>
      <t>2</t>
    </r>
    <r>
      <rPr>
        <b/>
        <sz val="12"/>
        <color theme="0"/>
        <rFont val="Times New Roman"/>
        <family val="1"/>
      </rPr>
      <t>+</t>
    </r>
    <r>
      <rPr>
        <b/>
        <i/>
        <sz val="12"/>
        <color theme="0"/>
        <rFont val="KaTeX_Math"/>
      </rPr>
      <t>β</t>
    </r>
    <r>
      <rPr>
        <b/>
        <sz val="7.7"/>
        <color theme="0"/>
        <rFont val="Times New Roman"/>
        <family val="1"/>
      </rPr>
      <t>3</t>
    </r>
    <r>
      <rPr>
        <b/>
        <sz val="1"/>
        <color theme="0"/>
        <rFont val="Times New Roman"/>
        <family val="1"/>
      </rPr>
      <t>​</t>
    </r>
    <r>
      <rPr>
        <b/>
        <i/>
        <sz val="12"/>
        <color theme="0"/>
        <rFont val="KaTeX_Math"/>
      </rPr>
      <t>X</t>
    </r>
    <r>
      <rPr>
        <b/>
        <sz val="7.7"/>
        <color theme="0"/>
        <rFont val="Times New Roman"/>
        <family val="1"/>
      </rPr>
      <t>3</t>
    </r>
    <r>
      <rPr>
        <b/>
        <sz val="12"/>
        <color theme="0"/>
        <rFont val="Times New Roman"/>
        <family val="1"/>
      </rPr>
      <t>+</t>
    </r>
    <r>
      <rPr>
        <b/>
        <i/>
        <sz val="12"/>
        <color theme="0"/>
        <rFont val="KaTeX_Math"/>
      </rPr>
      <t>β</t>
    </r>
    <r>
      <rPr>
        <b/>
        <sz val="7.7"/>
        <color theme="0"/>
        <rFont val="Times New Roman"/>
        <family val="1"/>
      </rPr>
      <t>4</t>
    </r>
    <r>
      <rPr>
        <b/>
        <sz val="1"/>
        <color theme="0"/>
        <rFont val="Times New Roman"/>
        <family val="1"/>
      </rPr>
      <t>​</t>
    </r>
    <r>
      <rPr>
        <b/>
        <i/>
        <sz val="12"/>
        <color theme="0"/>
        <rFont val="KaTeX_Math"/>
      </rPr>
      <t>X</t>
    </r>
    <r>
      <rPr>
        <b/>
        <sz val="7.7"/>
        <color theme="0"/>
        <rFont val="Times New Roman"/>
        <family val="1"/>
      </rPr>
      <t>4</t>
    </r>
    <r>
      <rPr>
        <b/>
        <sz val="12"/>
        <color theme="0"/>
        <rFont val="Times New Roman"/>
        <family val="1"/>
      </rPr>
      <t>+</t>
    </r>
    <r>
      <rPr>
        <b/>
        <i/>
        <sz val="12"/>
        <color theme="0"/>
        <rFont val="KaTeX_Math"/>
      </rPr>
      <t>β</t>
    </r>
    <r>
      <rPr>
        <b/>
        <sz val="7.7"/>
        <color theme="0"/>
        <rFont val="Times New Roman"/>
        <family val="1"/>
      </rPr>
      <t>5</t>
    </r>
    <r>
      <rPr>
        <b/>
        <sz val="1"/>
        <color theme="0"/>
        <rFont val="Times New Roman"/>
        <family val="1"/>
      </rPr>
      <t>​</t>
    </r>
    <r>
      <rPr>
        <b/>
        <i/>
        <sz val="12"/>
        <color theme="0"/>
        <rFont val="KaTeX_Math"/>
      </rPr>
      <t>X</t>
    </r>
    <r>
      <rPr>
        <b/>
        <sz val="7.7"/>
        <color theme="0"/>
        <rFont val="Times New Roman"/>
        <family val="1"/>
      </rPr>
      <t>5</t>
    </r>
    <r>
      <rPr>
        <b/>
        <sz val="12"/>
        <color theme="0"/>
        <rFont val="Times New Roman"/>
        <family val="1"/>
      </rPr>
      <t>+</t>
    </r>
    <r>
      <rPr>
        <b/>
        <i/>
        <sz val="12"/>
        <color theme="0"/>
        <rFont val="KaTeX_Math"/>
      </rPr>
      <t>ε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</si>
</sst>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Times New Roman"/>
      <family val="1"/>
    </font>
    <font>
      <b/>
      <i/>
      <sz val="12"/>
      <color theme="0"/>
      <name val="KaTeX_Math"/>
    </font>
    <font>
      <b/>
      <sz val="7.7"/>
      <color theme="0"/>
      <name val="Times New Roman"/>
      <family val="1"/>
    </font>
    <font>
      <b/>
      <sz val="1"/>
      <color theme="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2" xfId="0" applyBorder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5" borderId="1" xfId="0" applyFont="1" applyFill="1" applyBorder="1"/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/>
    <xf numFmtId="0" fontId="2" fillId="8" borderId="0" xfId="0" applyFont="1" applyFill="1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11" borderId="0" xfId="0" applyFill="1"/>
    <xf numFmtId="0" fontId="3" fillId="12" borderId="3" xfId="0" applyFont="1" applyFill="1" applyBorder="1" applyAlignment="1">
      <alignment horizontal="center"/>
    </xf>
    <xf numFmtId="0" fontId="0" fillId="12" borderId="0" xfId="0" applyFill="1"/>
    <xf numFmtId="0" fontId="0" fillId="12" borderId="2" xfId="0" applyFill="1" applyBorder="1"/>
    <xf numFmtId="0" fontId="6" fillId="13" borderId="3" xfId="0" applyFont="1" applyFill="1" applyBorder="1" applyAlignment="1">
      <alignment horizontal="center"/>
    </xf>
    <xf numFmtId="0" fontId="7" fillId="13" borderId="0" xfId="0" applyFont="1" applyFill="1"/>
    <xf numFmtId="0" fontId="7" fillId="13" borderId="2" xfId="0" applyFont="1" applyFill="1" applyBorder="1"/>
    <xf numFmtId="0" fontId="3" fillId="13" borderId="3" xfId="0" applyFont="1" applyFill="1" applyBorder="1" applyAlignment="1">
      <alignment horizontal="center"/>
    </xf>
    <xf numFmtId="0" fontId="0" fillId="13" borderId="0" xfId="0" applyFill="1"/>
    <xf numFmtId="0" fontId="0" fillId="13" borderId="2" xfId="0" applyFill="1" applyBorder="1"/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/>
    <xf numFmtId="0" fontId="3" fillId="14" borderId="3" xfId="0" applyFont="1" applyFill="1" applyBorder="1" applyAlignment="1">
      <alignment horizontal="center"/>
    </xf>
    <xf numFmtId="0" fontId="0" fillId="14" borderId="0" xfId="0" applyFill="1"/>
    <xf numFmtId="0" fontId="0" fillId="14" borderId="2" xfId="0" applyFill="1" applyBorder="1"/>
    <xf numFmtId="0" fontId="3" fillId="9" borderId="3" xfId="0" applyFont="1" applyFill="1" applyBorder="1" applyAlignment="1">
      <alignment horizontal="center"/>
    </xf>
    <xf numFmtId="0" fontId="0" fillId="9" borderId="0" xfId="0" applyFill="1"/>
    <xf numFmtId="0" fontId="0" fillId="9" borderId="2" xfId="0" applyFill="1" applyBorder="1"/>
    <xf numFmtId="0" fontId="1" fillId="15" borderId="0" xfId="0" applyFont="1" applyFill="1"/>
    <xf numFmtId="0" fontId="1" fillId="10" borderId="1" xfId="0" applyFont="1" applyFill="1" applyBorder="1" applyAlignment="1">
      <alignment horizontal="center" vertical="center"/>
    </xf>
    <xf numFmtId="9" fontId="0" fillId="0" borderId="0" xfId="0" applyNumberFormat="1"/>
    <xf numFmtId="10" fontId="0" fillId="0" borderId="0" xfId="0" applyNumberFormat="1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8" fillId="15" borderId="0" xfId="0" applyFont="1" applyFill="1" applyAlignment="1">
      <alignment horizontal="center"/>
    </xf>
    <xf numFmtId="0" fontId="9" fillId="1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404527559055118E-2"/>
          <c:y val="0.27488037760712009"/>
          <c:w val="0.86201388888888886"/>
          <c:h val="0.5316694209520106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Sheet1!$F$28:$F$34</c:f>
              <c:numCache>
                <c:formatCode>General</c:formatCode>
                <c:ptCount val="7"/>
                <c:pt idx="0">
                  <c:v>5.4999999999999991</c:v>
                </c:pt>
                <c:pt idx="1">
                  <c:v>-8.8817841970012523E-16</c:v>
                </c:pt>
                <c:pt idx="2">
                  <c:v>-3.5</c:v>
                </c:pt>
                <c:pt idx="3">
                  <c:v>-4</c:v>
                </c:pt>
                <c:pt idx="4">
                  <c:v>-3</c:v>
                </c:pt>
                <c:pt idx="5">
                  <c:v>-0.99999999999999911</c:v>
                </c:pt>
                <c:pt idx="6">
                  <c:v>6.0000000000000009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25-4F0B-B273-F132C5680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606447"/>
        <c:axId val="500173519"/>
      </c:scatterChart>
      <c:valAx>
        <c:axId val="643606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73519"/>
        <c:crosses val="autoZero"/>
        <c:crossBetween val="midCat"/>
      </c:valAx>
      <c:valAx>
        <c:axId val="5001735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6064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LEVEL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SALARY</c:v>
          </c:tx>
          <c:spPr>
            <a:ln w="19050">
              <a:noFill/>
            </a:ln>
          </c:spPr>
          <c:xVal>
            <c:numRef>
              <c:f>Sheet2!$B$3:$B$12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Sheet2!$A$3:$A$12</c:f>
              <c:numCache>
                <c:formatCode>General</c:formatCode>
                <c:ptCount val="10"/>
                <c:pt idx="0">
                  <c:v>45000</c:v>
                </c:pt>
                <c:pt idx="1">
                  <c:v>50000</c:v>
                </c:pt>
                <c:pt idx="2">
                  <c:v>60000</c:v>
                </c:pt>
                <c:pt idx="3">
                  <c:v>80000</c:v>
                </c:pt>
                <c:pt idx="4">
                  <c:v>110000</c:v>
                </c:pt>
                <c:pt idx="5">
                  <c:v>150000</c:v>
                </c:pt>
                <c:pt idx="6">
                  <c:v>200000</c:v>
                </c:pt>
                <c:pt idx="7">
                  <c:v>300000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D9-4D5E-89B9-A4A687B6E4A0}"/>
            </c:ext>
          </c:extLst>
        </c:ser>
        <c:ser>
          <c:idx val="1"/>
          <c:order val="1"/>
          <c:tx>
            <c:v>Predicted SALARY</c:v>
          </c:tx>
          <c:spPr>
            <a:ln w="19050">
              <a:noFill/>
            </a:ln>
          </c:spPr>
          <c:xVal>
            <c:numRef>
              <c:f>Sheet2!$B$3:$B$12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Sheet2!$E$47:$E$56</c:f>
              <c:numCache>
                <c:formatCode>General</c:formatCode>
                <c:ptCount val="10"/>
                <c:pt idx="0">
                  <c:v>-114454.54545454548</c:v>
                </c:pt>
                <c:pt idx="1">
                  <c:v>-33575.757575757598</c:v>
                </c:pt>
                <c:pt idx="2">
                  <c:v>47303.030303030275</c:v>
                </c:pt>
                <c:pt idx="3">
                  <c:v>128181.81818181818</c:v>
                </c:pt>
                <c:pt idx="4">
                  <c:v>209060.60606060608</c:v>
                </c:pt>
                <c:pt idx="5">
                  <c:v>289939.39393939392</c:v>
                </c:pt>
                <c:pt idx="6">
                  <c:v>370818.18181818188</c:v>
                </c:pt>
                <c:pt idx="7">
                  <c:v>451696.96969696973</c:v>
                </c:pt>
                <c:pt idx="8">
                  <c:v>532575.75757575757</c:v>
                </c:pt>
                <c:pt idx="9">
                  <c:v>613454.54545454553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D9-4D5E-89B9-A4A687B6E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844191"/>
        <c:axId val="647674623"/>
      </c:scatterChart>
      <c:valAx>
        <c:axId val="647844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674623"/>
        <c:crosses val="autoZero"/>
        <c:crossBetween val="midCat"/>
      </c:valAx>
      <c:valAx>
        <c:axId val="6476746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8441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Sheet2!$I$47:$I$56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Sheet2!$J$47:$J$56</c:f>
              <c:numCache>
                <c:formatCode>General</c:formatCode>
                <c:ptCount val="10"/>
                <c:pt idx="0">
                  <c:v>45000</c:v>
                </c:pt>
                <c:pt idx="1">
                  <c:v>50000</c:v>
                </c:pt>
                <c:pt idx="2">
                  <c:v>60000</c:v>
                </c:pt>
                <c:pt idx="3">
                  <c:v>80000</c:v>
                </c:pt>
                <c:pt idx="4">
                  <c:v>110000</c:v>
                </c:pt>
                <c:pt idx="5">
                  <c:v>150000</c:v>
                </c:pt>
                <c:pt idx="6">
                  <c:v>200000</c:v>
                </c:pt>
                <c:pt idx="7">
                  <c:v>300000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5B-461F-9E00-490033809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964735"/>
        <c:axId val="647682783"/>
      </c:scatterChart>
      <c:valAx>
        <c:axId val="453964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682783"/>
        <c:crosses val="autoZero"/>
        <c:crossBetween val="midCat"/>
      </c:valAx>
      <c:valAx>
        <c:axId val="6476827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39647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LEVEL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Sheet3!$C$5:$C$14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Sheet3!$I$30:$I$39</c:f>
              <c:numCache>
                <c:formatCode>General</c:formatCode>
                <c:ptCount val="10"/>
                <c:pt idx="0">
                  <c:v>-73727.272727272662</c:v>
                </c:pt>
                <c:pt idx="1">
                  <c:v>5848.4848484849354</c:v>
                </c:pt>
                <c:pt idx="2">
                  <c:v>51560.606060606166</c:v>
                </c:pt>
                <c:pt idx="3">
                  <c:v>68409.090909090999</c:v>
                </c:pt>
                <c:pt idx="4">
                  <c:v>56393.93939393945</c:v>
                </c:pt>
                <c:pt idx="5">
                  <c:v>15515.151515151607</c:v>
                </c:pt>
                <c:pt idx="6">
                  <c:v>-54227.272727272706</c:v>
                </c:pt>
                <c:pt idx="7">
                  <c:v>-112833.33333333337</c:v>
                </c:pt>
                <c:pt idx="8">
                  <c:v>-110303.03030303039</c:v>
                </c:pt>
                <c:pt idx="9">
                  <c:v>153363.63636363624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E3-4C2E-85C1-F336A0659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116431"/>
        <c:axId val="647671263"/>
      </c:scatterChart>
      <c:valAx>
        <c:axId val="618116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671263"/>
        <c:crosses val="autoZero"/>
        <c:crossBetween val="midCat"/>
      </c:valAx>
      <c:valAx>
        <c:axId val="6476712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1164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LEV_SQUARE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Sheet3!$D$5:$D$14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xVal>
          <c:yVal>
            <c:numRef>
              <c:f>Sheet3!$I$30:$I$39</c:f>
              <c:numCache>
                <c:formatCode>General</c:formatCode>
                <c:ptCount val="10"/>
                <c:pt idx="0">
                  <c:v>-73727.272727272662</c:v>
                </c:pt>
                <c:pt idx="1">
                  <c:v>5848.4848484849354</c:v>
                </c:pt>
                <c:pt idx="2">
                  <c:v>51560.606060606166</c:v>
                </c:pt>
                <c:pt idx="3">
                  <c:v>68409.090909090999</c:v>
                </c:pt>
                <c:pt idx="4">
                  <c:v>56393.93939393945</c:v>
                </c:pt>
                <c:pt idx="5">
                  <c:v>15515.151515151607</c:v>
                </c:pt>
                <c:pt idx="6">
                  <c:v>-54227.272727272706</c:v>
                </c:pt>
                <c:pt idx="7">
                  <c:v>-112833.33333333337</c:v>
                </c:pt>
                <c:pt idx="8">
                  <c:v>-110303.03030303039</c:v>
                </c:pt>
                <c:pt idx="9">
                  <c:v>153363.63636363624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D6-4336-9E2E-DB811D435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177759"/>
        <c:axId val="693513151"/>
      </c:scatterChart>
      <c:valAx>
        <c:axId val="689177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LEV_SQUARE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3513151"/>
        <c:crosses val="autoZero"/>
        <c:crossBetween val="midCat"/>
      </c:valAx>
      <c:valAx>
        <c:axId val="6935131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91777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LEVEL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SALARY</c:v>
          </c:tx>
          <c:spPr>
            <a:ln w="19050">
              <a:noFill/>
            </a:ln>
          </c:spPr>
          <c:xVal>
            <c:numRef>
              <c:f>Sheet3!$C$5:$C$14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Sheet3!$B$5:$B$14</c:f>
              <c:numCache>
                <c:formatCode>General</c:formatCode>
                <c:ptCount val="10"/>
                <c:pt idx="0">
                  <c:v>45000</c:v>
                </c:pt>
                <c:pt idx="1">
                  <c:v>50000</c:v>
                </c:pt>
                <c:pt idx="2">
                  <c:v>60000</c:v>
                </c:pt>
                <c:pt idx="3">
                  <c:v>80000</c:v>
                </c:pt>
                <c:pt idx="4">
                  <c:v>110000</c:v>
                </c:pt>
                <c:pt idx="5">
                  <c:v>150000</c:v>
                </c:pt>
                <c:pt idx="6">
                  <c:v>200000</c:v>
                </c:pt>
                <c:pt idx="7">
                  <c:v>300000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36-4D87-817B-10E52BAAEA79}"/>
            </c:ext>
          </c:extLst>
        </c:ser>
        <c:ser>
          <c:idx val="1"/>
          <c:order val="1"/>
          <c:tx>
            <c:v>Predicted SALARY</c:v>
          </c:tx>
          <c:spPr>
            <a:ln w="19050">
              <a:noFill/>
            </a:ln>
          </c:spPr>
          <c:xVal>
            <c:numRef>
              <c:f>Sheet3!$C$5:$C$14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Sheet3!$H$30:$H$39</c:f>
              <c:numCache>
                <c:formatCode>General</c:formatCode>
                <c:ptCount val="10"/>
                <c:pt idx="0">
                  <c:v>118727.27272727266</c:v>
                </c:pt>
                <c:pt idx="1">
                  <c:v>44151.515151515065</c:v>
                </c:pt>
                <c:pt idx="2">
                  <c:v>8439.3939393938344</c:v>
                </c:pt>
                <c:pt idx="3">
                  <c:v>11590.909090909001</c:v>
                </c:pt>
                <c:pt idx="4">
                  <c:v>53606.06060606055</c:v>
                </c:pt>
                <c:pt idx="5">
                  <c:v>134484.84848484839</c:v>
                </c:pt>
                <c:pt idx="6">
                  <c:v>254227.27272727271</c:v>
                </c:pt>
                <c:pt idx="7">
                  <c:v>412833.33333333337</c:v>
                </c:pt>
                <c:pt idx="8">
                  <c:v>610303.03030303039</c:v>
                </c:pt>
                <c:pt idx="9">
                  <c:v>846636.36363636376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36-4D87-817B-10E52BAAE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614879"/>
        <c:axId val="693525631"/>
      </c:scatterChart>
      <c:valAx>
        <c:axId val="644614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3525631"/>
        <c:crosses val="autoZero"/>
        <c:crossBetween val="midCat"/>
      </c:valAx>
      <c:valAx>
        <c:axId val="6935256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46148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LEV_SQUARE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SALARY</c:v>
          </c:tx>
          <c:spPr>
            <a:ln w="19050">
              <a:noFill/>
            </a:ln>
          </c:spPr>
          <c:xVal>
            <c:numRef>
              <c:f>Sheet3!$D$5:$D$14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xVal>
          <c:yVal>
            <c:numRef>
              <c:f>Sheet3!$B$5:$B$14</c:f>
              <c:numCache>
                <c:formatCode>General</c:formatCode>
                <c:ptCount val="10"/>
                <c:pt idx="0">
                  <c:v>45000</c:v>
                </c:pt>
                <c:pt idx="1">
                  <c:v>50000</c:v>
                </c:pt>
                <c:pt idx="2">
                  <c:v>60000</c:v>
                </c:pt>
                <c:pt idx="3">
                  <c:v>80000</c:v>
                </c:pt>
                <c:pt idx="4">
                  <c:v>110000</c:v>
                </c:pt>
                <c:pt idx="5">
                  <c:v>150000</c:v>
                </c:pt>
                <c:pt idx="6">
                  <c:v>200000</c:v>
                </c:pt>
                <c:pt idx="7">
                  <c:v>300000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35-438D-8C73-1BF6B1A6FF16}"/>
            </c:ext>
          </c:extLst>
        </c:ser>
        <c:ser>
          <c:idx val="1"/>
          <c:order val="1"/>
          <c:tx>
            <c:v>Predicted SALARY</c:v>
          </c:tx>
          <c:spPr>
            <a:ln w="19050">
              <a:noFill/>
            </a:ln>
          </c:spPr>
          <c:xVal>
            <c:numRef>
              <c:f>Sheet3!$D$5:$D$14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xVal>
          <c:yVal>
            <c:numRef>
              <c:f>Sheet3!$H$30:$H$39</c:f>
              <c:numCache>
                <c:formatCode>General</c:formatCode>
                <c:ptCount val="10"/>
                <c:pt idx="0">
                  <c:v>118727.27272727266</c:v>
                </c:pt>
                <c:pt idx="1">
                  <c:v>44151.515151515065</c:v>
                </c:pt>
                <c:pt idx="2">
                  <c:v>8439.3939393938344</c:v>
                </c:pt>
                <c:pt idx="3">
                  <c:v>11590.909090909001</c:v>
                </c:pt>
                <c:pt idx="4">
                  <c:v>53606.06060606055</c:v>
                </c:pt>
                <c:pt idx="5">
                  <c:v>134484.84848484839</c:v>
                </c:pt>
                <c:pt idx="6">
                  <c:v>254227.27272727271</c:v>
                </c:pt>
                <c:pt idx="7">
                  <c:v>412833.33333333337</c:v>
                </c:pt>
                <c:pt idx="8">
                  <c:v>610303.03030303039</c:v>
                </c:pt>
                <c:pt idx="9">
                  <c:v>846636.36363636376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35-438D-8C73-1BF6B1A6F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127631"/>
        <c:axId val="693510751"/>
      </c:scatterChart>
      <c:valAx>
        <c:axId val="694127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LEV_SQUARE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3510751"/>
        <c:crosses val="autoZero"/>
        <c:crossBetween val="midCat"/>
      </c:valAx>
      <c:valAx>
        <c:axId val="6935107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41276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Sheet3!$L$30:$L$39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Sheet3!$M$30:$M$39</c:f>
              <c:numCache>
                <c:formatCode>General</c:formatCode>
                <c:ptCount val="10"/>
                <c:pt idx="0">
                  <c:v>45000</c:v>
                </c:pt>
                <c:pt idx="1">
                  <c:v>50000</c:v>
                </c:pt>
                <c:pt idx="2">
                  <c:v>60000</c:v>
                </c:pt>
                <c:pt idx="3">
                  <c:v>80000</c:v>
                </c:pt>
                <c:pt idx="4">
                  <c:v>110000</c:v>
                </c:pt>
                <c:pt idx="5">
                  <c:v>150000</c:v>
                </c:pt>
                <c:pt idx="6">
                  <c:v>200000</c:v>
                </c:pt>
                <c:pt idx="7">
                  <c:v>300000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C4-4AB4-A277-045EE3D27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700863"/>
        <c:axId val="693516031"/>
      </c:scatterChart>
      <c:valAx>
        <c:axId val="644700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3516031"/>
        <c:crosses val="autoZero"/>
        <c:crossBetween val="midCat"/>
      </c:valAx>
      <c:valAx>
        <c:axId val="6935160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47008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LOG_LEVEL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Sheet4!$D$9:$D$18</c:f>
              <c:numCache>
                <c:formatCode>General</c:formatCode>
                <c:ptCount val="10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</c:numCache>
            </c:numRef>
          </c:xVal>
          <c:yVal>
            <c:numRef>
              <c:f>Sheet4!$H$32:$H$41</c:f>
              <c:numCache>
                <c:formatCode>General</c:formatCode>
                <c:ptCount val="10"/>
                <c:pt idx="0">
                  <c:v>202458.14263943606</c:v>
                </c:pt>
                <c:pt idx="1">
                  <c:v>20703.518577283277</c:v>
                </c:pt>
                <c:pt idx="2">
                  <c:v>-78540.93333535298</c:v>
                </c:pt>
                <c:pt idx="3">
                  <c:v>-136051.10548486951</c:v>
                </c:pt>
                <c:pt idx="4">
                  <c:v>-166172.6658206039</c:v>
                </c:pt>
                <c:pt idx="5">
                  <c:v>-175295.55739750579</c:v>
                </c:pt>
                <c:pt idx="6">
                  <c:v>-166828.37043846596</c:v>
                </c:pt>
                <c:pt idx="7">
                  <c:v>-102805.72954702226</c:v>
                </c:pt>
                <c:pt idx="8">
                  <c:v>65459.990689857979</c:v>
                </c:pt>
                <c:pt idx="9">
                  <c:v>537072.71011724335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94-43B9-9A98-736DD0BDD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935807"/>
        <c:axId val="751901759"/>
      </c:scatterChart>
      <c:valAx>
        <c:axId val="640935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LOG_LEVEL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901759"/>
        <c:crosses val="autoZero"/>
        <c:crossBetween val="midCat"/>
      </c:valAx>
      <c:valAx>
        <c:axId val="751901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9358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LOG_LEVEL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SALARY</c:v>
          </c:tx>
          <c:spPr>
            <a:ln w="19050">
              <a:noFill/>
            </a:ln>
          </c:spPr>
          <c:xVal>
            <c:numRef>
              <c:f>Sheet4!$D$9:$D$18</c:f>
              <c:numCache>
                <c:formatCode>General</c:formatCode>
                <c:ptCount val="10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</c:numCache>
            </c:numRef>
          </c:xVal>
          <c:yVal>
            <c:numRef>
              <c:f>Sheet4!$B$9:$B$18</c:f>
              <c:numCache>
                <c:formatCode>General</c:formatCode>
                <c:ptCount val="10"/>
                <c:pt idx="0">
                  <c:v>45000</c:v>
                </c:pt>
                <c:pt idx="1">
                  <c:v>50000</c:v>
                </c:pt>
                <c:pt idx="2">
                  <c:v>60000</c:v>
                </c:pt>
                <c:pt idx="3">
                  <c:v>80000</c:v>
                </c:pt>
                <c:pt idx="4">
                  <c:v>110000</c:v>
                </c:pt>
                <c:pt idx="5">
                  <c:v>150000</c:v>
                </c:pt>
                <c:pt idx="6">
                  <c:v>200000</c:v>
                </c:pt>
                <c:pt idx="7">
                  <c:v>300000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C0-4F63-9DF2-2E6DB2BA56AB}"/>
            </c:ext>
          </c:extLst>
        </c:ser>
        <c:ser>
          <c:idx val="1"/>
          <c:order val="1"/>
          <c:tx>
            <c:v>Predicted SALARY</c:v>
          </c:tx>
          <c:spPr>
            <a:ln w="19050">
              <a:noFill/>
            </a:ln>
          </c:spPr>
          <c:xVal>
            <c:numRef>
              <c:f>Sheet4!$D$9:$D$18</c:f>
              <c:numCache>
                <c:formatCode>General</c:formatCode>
                <c:ptCount val="10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</c:numCache>
            </c:numRef>
          </c:xVal>
          <c:yVal>
            <c:numRef>
              <c:f>Sheet4!$G$32:$G$41</c:f>
              <c:numCache>
                <c:formatCode>General</c:formatCode>
                <c:ptCount val="10"/>
                <c:pt idx="0">
                  <c:v>-157458.14263943606</c:v>
                </c:pt>
                <c:pt idx="1">
                  <c:v>29296.481422716723</c:v>
                </c:pt>
                <c:pt idx="2">
                  <c:v>138540.93333535298</c:v>
                </c:pt>
                <c:pt idx="3">
                  <c:v>216051.10548486951</c:v>
                </c:pt>
                <c:pt idx="4">
                  <c:v>276172.6658206039</c:v>
                </c:pt>
                <c:pt idx="5">
                  <c:v>325295.55739750579</c:v>
                </c:pt>
                <c:pt idx="6">
                  <c:v>366828.37043846596</c:v>
                </c:pt>
                <c:pt idx="7">
                  <c:v>402805.72954702226</c:v>
                </c:pt>
                <c:pt idx="8">
                  <c:v>434540.00931014202</c:v>
                </c:pt>
                <c:pt idx="9">
                  <c:v>462927.28988275665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C0-4F63-9DF2-2E6DB2BA5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935807"/>
        <c:axId val="751905599"/>
      </c:scatterChart>
      <c:valAx>
        <c:axId val="640935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LOG_LEVEL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905599"/>
        <c:crosses val="autoZero"/>
        <c:crossBetween val="midCat"/>
      </c:valAx>
      <c:valAx>
        <c:axId val="7519055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9358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Sheet4!$K$32:$K$41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Sheet4!$L$32:$L$41</c:f>
              <c:numCache>
                <c:formatCode>General</c:formatCode>
                <c:ptCount val="10"/>
                <c:pt idx="0">
                  <c:v>45000</c:v>
                </c:pt>
                <c:pt idx="1">
                  <c:v>50000</c:v>
                </c:pt>
                <c:pt idx="2">
                  <c:v>60000</c:v>
                </c:pt>
                <c:pt idx="3">
                  <c:v>80000</c:v>
                </c:pt>
                <c:pt idx="4">
                  <c:v>110000</c:v>
                </c:pt>
                <c:pt idx="5">
                  <c:v>150000</c:v>
                </c:pt>
                <c:pt idx="6">
                  <c:v>200000</c:v>
                </c:pt>
                <c:pt idx="7">
                  <c:v>300000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3A-4750-98BE-D8F2B4B75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97183"/>
        <c:axId val="751891679"/>
      </c:scatterChart>
      <c:valAx>
        <c:axId val="640697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891679"/>
        <c:crosses val="autoZero"/>
        <c:crossBetween val="midCat"/>
      </c:valAx>
      <c:valAx>
        <c:axId val="7518916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971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Sheet1!$B$2:$B$8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Sheet1!$A$2:$A$8</c:f>
              <c:numCache>
                <c:formatCode>General</c:formatCode>
                <c:ptCount val="7"/>
                <c:pt idx="0">
                  <c:v>7.5</c:v>
                </c:pt>
                <c:pt idx="1">
                  <c:v>3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5F-4EC9-B102-4E9D8098600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Sheet1!$B$2:$B$8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Sheet1!$E$28:$E$34</c:f>
              <c:numCache>
                <c:formatCode>General</c:formatCode>
                <c:ptCount val="7"/>
                <c:pt idx="0">
                  <c:v>2.0000000000000009</c:v>
                </c:pt>
                <c:pt idx="1">
                  <c:v>3.0000000000000009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6.9999999999999991</c:v>
                </c:pt>
                <c:pt idx="6">
                  <c:v>7.9999999999999991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5F-4EC9-B102-4E9D80986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606447"/>
        <c:axId val="2125330463"/>
      </c:scatterChart>
      <c:valAx>
        <c:axId val="643606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330463"/>
        <c:crosses val="autoZero"/>
        <c:crossBetween val="midCat"/>
      </c:valAx>
      <c:valAx>
        <c:axId val="21253304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6064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LOG_LEVEL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Sheet6!$G$8:$G$17</c:f>
              <c:numCache>
                <c:formatCode>General</c:formatCode>
                <c:ptCount val="10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</c:numCache>
            </c:numRef>
          </c:xVal>
          <c:yVal>
            <c:numRef>
              <c:f>Sheet5!$L$32:$L$41</c:f>
              <c:numCache>
                <c:formatCode>General</c:formatCode>
                <c:ptCount val="10"/>
                <c:pt idx="0">
                  <c:v>0.29299445327835549</c:v>
                </c:pt>
                <c:pt idx="1">
                  <c:v>-3.4146296713501556E-2</c:v>
                </c:pt>
                <c:pt idx="2">
                  <c:v>-0.17309653797400415</c:v>
                </c:pt>
                <c:pt idx="3">
                  <c:v>-0.2029245546101075</c:v>
                </c:pt>
                <c:pt idx="4">
                  <c:v>-0.18466827661175156</c:v>
                </c:pt>
                <c:pt idx="5">
                  <c:v>-0.14805476985449761</c:v>
                </c:pt>
                <c:pt idx="6">
                  <c:v>-0.10604577587477682</c:v>
                </c:pt>
                <c:pt idx="7">
                  <c:v>-1.7915274349196153E-3</c:v>
                </c:pt>
                <c:pt idx="8">
                  <c:v>0.15669248811771119</c:v>
                </c:pt>
                <c:pt idx="9">
                  <c:v>0.40104079767749123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A0-4D50-84B7-EEAA5F5B1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275711"/>
        <c:axId val="693521311"/>
      </c:scatterChart>
      <c:valAx>
        <c:axId val="738275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LOG_LEVEL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3521311"/>
        <c:crosses val="autoZero"/>
        <c:crossBetween val="midCat"/>
      </c:valAx>
      <c:valAx>
        <c:axId val="6935213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2757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LOG_LEVEL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LOG_SALARY</c:v>
          </c:tx>
          <c:spPr>
            <a:ln w="19050">
              <a:noFill/>
            </a:ln>
          </c:spPr>
          <c:xVal>
            <c:numRef>
              <c:f>Sheet6!$G$8:$G$17</c:f>
              <c:numCache>
                <c:formatCode>General</c:formatCode>
                <c:ptCount val="10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</c:numCache>
            </c:numRef>
          </c:xVal>
          <c:yVal>
            <c:numRef>
              <c:f>Sheet6!$C$8:$C$17</c:f>
              <c:numCache>
                <c:formatCode>General</c:formatCode>
                <c:ptCount val="10"/>
                <c:pt idx="0">
                  <c:v>4.653212513775344</c:v>
                </c:pt>
                <c:pt idx="1">
                  <c:v>4.6989700043360187</c:v>
                </c:pt>
                <c:pt idx="2">
                  <c:v>4.7781512503836439</c:v>
                </c:pt>
                <c:pt idx="3">
                  <c:v>4.9030899869919438</c:v>
                </c:pt>
                <c:pt idx="4">
                  <c:v>5.0413926851582254</c:v>
                </c:pt>
                <c:pt idx="5">
                  <c:v>5.1760912590556813</c:v>
                </c:pt>
                <c:pt idx="6">
                  <c:v>5.3010299956639813</c:v>
                </c:pt>
                <c:pt idx="7">
                  <c:v>5.4771212547196626</c:v>
                </c:pt>
                <c:pt idx="8">
                  <c:v>5.6989700043360187</c:v>
                </c:pt>
                <c:pt idx="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2B-45D7-B6FB-C1E33E2B68FE}"/>
            </c:ext>
          </c:extLst>
        </c:ser>
        <c:ser>
          <c:idx val="1"/>
          <c:order val="1"/>
          <c:tx>
            <c:v>Predicted LOG_SALARY</c:v>
          </c:tx>
          <c:spPr>
            <a:ln w="19050">
              <a:noFill/>
            </a:ln>
          </c:spPr>
          <c:xVal>
            <c:numRef>
              <c:f>Sheet6!$G$8:$G$17</c:f>
              <c:numCache>
                <c:formatCode>General</c:formatCode>
                <c:ptCount val="10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</c:numCache>
            </c:numRef>
          </c:xVal>
          <c:yVal>
            <c:numRef>
              <c:f>Sheet5!$K$32:$K$41</c:f>
              <c:numCache>
                <c:formatCode>General</c:formatCode>
                <c:ptCount val="10"/>
                <c:pt idx="0">
                  <c:v>4.3602180604969885</c:v>
                </c:pt>
                <c:pt idx="1">
                  <c:v>4.7331163010495203</c:v>
                </c:pt>
                <c:pt idx="2">
                  <c:v>4.951247788357648</c:v>
                </c:pt>
                <c:pt idx="3">
                  <c:v>5.1060145416020513</c:v>
                </c:pt>
                <c:pt idx="4">
                  <c:v>5.2260609617699769</c:v>
                </c:pt>
                <c:pt idx="5">
                  <c:v>5.324146028910179</c:v>
                </c:pt>
                <c:pt idx="6">
                  <c:v>5.4070757715387581</c:v>
                </c:pt>
                <c:pt idx="7">
                  <c:v>5.4789127821545822</c:v>
                </c:pt>
                <c:pt idx="8">
                  <c:v>5.5422775162183076</c:v>
                </c:pt>
                <c:pt idx="9">
                  <c:v>5.5989592023225088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2B-45D7-B6FB-C1E33E2B6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271535"/>
        <c:axId val="693522271"/>
      </c:scatterChart>
      <c:valAx>
        <c:axId val="738271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LOG_LEVEL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3522271"/>
        <c:crosses val="autoZero"/>
        <c:crossBetween val="midCat"/>
      </c:valAx>
      <c:valAx>
        <c:axId val="6935222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LOG_SALARY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2715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Sheet5!$O$32:$O$41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Sheet5!$P$32:$P$41</c:f>
              <c:numCache>
                <c:formatCode>General</c:formatCode>
                <c:ptCount val="10"/>
                <c:pt idx="0">
                  <c:v>4.653212513775344</c:v>
                </c:pt>
                <c:pt idx="1">
                  <c:v>4.6989700043360187</c:v>
                </c:pt>
                <c:pt idx="2">
                  <c:v>4.7781512503836439</c:v>
                </c:pt>
                <c:pt idx="3">
                  <c:v>4.9030899869919438</c:v>
                </c:pt>
                <c:pt idx="4">
                  <c:v>5.0413926851582254</c:v>
                </c:pt>
                <c:pt idx="5">
                  <c:v>5.1760912590556813</c:v>
                </c:pt>
                <c:pt idx="6">
                  <c:v>5.3010299956639813</c:v>
                </c:pt>
                <c:pt idx="7">
                  <c:v>5.4771212547196626</c:v>
                </c:pt>
                <c:pt idx="8">
                  <c:v>5.6989700043360187</c:v>
                </c:pt>
                <c:pt idx="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8-4B90-9DF7-AD46082FD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95359"/>
        <c:axId val="693512191"/>
      </c:scatterChart>
      <c:valAx>
        <c:axId val="688795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3512191"/>
        <c:crosses val="autoZero"/>
        <c:crossBetween val="midCat"/>
      </c:valAx>
      <c:valAx>
        <c:axId val="693512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LOG_SALARY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87953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LEVEL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Sheet6!$F$8:$F$17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Sheet6!$L$32:$L$41</c:f>
              <c:numCache>
                <c:formatCode>General</c:formatCode>
                <c:ptCount val="10"/>
                <c:pt idx="0">
                  <c:v>0.13344023645008107</c:v>
                </c:pt>
                <c:pt idx="1">
                  <c:v>3.4079811873691135E-2</c:v>
                </c:pt>
                <c:pt idx="2">
                  <c:v>-3.1856857215747603E-2</c:v>
                </c:pt>
                <c:pt idx="3">
                  <c:v>-5.2036035744511544E-2</c:v>
                </c:pt>
                <c:pt idx="4">
                  <c:v>-5.8851252715293789E-2</c:v>
                </c:pt>
                <c:pt idx="5">
                  <c:v>-6.9270593954902537E-2</c:v>
                </c:pt>
                <c:pt idx="6">
                  <c:v>-8.9449772483666479E-2</c:v>
                </c:pt>
                <c:pt idx="7">
                  <c:v>-5.8476428565048977E-2</c:v>
                </c:pt>
                <c:pt idx="8">
                  <c:v>1.8254405914243321E-2</c:v>
                </c:pt>
                <c:pt idx="9">
                  <c:v>0.17416648644115984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77-408E-947D-8B3E1070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711599"/>
        <c:axId val="2125331903"/>
      </c:scatterChart>
      <c:valAx>
        <c:axId val="746711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331903"/>
        <c:crosses val="autoZero"/>
        <c:crossBetween val="midCat"/>
      </c:valAx>
      <c:valAx>
        <c:axId val="21253319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67115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LEVEL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LOG_SALARY</c:v>
          </c:tx>
          <c:spPr>
            <a:ln w="19050">
              <a:noFill/>
            </a:ln>
          </c:spPr>
          <c:xVal>
            <c:numRef>
              <c:f>Sheet6!$F$8:$F$17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Sheet6!$C$8:$C$17</c:f>
              <c:numCache>
                <c:formatCode>General</c:formatCode>
                <c:ptCount val="10"/>
                <c:pt idx="0">
                  <c:v>4.653212513775344</c:v>
                </c:pt>
                <c:pt idx="1">
                  <c:v>4.6989700043360187</c:v>
                </c:pt>
                <c:pt idx="2">
                  <c:v>4.7781512503836439</c:v>
                </c:pt>
                <c:pt idx="3">
                  <c:v>4.9030899869919438</c:v>
                </c:pt>
                <c:pt idx="4">
                  <c:v>5.0413926851582254</c:v>
                </c:pt>
                <c:pt idx="5">
                  <c:v>5.1760912590556813</c:v>
                </c:pt>
                <c:pt idx="6">
                  <c:v>5.3010299956639813</c:v>
                </c:pt>
                <c:pt idx="7">
                  <c:v>5.4771212547196626</c:v>
                </c:pt>
                <c:pt idx="8">
                  <c:v>5.6989700043360187</c:v>
                </c:pt>
                <c:pt idx="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A1-4BFE-B2DA-3197B5272B53}"/>
            </c:ext>
          </c:extLst>
        </c:ser>
        <c:ser>
          <c:idx val="1"/>
          <c:order val="1"/>
          <c:tx>
            <c:v>Predicted LOG_SALARY</c:v>
          </c:tx>
          <c:spPr>
            <a:ln w="19050">
              <a:noFill/>
            </a:ln>
          </c:spPr>
          <c:xVal>
            <c:numRef>
              <c:f>Sheet6!$F$8:$F$17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Sheet6!$K$32:$K$41</c:f>
              <c:numCache>
                <c:formatCode>General</c:formatCode>
                <c:ptCount val="10"/>
                <c:pt idx="0">
                  <c:v>4.5197722773252629</c:v>
                </c:pt>
                <c:pt idx="1">
                  <c:v>4.6648901924623276</c:v>
                </c:pt>
                <c:pt idx="2">
                  <c:v>4.8100081075993915</c:v>
                </c:pt>
                <c:pt idx="3">
                  <c:v>4.9551260227364553</c:v>
                </c:pt>
                <c:pt idx="4">
                  <c:v>5.1002439378735192</c:v>
                </c:pt>
                <c:pt idx="5">
                  <c:v>5.2453618530105839</c:v>
                </c:pt>
                <c:pt idx="6">
                  <c:v>5.3904797681476477</c:v>
                </c:pt>
                <c:pt idx="7">
                  <c:v>5.5355976832847116</c:v>
                </c:pt>
                <c:pt idx="8">
                  <c:v>5.6807155984217754</c:v>
                </c:pt>
                <c:pt idx="9">
                  <c:v>5.8258335135588402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A1-4BFE-B2DA-3197B5272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711599"/>
        <c:axId val="2123632863"/>
      </c:scatterChart>
      <c:valAx>
        <c:axId val="746711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3632863"/>
        <c:crosses val="autoZero"/>
        <c:crossBetween val="midCat"/>
      </c:valAx>
      <c:valAx>
        <c:axId val="21236328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LOG_SALARY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67115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Sheet6!$O$32:$O$41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Sheet6!$P$32:$P$41</c:f>
              <c:numCache>
                <c:formatCode>General</c:formatCode>
                <c:ptCount val="10"/>
                <c:pt idx="0">
                  <c:v>4.653212513775344</c:v>
                </c:pt>
                <c:pt idx="1">
                  <c:v>4.6989700043360187</c:v>
                </c:pt>
                <c:pt idx="2">
                  <c:v>4.7781512503836439</c:v>
                </c:pt>
                <c:pt idx="3">
                  <c:v>4.9030899869919438</c:v>
                </c:pt>
                <c:pt idx="4">
                  <c:v>5.0413926851582254</c:v>
                </c:pt>
                <c:pt idx="5">
                  <c:v>5.1760912590556813</c:v>
                </c:pt>
                <c:pt idx="6">
                  <c:v>5.3010299956639813</c:v>
                </c:pt>
                <c:pt idx="7">
                  <c:v>5.4771212547196626</c:v>
                </c:pt>
                <c:pt idx="8">
                  <c:v>5.6989700043360187</c:v>
                </c:pt>
                <c:pt idx="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04-4CA0-952C-D6C724F9F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700463"/>
        <c:axId val="500181679"/>
      </c:scatterChart>
      <c:valAx>
        <c:axId val="746700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81679"/>
        <c:crosses val="autoZero"/>
        <c:crossBetween val="midCat"/>
      </c:valAx>
      <c:valAx>
        <c:axId val="5001816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LOG_SALARY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67004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LEVEL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Sheet7!$C$8:$C$17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Sheet7!$I$33:$I$42</c:f>
              <c:numCache>
                <c:formatCode>General</c:formatCode>
                <c:ptCount val="10"/>
                <c:pt idx="0">
                  <c:v>30097.902097902755</c:v>
                </c:pt>
                <c:pt idx="1">
                  <c:v>-28759.906759906109</c:v>
                </c:pt>
                <c:pt idx="2">
                  <c:v>-34960.372960372333</c:v>
                </c:pt>
                <c:pt idx="3">
                  <c:v>-8223.7762237756979</c:v>
                </c:pt>
                <c:pt idx="4">
                  <c:v>26729.603729604103</c:v>
                </c:pt>
                <c:pt idx="5">
                  <c:v>45179.487179487478</c:v>
                </c:pt>
                <c:pt idx="6">
                  <c:v>22405.594405594282</c:v>
                </c:pt>
                <c:pt idx="7">
                  <c:v>-26312.354312354466</c:v>
                </c:pt>
                <c:pt idx="8">
                  <c:v>-75694.638694638852</c:v>
                </c:pt>
                <c:pt idx="9">
                  <c:v>49538.461538460571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CA-4918-A06E-091614556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714015"/>
        <c:axId val="693518911"/>
      </c:scatterChart>
      <c:valAx>
        <c:axId val="736714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3518911"/>
        <c:crosses val="autoZero"/>
        <c:crossBetween val="midCat"/>
      </c:valAx>
      <c:valAx>
        <c:axId val="6935189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67140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LEV_SQUARE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Sheet7!$D$8:$D$17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xVal>
          <c:yVal>
            <c:numRef>
              <c:f>Sheet7!$I$33:$I$42</c:f>
              <c:numCache>
                <c:formatCode>General</c:formatCode>
                <c:ptCount val="10"/>
                <c:pt idx="0">
                  <c:v>30097.902097902755</c:v>
                </c:pt>
                <c:pt idx="1">
                  <c:v>-28759.906759906109</c:v>
                </c:pt>
                <c:pt idx="2">
                  <c:v>-34960.372960372333</c:v>
                </c:pt>
                <c:pt idx="3">
                  <c:v>-8223.7762237756979</c:v>
                </c:pt>
                <c:pt idx="4">
                  <c:v>26729.603729604103</c:v>
                </c:pt>
                <c:pt idx="5">
                  <c:v>45179.487179487478</c:v>
                </c:pt>
                <c:pt idx="6">
                  <c:v>22405.594405594282</c:v>
                </c:pt>
                <c:pt idx="7">
                  <c:v>-26312.354312354466</c:v>
                </c:pt>
                <c:pt idx="8">
                  <c:v>-75694.638694638852</c:v>
                </c:pt>
                <c:pt idx="9">
                  <c:v>49538.461538460571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8F-4BDB-B81F-C53B29AFC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733503"/>
        <c:axId val="2126615983"/>
      </c:scatterChart>
      <c:valAx>
        <c:axId val="736733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LEV_SQUARE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615983"/>
        <c:crosses val="autoZero"/>
        <c:crossBetween val="midCat"/>
      </c:valAx>
      <c:valAx>
        <c:axId val="21266159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67335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LEV_CUBE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Sheet7!$E$8:$E$17</c:f>
              <c:numCache>
                <c:formatCode>General</c:formatCode>
                <c:ptCount val="1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</c:numCache>
            </c:numRef>
          </c:xVal>
          <c:yVal>
            <c:numRef>
              <c:f>Sheet7!$I$33:$I$42</c:f>
              <c:numCache>
                <c:formatCode>General</c:formatCode>
                <c:ptCount val="10"/>
                <c:pt idx="0">
                  <c:v>30097.902097902755</c:v>
                </c:pt>
                <c:pt idx="1">
                  <c:v>-28759.906759906109</c:v>
                </c:pt>
                <c:pt idx="2">
                  <c:v>-34960.372960372333</c:v>
                </c:pt>
                <c:pt idx="3">
                  <c:v>-8223.7762237756979</c:v>
                </c:pt>
                <c:pt idx="4">
                  <c:v>26729.603729604103</c:v>
                </c:pt>
                <c:pt idx="5">
                  <c:v>45179.487179487478</c:v>
                </c:pt>
                <c:pt idx="6">
                  <c:v>22405.594405594282</c:v>
                </c:pt>
                <c:pt idx="7">
                  <c:v>-26312.354312354466</c:v>
                </c:pt>
                <c:pt idx="8">
                  <c:v>-75694.638694638852</c:v>
                </c:pt>
                <c:pt idx="9">
                  <c:v>49538.461538460571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9B-41C8-951E-37122FD8D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720047"/>
        <c:axId val="749977887"/>
      </c:scatterChart>
      <c:valAx>
        <c:axId val="736720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LEV_CUBE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9977887"/>
        <c:crosses val="autoZero"/>
        <c:crossBetween val="midCat"/>
      </c:valAx>
      <c:valAx>
        <c:axId val="749977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67200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LEVEL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SALARY</c:v>
          </c:tx>
          <c:spPr>
            <a:ln w="19050">
              <a:noFill/>
            </a:ln>
          </c:spPr>
          <c:xVal>
            <c:numRef>
              <c:f>Sheet7!$C$8:$C$17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Sheet7!$B$8:$B$17</c:f>
              <c:numCache>
                <c:formatCode>General</c:formatCode>
                <c:ptCount val="10"/>
                <c:pt idx="0">
                  <c:v>45000</c:v>
                </c:pt>
                <c:pt idx="1">
                  <c:v>50000</c:v>
                </c:pt>
                <c:pt idx="2">
                  <c:v>60000</c:v>
                </c:pt>
                <c:pt idx="3">
                  <c:v>80000</c:v>
                </c:pt>
                <c:pt idx="4">
                  <c:v>110000</c:v>
                </c:pt>
                <c:pt idx="5">
                  <c:v>150000</c:v>
                </c:pt>
                <c:pt idx="6">
                  <c:v>200000</c:v>
                </c:pt>
                <c:pt idx="7">
                  <c:v>300000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34-4D47-B223-417422642AA0}"/>
            </c:ext>
          </c:extLst>
        </c:ser>
        <c:ser>
          <c:idx val="1"/>
          <c:order val="1"/>
          <c:tx>
            <c:v>Predicted SALARY</c:v>
          </c:tx>
          <c:spPr>
            <a:ln w="19050">
              <a:noFill/>
            </a:ln>
          </c:spPr>
          <c:xVal>
            <c:numRef>
              <c:f>Sheet7!$C$8:$C$17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Sheet7!$H$33:$H$42</c:f>
              <c:numCache>
                <c:formatCode>General</c:formatCode>
                <c:ptCount val="10"/>
                <c:pt idx="0">
                  <c:v>14902.097902097246</c:v>
                </c:pt>
                <c:pt idx="1">
                  <c:v>78759.906759906109</c:v>
                </c:pt>
                <c:pt idx="2">
                  <c:v>94960.372960372333</c:v>
                </c:pt>
                <c:pt idx="3">
                  <c:v>88223.776223775698</c:v>
                </c:pt>
                <c:pt idx="4">
                  <c:v>83270.396270395897</c:v>
                </c:pt>
                <c:pt idx="5">
                  <c:v>104820.51282051252</c:v>
                </c:pt>
                <c:pt idx="6">
                  <c:v>177594.40559440572</c:v>
                </c:pt>
                <c:pt idx="7">
                  <c:v>326312.35431235447</c:v>
                </c:pt>
                <c:pt idx="8">
                  <c:v>575694.63869463885</c:v>
                </c:pt>
                <c:pt idx="9">
                  <c:v>950461.53846153943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34-4D47-B223-417422642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724687"/>
        <c:axId val="749972127"/>
      </c:scatterChart>
      <c:valAx>
        <c:axId val="736724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9972127"/>
        <c:crosses val="autoZero"/>
        <c:crossBetween val="midCat"/>
      </c:valAx>
      <c:valAx>
        <c:axId val="7499721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67246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Sheet1!$I$28:$I$34</c:f>
              <c:numCache>
                <c:formatCode>General</c:formatCode>
                <c:ptCount val="7"/>
                <c:pt idx="0">
                  <c:v>7.1428571428571432</c:v>
                </c:pt>
                <c:pt idx="1">
                  <c:v>21.428571428571431</c:v>
                </c:pt>
                <c:pt idx="2">
                  <c:v>35.714285714285715</c:v>
                </c:pt>
                <c:pt idx="3">
                  <c:v>50.000000000000007</c:v>
                </c:pt>
                <c:pt idx="4">
                  <c:v>64.285714285714292</c:v>
                </c:pt>
                <c:pt idx="5">
                  <c:v>78.571428571428569</c:v>
                </c:pt>
                <c:pt idx="6">
                  <c:v>92.857142857142861</c:v>
                </c:pt>
              </c:numCache>
            </c:numRef>
          </c:xVal>
          <c:yVal>
            <c:numRef>
              <c:f>Sheet1!$J$28:$J$34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7.5</c:v>
                </c:pt>
                <c:pt idx="6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13-4A6B-95A9-65EF7A9AE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965199"/>
        <c:axId val="2123629983"/>
      </c:scatterChart>
      <c:valAx>
        <c:axId val="453965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3629983"/>
        <c:crosses val="autoZero"/>
        <c:crossBetween val="midCat"/>
      </c:valAx>
      <c:valAx>
        <c:axId val="21236299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39651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LEV_SQUARE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SALARY</c:v>
          </c:tx>
          <c:spPr>
            <a:ln w="19050">
              <a:noFill/>
            </a:ln>
          </c:spPr>
          <c:xVal>
            <c:numRef>
              <c:f>Sheet7!$D$8:$D$17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xVal>
          <c:yVal>
            <c:numRef>
              <c:f>Sheet7!$B$8:$B$17</c:f>
              <c:numCache>
                <c:formatCode>General</c:formatCode>
                <c:ptCount val="10"/>
                <c:pt idx="0">
                  <c:v>45000</c:v>
                </c:pt>
                <c:pt idx="1">
                  <c:v>50000</c:v>
                </c:pt>
                <c:pt idx="2">
                  <c:v>60000</c:v>
                </c:pt>
                <c:pt idx="3">
                  <c:v>80000</c:v>
                </c:pt>
                <c:pt idx="4">
                  <c:v>110000</c:v>
                </c:pt>
                <c:pt idx="5">
                  <c:v>150000</c:v>
                </c:pt>
                <c:pt idx="6">
                  <c:v>200000</c:v>
                </c:pt>
                <c:pt idx="7">
                  <c:v>300000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10-4798-A177-A4A89BE59409}"/>
            </c:ext>
          </c:extLst>
        </c:ser>
        <c:ser>
          <c:idx val="1"/>
          <c:order val="1"/>
          <c:tx>
            <c:v>Predicted SALARY</c:v>
          </c:tx>
          <c:spPr>
            <a:ln w="19050">
              <a:noFill/>
            </a:ln>
          </c:spPr>
          <c:xVal>
            <c:numRef>
              <c:f>Sheet7!$D$8:$D$17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xVal>
          <c:yVal>
            <c:numRef>
              <c:f>Sheet7!$H$33:$H$42</c:f>
              <c:numCache>
                <c:formatCode>General</c:formatCode>
                <c:ptCount val="10"/>
                <c:pt idx="0">
                  <c:v>14902.097902097246</c:v>
                </c:pt>
                <c:pt idx="1">
                  <c:v>78759.906759906109</c:v>
                </c:pt>
                <c:pt idx="2">
                  <c:v>94960.372960372333</c:v>
                </c:pt>
                <c:pt idx="3">
                  <c:v>88223.776223775698</c:v>
                </c:pt>
                <c:pt idx="4">
                  <c:v>83270.396270395897</c:v>
                </c:pt>
                <c:pt idx="5">
                  <c:v>104820.51282051252</c:v>
                </c:pt>
                <c:pt idx="6">
                  <c:v>177594.40559440572</c:v>
                </c:pt>
                <c:pt idx="7">
                  <c:v>326312.35431235447</c:v>
                </c:pt>
                <c:pt idx="8">
                  <c:v>575694.63869463885</c:v>
                </c:pt>
                <c:pt idx="9">
                  <c:v>950461.53846153943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10-4798-A177-A4A89BE59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724687"/>
        <c:axId val="749974047"/>
      </c:scatterChart>
      <c:valAx>
        <c:axId val="736724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LEV_SQUARE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9974047"/>
        <c:crosses val="autoZero"/>
        <c:crossBetween val="midCat"/>
      </c:valAx>
      <c:valAx>
        <c:axId val="749974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67246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LEV_CUBE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SALARY</c:v>
          </c:tx>
          <c:spPr>
            <a:ln w="19050">
              <a:noFill/>
            </a:ln>
          </c:spPr>
          <c:xVal>
            <c:numRef>
              <c:f>Sheet7!$E$8:$E$17</c:f>
              <c:numCache>
                <c:formatCode>General</c:formatCode>
                <c:ptCount val="1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</c:numCache>
            </c:numRef>
          </c:xVal>
          <c:yVal>
            <c:numRef>
              <c:f>Sheet7!$B$8:$B$17</c:f>
              <c:numCache>
                <c:formatCode>General</c:formatCode>
                <c:ptCount val="10"/>
                <c:pt idx="0">
                  <c:v>45000</c:v>
                </c:pt>
                <c:pt idx="1">
                  <c:v>50000</c:v>
                </c:pt>
                <c:pt idx="2">
                  <c:v>60000</c:v>
                </c:pt>
                <c:pt idx="3">
                  <c:v>80000</c:v>
                </c:pt>
                <c:pt idx="4">
                  <c:v>110000</c:v>
                </c:pt>
                <c:pt idx="5">
                  <c:v>150000</c:v>
                </c:pt>
                <c:pt idx="6">
                  <c:v>200000</c:v>
                </c:pt>
                <c:pt idx="7">
                  <c:v>300000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3D-46FB-BC61-3153CF7AAF19}"/>
            </c:ext>
          </c:extLst>
        </c:ser>
        <c:ser>
          <c:idx val="1"/>
          <c:order val="1"/>
          <c:tx>
            <c:v>Predicted SALARY</c:v>
          </c:tx>
          <c:spPr>
            <a:ln w="19050">
              <a:noFill/>
            </a:ln>
          </c:spPr>
          <c:xVal>
            <c:numRef>
              <c:f>Sheet7!$E$8:$E$17</c:f>
              <c:numCache>
                <c:formatCode>General</c:formatCode>
                <c:ptCount val="1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</c:numCache>
            </c:numRef>
          </c:xVal>
          <c:yVal>
            <c:numRef>
              <c:f>Sheet7!$H$33:$H$42</c:f>
              <c:numCache>
                <c:formatCode>General</c:formatCode>
                <c:ptCount val="10"/>
                <c:pt idx="0">
                  <c:v>14902.097902097246</c:v>
                </c:pt>
                <c:pt idx="1">
                  <c:v>78759.906759906109</c:v>
                </c:pt>
                <c:pt idx="2">
                  <c:v>94960.372960372333</c:v>
                </c:pt>
                <c:pt idx="3">
                  <c:v>88223.776223775698</c:v>
                </c:pt>
                <c:pt idx="4">
                  <c:v>83270.396270395897</c:v>
                </c:pt>
                <c:pt idx="5">
                  <c:v>104820.51282051252</c:v>
                </c:pt>
                <c:pt idx="6">
                  <c:v>177594.40559440572</c:v>
                </c:pt>
                <c:pt idx="7">
                  <c:v>326312.35431235447</c:v>
                </c:pt>
                <c:pt idx="8">
                  <c:v>575694.63869463885</c:v>
                </c:pt>
                <c:pt idx="9">
                  <c:v>950461.53846153943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3D-46FB-BC61-3153CF7AA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724687"/>
        <c:axId val="749975967"/>
      </c:scatterChart>
      <c:valAx>
        <c:axId val="736724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LEV_CUBE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9975967"/>
        <c:crosses val="autoZero"/>
        <c:crossBetween val="midCat"/>
      </c:valAx>
      <c:valAx>
        <c:axId val="7499759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67246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Sheet7!$L$33:$L$42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Sheet7!$M$33:$M$42</c:f>
              <c:numCache>
                <c:formatCode>General</c:formatCode>
                <c:ptCount val="10"/>
                <c:pt idx="0">
                  <c:v>45000</c:v>
                </c:pt>
                <c:pt idx="1">
                  <c:v>50000</c:v>
                </c:pt>
                <c:pt idx="2">
                  <c:v>60000</c:v>
                </c:pt>
                <c:pt idx="3">
                  <c:v>80000</c:v>
                </c:pt>
                <c:pt idx="4">
                  <c:v>110000</c:v>
                </c:pt>
                <c:pt idx="5">
                  <c:v>150000</c:v>
                </c:pt>
                <c:pt idx="6">
                  <c:v>200000</c:v>
                </c:pt>
                <c:pt idx="7">
                  <c:v>300000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12-498D-B416-49BD65086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741855"/>
        <c:axId val="749980767"/>
      </c:scatterChart>
      <c:valAx>
        <c:axId val="736741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9980767"/>
        <c:crosses val="autoZero"/>
        <c:crossBetween val="midCat"/>
      </c:valAx>
      <c:valAx>
        <c:axId val="7499807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67418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LEVEL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Sheet8!$C$8:$C$17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Sheet8!$J$34:$J$43</c:f>
              <c:numCache>
                <c:formatCode>General</c:formatCode>
                <c:ptCount val="10"/>
                <c:pt idx="0">
                  <c:v>-8356.6433566423511</c:v>
                </c:pt>
                <c:pt idx="1">
                  <c:v>18240.093240091839</c:v>
                </c:pt>
                <c:pt idx="2">
                  <c:v>1357.8088578074239</c:v>
                </c:pt>
                <c:pt idx="3">
                  <c:v>-14632.867132867716</c:v>
                </c:pt>
                <c:pt idx="4">
                  <c:v>-11724.9417249416</c:v>
                </c:pt>
                <c:pt idx="5">
                  <c:v>6724.9417249425314</c:v>
                </c:pt>
                <c:pt idx="6">
                  <c:v>15996.503496503457</c:v>
                </c:pt>
                <c:pt idx="7">
                  <c:v>10005.827505827416</c:v>
                </c:pt>
                <c:pt idx="8">
                  <c:v>-28694.638694640249</c:v>
                </c:pt>
                <c:pt idx="9">
                  <c:v>11083.91608391609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13-4752-A107-325C7BF76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616351"/>
        <c:axId val="749978847"/>
      </c:scatterChart>
      <c:valAx>
        <c:axId val="738616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9978847"/>
        <c:crosses val="autoZero"/>
        <c:crossBetween val="midCat"/>
      </c:valAx>
      <c:valAx>
        <c:axId val="7499788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6163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LEV_SQUARE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Sheet8!$D$8:$D$17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xVal>
          <c:yVal>
            <c:numRef>
              <c:f>Sheet8!$J$34:$J$43</c:f>
              <c:numCache>
                <c:formatCode>General</c:formatCode>
                <c:ptCount val="10"/>
                <c:pt idx="0">
                  <c:v>-8356.6433566423511</c:v>
                </c:pt>
                <c:pt idx="1">
                  <c:v>18240.093240091839</c:v>
                </c:pt>
                <c:pt idx="2">
                  <c:v>1357.8088578074239</c:v>
                </c:pt>
                <c:pt idx="3">
                  <c:v>-14632.867132867716</c:v>
                </c:pt>
                <c:pt idx="4">
                  <c:v>-11724.9417249416</c:v>
                </c:pt>
                <c:pt idx="5">
                  <c:v>6724.9417249425314</c:v>
                </c:pt>
                <c:pt idx="6">
                  <c:v>15996.503496503457</c:v>
                </c:pt>
                <c:pt idx="7">
                  <c:v>10005.827505827416</c:v>
                </c:pt>
                <c:pt idx="8">
                  <c:v>-28694.638694640249</c:v>
                </c:pt>
                <c:pt idx="9">
                  <c:v>11083.91608391609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15-4B5C-B4E5-7024DAD4E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610319"/>
        <c:axId val="749973087"/>
      </c:scatterChart>
      <c:valAx>
        <c:axId val="738610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LEV_SQUARE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9973087"/>
        <c:crosses val="autoZero"/>
        <c:crossBetween val="midCat"/>
      </c:valAx>
      <c:valAx>
        <c:axId val="7499730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6103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LEV_CUBE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Sheet8!$E$8:$E$17</c:f>
              <c:numCache>
                <c:formatCode>General</c:formatCode>
                <c:ptCount val="1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</c:numCache>
            </c:numRef>
          </c:xVal>
          <c:yVal>
            <c:numRef>
              <c:f>Sheet8!$J$34:$J$43</c:f>
              <c:numCache>
                <c:formatCode>General</c:formatCode>
                <c:ptCount val="10"/>
                <c:pt idx="0">
                  <c:v>-8356.6433566423511</c:v>
                </c:pt>
                <c:pt idx="1">
                  <c:v>18240.093240091839</c:v>
                </c:pt>
                <c:pt idx="2">
                  <c:v>1357.8088578074239</c:v>
                </c:pt>
                <c:pt idx="3">
                  <c:v>-14632.867132867716</c:v>
                </c:pt>
                <c:pt idx="4">
                  <c:v>-11724.9417249416</c:v>
                </c:pt>
                <c:pt idx="5">
                  <c:v>6724.9417249425314</c:v>
                </c:pt>
                <c:pt idx="6">
                  <c:v>15996.503496503457</c:v>
                </c:pt>
                <c:pt idx="7">
                  <c:v>10005.827505827416</c:v>
                </c:pt>
                <c:pt idx="8">
                  <c:v>-28694.638694640249</c:v>
                </c:pt>
                <c:pt idx="9">
                  <c:v>11083.91608391609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E2-4C38-AF9C-4165E1088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598255"/>
        <c:axId val="749973567"/>
      </c:scatterChart>
      <c:valAx>
        <c:axId val="738598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LEV_CUBE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9973567"/>
        <c:crosses val="autoZero"/>
        <c:crossBetween val="midCat"/>
      </c:valAx>
      <c:valAx>
        <c:axId val="749973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5982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LEV_FOURTH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Sheet8!$F$8:$F$17</c:f>
              <c:numCache>
                <c:formatCode>General</c:formatCode>
                <c:ptCount val="10"/>
                <c:pt idx="0">
                  <c:v>1</c:v>
                </c:pt>
                <c:pt idx="1">
                  <c:v>16</c:v>
                </c:pt>
                <c:pt idx="2">
                  <c:v>81</c:v>
                </c:pt>
                <c:pt idx="3">
                  <c:v>256</c:v>
                </c:pt>
                <c:pt idx="4">
                  <c:v>625</c:v>
                </c:pt>
                <c:pt idx="5">
                  <c:v>1296</c:v>
                </c:pt>
                <c:pt idx="6">
                  <c:v>2401</c:v>
                </c:pt>
                <c:pt idx="7">
                  <c:v>4096</c:v>
                </c:pt>
                <c:pt idx="8">
                  <c:v>6561</c:v>
                </c:pt>
                <c:pt idx="9">
                  <c:v>10000</c:v>
                </c:pt>
              </c:numCache>
            </c:numRef>
          </c:xVal>
          <c:yVal>
            <c:numRef>
              <c:f>Sheet8!$J$34:$J$43</c:f>
              <c:numCache>
                <c:formatCode>General</c:formatCode>
                <c:ptCount val="10"/>
                <c:pt idx="0">
                  <c:v>-8356.6433566423511</c:v>
                </c:pt>
                <c:pt idx="1">
                  <c:v>18240.093240091839</c:v>
                </c:pt>
                <c:pt idx="2">
                  <c:v>1357.8088578074239</c:v>
                </c:pt>
                <c:pt idx="3">
                  <c:v>-14632.867132867716</c:v>
                </c:pt>
                <c:pt idx="4">
                  <c:v>-11724.9417249416</c:v>
                </c:pt>
                <c:pt idx="5">
                  <c:v>6724.9417249425314</c:v>
                </c:pt>
                <c:pt idx="6">
                  <c:v>15996.503496503457</c:v>
                </c:pt>
                <c:pt idx="7">
                  <c:v>10005.827505827416</c:v>
                </c:pt>
                <c:pt idx="8">
                  <c:v>-28694.638694640249</c:v>
                </c:pt>
                <c:pt idx="9">
                  <c:v>11083.91608391609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8F-4C2C-9658-BC5F64CB6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5007"/>
        <c:axId val="749978367"/>
      </c:scatterChart>
      <c:valAx>
        <c:axId val="48475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LEV_FOURTH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9978367"/>
        <c:crosses val="autoZero"/>
        <c:crossBetween val="midCat"/>
      </c:valAx>
      <c:valAx>
        <c:axId val="7499783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4750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LEVEL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SALARY</c:v>
          </c:tx>
          <c:spPr>
            <a:ln w="19050">
              <a:noFill/>
            </a:ln>
          </c:spPr>
          <c:xVal>
            <c:numRef>
              <c:f>Sheet8!$C$8:$C$17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Sheet8!$B$8:$B$17</c:f>
              <c:numCache>
                <c:formatCode>General</c:formatCode>
                <c:ptCount val="10"/>
                <c:pt idx="0">
                  <c:v>45000</c:v>
                </c:pt>
                <c:pt idx="1">
                  <c:v>50000</c:v>
                </c:pt>
                <c:pt idx="2">
                  <c:v>60000</c:v>
                </c:pt>
                <c:pt idx="3">
                  <c:v>80000</c:v>
                </c:pt>
                <c:pt idx="4">
                  <c:v>110000</c:v>
                </c:pt>
                <c:pt idx="5">
                  <c:v>150000</c:v>
                </c:pt>
                <c:pt idx="6">
                  <c:v>200000</c:v>
                </c:pt>
                <c:pt idx="7">
                  <c:v>300000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45-43A7-8547-A25ED01D8294}"/>
            </c:ext>
          </c:extLst>
        </c:ser>
        <c:ser>
          <c:idx val="1"/>
          <c:order val="1"/>
          <c:tx>
            <c:v>Predicted SALARY</c:v>
          </c:tx>
          <c:spPr>
            <a:ln w="19050">
              <a:noFill/>
            </a:ln>
          </c:spPr>
          <c:xVal>
            <c:numRef>
              <c:f>Sheet8!$C$8:$C$17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Sheet8!$I$34:$I$43</c:f>
              <c:numCache>
                <c:formatCode>General</c:formatCode>
                <c:ptCount val="10"/>
                <c:pt idx="0">
                  <c:v>53356.643356642351</c:v>
                </c:pt>
                <c:pt idx="1">
                  <c:v>31759.906759908161</c:v>
                </c:pt>
                <c:pt idx="2">
                  <c:v>58642.191142192576</c:v>
                </c:pt>
                <c:pt idx="3">
                  <c:v>94632.867132867716</c:v>
                </c:pt>
                <c:pt idx="4">
                  <c:v>121724.9417249416</c:v>
                </c:pt>
                <c:pt idx="5">
                  <c:v>143275.05827505747</c:v>
                </c:pt>
                <c:pt idx="6">
                  <c:v>184003.49650349654</c:v>
                </c:pt>
                <c:pt idx="7">
                  <c:v>289994.17249417258</c:v>
                </c:pt>
                <c:pt idx="8">
                  <c:v>528694.63869464025</c:v>
                </c:pt>
                <c:pt idx="9">
                  <c:v>988916.08391608391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45-43A7-8547-A25ED01D8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5007"/>
        <c:axId val="749975007"/>
      </c:scatterChart>
      <c:valAx>
        <c:axId val="48475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9975007"/>
        <c:crosses val="autoZero"/>
        <c:crossBetween val="midCat"/>
      </c:valAx>
      <c:valAx>
        <c:axId val="7499750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4750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LEV_SQUARE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SALARY</c:v>
          </c:tx>
          <c:spPr>
            <a:ln w="19050">
              <a:noFill/>
            </a:ln>
          </c:spPr>
          <c:xVal>
            <c:numRef>
              <c:f>Sheet8!$D$8:$D$17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xVal>
          <c:yVal>
            <c:numRef>
              <c:f>Sheet8!$B$8:$B$17</c:f>
              <c:numCache>
                <c:formatCode>General</c:formatCode>
                <c:ptCount val="10"/>
                <c:pt idx="0">
                  <c:v>45000</c:v>
                </c:pt>
                <c:pt idx="1">
                  <c:v>50000</c:v>
                </c:pt>
                <c:pt idx="2">
                  <c:v>60000</c:v>
                </c:pt>
                <c:pt idx="3">
                  <c:v>80000</c:v>
                </c:pt>
                <c:pt idx="4">
                  <c:v>110000</c:v>
                </c:pt>
                <c:pt idx="5">
                  <c:v>150000</c:v>
                </c:pt>
                <c:pt idx="6">
                  <c:v>200000</c:v>
                </c:pt>
                <c:pt idx="7">
                  <c:v>300000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31-4E56-A539-0C1E594DEC70}"/>
            </c:ext>
          </c:extLst>
        </c:ser>
        <c:ser>
          <c:idx val="1"/>
          <c:order val="1"/>
          <c:tx>
            <c:v>Predicted SALARY</c:v>
          </c:tx>
          <c:spPr>
            <a:ln w="19050">
              <a:noFill/>
            </a:ln>
          </c:spPr>
          <c:xVal>
            <c:numRef>
              <c:f>Sheet8!$D$8:$D$17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xVal>
          <c:yVal>
            <c:numRef>
              <c:f>Sheet8!$I$34:$I$43</c:f>
              <c:numCache>
                <c:formatCode>General</c:formatCode>
                <c:ptCount val="10"/>
                <c:pt idx="0">
                  <c:v>53356.643356642351</c:v>
                </c:pt>
                <c:pt idx="1">
                  <c:v>31759.906759908161</c:v>
                </c:pt>
                <c:pt idx="2">
                  <c:v>58642.191142192576</c:v>
                </c:pt>
                <c:pt idx="3">
                  <c:v>94632.867132867716</c:v>
                </c:pt>
                <c:pt idx="4">
                  <c:v>121724.9417249416</c:v>
                </c:pt>
                <c:pt idx="5">
                  <c:v>143275.05827505747</c:v>
                </c:pt>
                <c:pt idx="6">
                  <c:v>184003.49650349654</c:v>
                </c:pt>
                <c:pt idx="7">
                  <c:v>289994.17249417258</c:v>
                </c:pt>
                <c:pt idx="8">
                  <c:v>528694.63869464025</c:v>
                </c:pt>
                <c:pt idx="9">
                  <c:v>988916.08391608391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31-4E56-A539-0C1E594DE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23775"/>
        <c:axId val="749965887"/>
      </c:scatterChart>
      <c:valAx>
        <c:axId val="39723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LEV_SQUARE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9965887"/>
        <c:crosses val="autoZero"/>
        <c:crossBetween val="midCat"/>
      </c:valAx>
      <c:valAx>
        <c:axId val="749965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7237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LEV_CUBE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SALARY</c:v>
          </c:tx>
          <c:spPr>
            <a:ln w="19050">
              <a:noFill/>
            </a:ln>
          </c:spPr>
          <c:xVal>
            <c:numRef>
              <c:f>Sheet8!$E$8:$E$17</c:f>
              <c:numCache>
                <c:formatCode>General</c:formatCode>
                <c:ptCount val="1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</c:numCache>
            </c:numRef>
          </c:xVal>
          <c:yVal>
            <c:numRef>
              <c:f>Sheet8!$B$8:$B$17</c:f>
              <c:numCache>
                <c:formatCode>General</c:formatCode>
                <c:ptCount val="10"/>
                <c:pt idx="0">
                  <c:v>45000</c:v>
                </c:pt>
                <c:pt idx="1">
                  <c:v>50000</c:v>
                </c:pt>
                <c:pt idx="2">
                  <c:v>60000</c:v>
                </c:pt>
                <c:pt idx="3">
                  <c:v>80000</c:v>
                </c:pt>
                <c:pt idx="4">
                  <c:v>110000</c:v>
                </c:pt>
                <c:pt idx="5">
                  <c:v>150000</c:v>
                </c:pt>
                <c:pt idx="6">
                  <c:v>200000</c:v>
                </c:pt>
                <c:pt idx="7">
                  <c:v>300000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D-4247-BD1E-9AF9848312F8}"/>
            </c:ext>
          </c:extLst>
        </c:ser>
        <c:ser>
          <c:idx val="1"/>
          <c:order val="1"/>
          <c:tx>
            <c:v>Predicted SALARY</c:v>
          </c:tx>
          <c:spPr>
            <a:ln w="19050">
              <a:noFill/>
            </a:ln>
          </c:spPr>
          <c:xVal>
            <c:numRef>
              <c:f>Sheet8!$E$8:$E$17</c:f>
              <c:numCache>
                <c:formatCode>General</c:formatCode>
                <c:ptCount val="1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</c:numCache>
            </c:numRef>
          </c:xVal>
          <c:yVal>
            <c:numRef>
              <c:f>Sheet8!$I$34:$I$43</c:f>
              <c:numCache>
                <c:formatCode>General</c:formatCode>
                <c:ptCount val="10"/>
                <c:pt idx="0">
                  <c:v>53356.643356642351</c:v>
                </c:pt>
                <c:pt idx="1">
                  <c:v>31759.906759908161</c:v>
                </c:pt>
                <c:pt idx="2">
                  <c:v>58642.191142192576</c:v>
                </c:pt>
                <c:pt idx="3">
                  <c:v>94632.867132867716</c:v>
                </c:pt>
                <c:pt idx="4">
                  <c:v>121724.9417249416</c:v>
                </c:pt>
                <c:pt idx="5">
                  <c:v>143275.05827505747</c:v>
                </c:pt>
                <c:pt idx="6">
                  <c:v>184003.49650349654</c:v>
                </c:pt>
                <c:pt idx="7">
                  <c:v>289994.17249417258</c:v>
                </c:pt>
                <c:pt idx="8">
                  <c:v>528694.63869464025</c:v>
                </c:pt>
                <c:pt idx="9">
                  <c:v>988916.08391608391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2D-4247-BD1E-9AF984831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966863"/>
        <c:axId val="751896959"/>
      </c:scatterChart>
      <c:valAx>
        <c:axId val="638966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LEV_CUBE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896959"/>
        <c:crosses val="autoZero"/>
        <c:crossBetween val="midCat"/>
      </c:valAx>
      <c:valAx>
        <c:axId val="7518969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89668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Sheet1!$G$69:$G$75</c:f>
              <c:numCache>
                <c:formatCode>General</c:formatCode>
                <c:ptCount val="7"/>
                <c:pt idx="0">
                  <c:v>-3.5714285714287364E-2</c:v>
                </c:pt>
                <c:pt idx="1">
                  <c:v>-4.4408920985006262E-16</c:v>
                </c:pt>
                <c:pt idx="2">
                  <c:v>-0.1785714285714286</c:v>
                </c:pt>
                <c:pt idx="3">
                  <c:v>0.42857142857142883</c:v>
                </c:pt>
                <c:pt idx="4">
                  <c:v>0.32142857142857206</c:v>
                </c:pt>
                <c:pt idx="5">
                  <c:v>-1</c:v>
                </c:pt>
                <c:pt idx="6">
                  <c:v>0.4642857142857153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E6-4121-8042-527ADCC1A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471999"/>
        <c:axId val="647677503"/>
      </c:scatterChart>
      <c:valAx>
        <c:axId val="638471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677503"/>
        <c:crosses val="autoZero"/>
        <c:crossBetween val="midCat"/>
      </c:valAx>
      <c:valAx>
        <c:axId val="6476775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84719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LEV_FOURTH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SALARY</c:v>
          </c:tx>
          <c:spPr>
            <a:ln w="19050">
              <a:noFill/>
            </a:ln>
          </c:spPr>
          <c:xVal>
            <c:numRef>
              <c:f>Sheet8!$F$8:$F$17</c:f>
              <c:numCache>
                <c:formatCode>General</c:formatCode>
                <c:ptCount val="10"/>
                <c:pt idx="0">
                  <c:v>1</c:v>
                </c:pt>
                <c:pt idx="1">
                  <c:v>16</c:v>
                </c:pt>
                <c:pt idx="2">
                  <c:v>81</c:v>
                </c:pt>
                <c:pt idx="3">
                  <c:v>256</c:v>
                </c:pt>
                <c:pt idx="4">
                  <c:v>625</c:v>
                </c:pt>
                <c:pt idx="5">
                  <c:v>1296</c:v>
                </c:pt>
                <c:pt idx="6">
                  <c:v>2401</c:v>
                </c:pt>
                <c:pt idx="7">
                  <c:v>4096</c:v>
                </c:pt>
                <c:pt idx="8">
                  <c:v>6561</c:v>
                </c:pt>
                <c:pt idx="9">
                  <c:v>10000</c:v>
                </c:pt>
              </c:numCache>
            </c:numRef>
          </c:xVal>
          <c:yVal>
            <c:numRef>
              <c:f>Sheet8!$B$8:$B$17</c:f>
              <c:numCache>
                <c:formatCode>General</c:formatCode>
                <c:ptCount val="10"/>
                <c:pt idx="0">
                  <c:v>45000</c:v>
                </c:pt>
                <c:pt idx="1">
                  <c:v>50000</c:v>
                </c:pt>
                <c:pt idx="2">
                  <c:v>60000</c:v>
                </c:pt>
                <c:pt idx="3">
                  <c:v>80000</c:v>
                </c:pt>
                <c:pt idx="4">
                  <c:v>110000</c:v>
                </c:pt>
                <c:pt idx="5">
                  <c:v>150000</c:v>
                </c:pt>
                <c:pt idx="6">
                  <c:v>200000</c:v>
                </c:pt>
                <c:pt idx="7">
                  <c:v>300000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56-47EE-9D45-5F13C95F75F2}"/>
            </c:ext>
          </c:extLst>
        </c:ser>
        <c:ser>
          <c:idx val="1"/>
          <c:order val="1"/>
          <c:tx>
            <c:v>Predicted SALARY</c:v>
          </c:tx>
          <c:spPr>
            <a:ln w="19050">
              <a:noFill/>
            </a:ln>
          </c:spPr>
          <c:xVal>
            <c:numRef>
              <c:f>Sheet8!$F$8:$F$17</c:f>
              <c:numCache>
                <c:formatCode>General</c:formatCode>
                <c:ptCount val="10"/>
                <c:pt idx="0">
                  <c:v>1</c:v>
                </c:pt>
                <c:pt idx="1">
                  <c:v>16</c:v>
                </c:pt>
                <c:pt idx="2">
                  <c:v>81</c:v>
                </c:pt>
                <c:pt idx="3">
                  <c:v>256</c:v>
                </c:pt>
                <c:pt idx="4">
                  <c:v>625</c:v>
                </c:pt>
                <c:pt idx="5">
                  <c:v>1296</c:v>
                </c:pt>
                <c:pt idx="6">
                  <c:v>2401</c:v>
                </c:pt>
                <c:pt idx="7">
                  <c:v>4096</c:v>
                </c:pt>
                <c:pt idx="8">
                  <c:v>6561</c:v>
                </c:pt>
                <c:pt idx="9">
                  <c:v>10000</c:v>
                </c:pt>
              </c:numCache>
            </c:numRef>
          </c:xVal>
          <c:yVal>
            <c:numRef>
              <c:f>Sheet8!$I$34:$I$43</c:f>
              <c:numCache>
                <c:formatCode>General</c:formatCode>
                <c:ptCount val="10"/>
                <c:pt idx="0">
                  <c:v>53356.643356642351</c:v>
                </c:pt>
                <c:pt idx="1">
                  <c:v>31759.906759908161</c:v>
                </c:pt>
                <c:pt idx="2">
                  <c:v>58642.191142192576</c:v>
                </c:pt>
                <c:pt idx="3">
                  <c:v>94632.867132867716</c:v>
                </c:pt>
                <c:pt idx="4">
                  <c:v>121724.9417249416</c:v>
                </c:pt>
                <c:pt idx="5">
                  <c:v>143275.05827505747</c:v>
                </c:pt>
                <c:pt idx="6">
                  <c:v>184003.49650349654</c:v>
                </c:pt>
                <c:pt idx="7">
                  <c:v>289994.17249417258</c:v>
                </c:pt>
                <c:pt idx="8">
                  <c:v>528694.63869464025</c:v>
                </c:pt>
                <c:pt idx="9">
                  <c:v>988916.08391608391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56-47EE-9D45-5F13C95F7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966863"/>
        <c:axId val="751882079"/>
      </c:scatterChart>
      <c:valAx>
        <c:axId val="638966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LEV_FOURTH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882079"/>
        <c:crosses val="autoZero"/>
        <c:crossBetween val="midCat"/>
      </c:valAx>
      <c:valAx>
        <c:axId val="7518820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89668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Sheet8!$M$34:$M$43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Sheet8!$N$34:$N$43</c:f>
              <c:numCache>
                <c:formatCode>General</c:formatCode>
                <c:ptCount val="10"/>
                <c:pt idx="0">
                  <c:v>45000</c:v>
                </c:pt>
                <c:pt idx="1">
                  <c:v>50000</c:v>
                </c:pt>
                <c:pt idx="2">
                  <c:v>60000</c:v>
                </c:pt>
                <c:pt idx="3">
                  <c:v>80000</c:v>
                </c:pt>
                <c:pt idx="4">
                  <c:v>110000</c:v>
                </c:pt>
                <c:pt idx="5">
                  <c:v>150000</c:v>
                </c:pt>
                <c:pt idx="6">
                  <c:v>200000</c:v>
                </c:pt>
                <c:pt idx="7">
                  <c:v>300000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C3-4C52-A2C8-D43440476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36607"/>
        <c:axId val="751895039"/>
      </c:scatterChart>
      <c:valAx>
        <c:axId val="43236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895039"/>
        <c:crosses val="autoZero"/>
        <c:crossBetween val="midCat"/>
      </c:valAx>
      <c:valAx>
        <c:axId val="7518950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2366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LEVEL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Sheet9!$C$8:$C$17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Sheet9!$K$35:$K$44</c:f>
              <c:numCache>
                <c:formatCode>General</c:formatCode>
                <c:ptCount val="10"/>
                <c:pt idx="0">
                  <c:v>1104.8951048892486</c:v>
                </c:pt>
                <c:pt idx="1">
                  <c:v>-3836.8298368260512</c:v>
                </c:pt>
                <c:pt idx="2">
                  <c:v>2934.7319347345328</c:v>
                </c:pt>
                <c:pt idx="3">
                  <c:v>2713.2867132859537</c:v>
                </c:pt>
                <c:pt idx="4">
                  <c:v>-2263.4032634058385</c:v>
                </c:pt>
                <c:pt idx="5">
                  <c:v>-2736.5967365987599</c:v>
                </c:pt>
                <c:pt idx="6">
                  <c:v>-1349.650349650532</c:v>
                </c:pt>
                <c:pt idx="7">
                  <c:v>8428.9044289048761</c:v>
                </c:pt>
                <c:pt idx="8">
                  <c:v>-6617.7156177163124</c:v>
                </c:pt>
                <c:pt idx="9">
                  <c:v>1622.3776223752648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56-4079-BDEB-DA5733881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611711"/>
        <c:axId val="751907039"/>
      </c:scatterChart>
      <c:valAx>
        <c:axId val="738611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907039"/>
        <c:crosses val="autoZero"/>
        <c:crossBetween val="midCat"/>
      </c:valAx>
      <c:valAx>
        <c:axId val="7519070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6117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LEV_SQUARE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Sheet9!$D$8:$D$17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xVal>
          <c:yVal>
            <c:numRef>
              <c:f>Sheet9!$K$35:$K$44</c:f>
              <c:numCache>
                <c:formatCode>General</c:formatCode>
                <c:ptCount val="10"/>
                <c:pt idx="0">
                  <c:v>1104.8951048892486</c:v>
                </c:pt>
                <c:pt idx="1">
                  <c:v>-3836.8298368260512</c:v>
                </c:pt>
                <c:pt idx="2">
                  <c:v>2934.7319347345328</c:v>
                </c:pt>
                <c:pt idx="3">
                  <c:v>2713.2867132859537</c:v>
                </c:pt>
                <c:pt idx="4">
                  <c:v>-2263.4032634058385</c:v>
                </c:pt>
                <c:pt idx="5">
                  <c:v>-2736.5967365987599</c:v>
                </c:pt>
                <c:pt idx="6">
                  <c:v>-1349.650349650532</c:v>
                </c:pt>
                <c:pt idx="7">
                  <c:v>8428.9044289048761</c:v>
                </c:pt>
                <c:pt idx="8">
                  <c:v>-6617.7156177163124</c:v>
                </c:pt>
                <c:pt idx="9">
                  <c:v>1622.3776223752648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6F-416E-84D8-836A567F4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611711"/>
        <c:axId val="751883999"/>
      </c:scatterChart>
      <c:valAx>
        <c:axId val="738611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LEV_SQUARE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883999"/>
        <c:crosses val="autoZero"/>
        <c:crossBetween val="midCat"/>
      </c:valAx>
      <c:valAx>
        <c:axId val="7518839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6117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LEV_CUBE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Sheet9!$E$8:$E$17</c:f>
              <c:numCache>
                <c:formatCode>General</c:formatCode>
                <c:ptCount val="1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</c:numCache>
            </c:numRef>
          </c:xVal>
          <c:yVal>
            <c:numRef>
              <c:f>Sheet9!$K$35:$K$44</c:f>
              <c:numCache>
                <c:formatCode>General</c:formatCode>
                <c:ptCount val="10"/>
                <c:pt idx="0">
                  <c:v>1104.8951048892486</c:v>
                </c:pt>
                <c:pt idx="1">
                  <c:v>-3836.8298368260512</c:v>
                </c:pt>
                <c:pt idx="2">
                  <c:v>2934.7319347345328</c:v>
                </c:pt>
                <c:pt idx="3">
                  <c:v>2713.2867132859537</c:v>
                </c:pt>
                <c:pt idx="4">
                  <c:v>-2263.4032634058385</c:v>
                </c:pt>
                <c:pt idx="5">
                  <c:v>-2736.5967365987599</c:v>
                </c:pt>
                <c:pt idx="6">
                  <c:v>-1349.650349650532</c:v>
                </c:pt>
                <c:pt idx="7">
                  <c:v>8428.9044289048761</c:v>
                </c:pt>
                <c:pt idx="8">
                  <c:v>-6617.7156177163124</c:v>
                </c:pt>
                <c:pt idx="9">
                  <c:v>1622.3776223752648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9D-452C-A614-070F1393D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617743"/>
        <c:axId val="751900319"/>
      </c:scatterChart>
      <c:valAx>
        <c:axId val="738617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LEV_CUBE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900319"/>
        <c:crosses val="autoZero"/>
        <c:crossBetween val="midCat"/>
      </c:valAx>
      <c:valAx>
        <c:axId val="751900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6177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LEV_FOURTH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Sheet9!$F$8:$F$17</c:f>
              <c:numCache>
                <c:formatCode>General</c:formatCode>
                <c:ptCount val="10"/>
                <c:pt idx="0">
                  <c:v>1</c:v>
                </c:pt>
                <c:pt idx="1">
                  <c:v>16</c:v>
                </c:pt>
                <c:pt idx="2">
                  <c:v>81</c:v>
                </c:pt>
                <c:pt idx="3">
                  <c:v>256</c:v>
                </c:pt>
                <c:pt idx="4">
                  <c:v>625</c:v>
                </c:pt>
                <c:pt idx="5">
                  <c:v>1296</c:v>
                </c:pt>
                <c:pt idx="6">
                  <c:v>2401</c:v>
                </c:pt>
                <c:pt idx="7">
                  <c:v>4096</c:v>
                </c:pt>
                <c:pt idx="8">
                  <c:v>6561</c:v>
                </c:pt>
                <c:pt idx="9">
                  <c:v>10000</c:v>
                </c:pt>
              </c:numCache>
            </c:numRef>
          </c:xVal>
          <c:yVal>
            <c:numRef>
              <c:f>Sheet9!$K$35:$K$44</c:f>
              <c:numCache>
                <c:formatCode>General</c:formatCode>
                <c:ptCount val="10"/>
                <c:pt idx="0">
                  <c:v>1104.8951048892486</c:v>
                </c:pt>
                <c:pt idx="1">
                  <c:v>-3836.8298368260512</c:v>
                </c:pt>
                <c:pt idx="2">
                  <c:v>2934.7319347345328</c:v>
                </c:pt>
                <c:pt idx="3">
                  <c:v>2713.2867132859537</c:v>
                </c:pt>
                <c:pt idx="4">
                  <c:v>-2263.4032634058385</c:v>
                </c:pt>
                <c:pt idx="5">
                  <c:v>-2736.5967365987599</c:v>
                </c:pt>
                <c:pt idx="6">
                  <c:v>-1349.650349650532</c:v>
                </c:pt>
                <c:pt idx="7">
                  <c:v>8428.9044289048761</c:v>
                </c:pt>
                <c:pt idx="8">
                  <c:v>-6617.7156177163124</c:v>
                </c:pt>
                <c:pt idx="9">
                  <c:v>1622.3776223752648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91-4BBE-A55D-9D9ACBA76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619135"/>
        <c:axId val="751888799"/>
      </c:scatterChart>
      <c:valAx>
        <c:axId val="738619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LEV_FOURTH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888799"/>
        <c:crosses val="autoZero"/>
        <c:crossBetween val="midCat"/>
      </c:valAx>
      <c:valAx>
        <c:axId val="7518887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6191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LEV_FIFTH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Sheet9!$G$8:$G$17</c:f>
              <c:numCache>
                <c:formatCode>General</c:formatCode>
                <c:ptCount val="10"/>
                <c:pt idx="0">
                  <c:v>1</c:v>
                </c:pt>
                <c:pt idx="1">
                  <c:v>32</c:v>
                </c:pt>
                <c:pt idx="2">
                  <c:v>243</c:v>
                </c:pt>
                <c:pt idx="3">
                  <c:v>1024</c:v>
                </c:pt>
                <c:pt idx="4">
                  <c:v>3125</c:v>
                </c:pt>
                <c:pt idx="5">
                  <c:v>7776</c:v>
                </c:pt>
                <c:pt idx="6">
                  <c:v>16807</c:v>
                </c:pt>
                <c:pt idx="7">
                  <c:v>32768</c:v>
                </c:pt>
                <c:pt idx="8">
                  <c:v>59049</c:v>
                </c:pt>
                <c:pt idx="9">
                  <c:v>100000</c:v>
                </c:pt>
              </c:numCache>
            </c:numRef>
          </c:xVal>
          <c:yVal>
            <c:numRef>
              <c:f>Sheet9!$K$35:$K$44</c:f>
              <c:numCache>
                <c:formatCode>General</c:formatCode>
                <c:ptCount val="10"/>
                <c:pt idx="0">
                  <c:v>1104.8951048892486</c:v>
                </c:pt>
                <c:pt idx="1">
                  <c:v>-3836.8298368260512</c:v>
                </c:pt>
                <c:pt idx="2">
                  <c:v>2934.7319347345328</c:v>
                </c:pt>
                <c:pt idx="3">
                  <c:v>2713.2867132859537</c:v>
                </c:pt>
                <c:pt idx="4">
                  <c:v>-2263.4032634058385</c:v>
                </c:pt>
                <c:pt idx="5">
                  <c:v>-2736.5967365987599</c:v>
                </c:pt>
                <c:pt idx="6">
                  <c:v>-1349.650349650532</c:v>
                </c:pt>
                <c:pt idx="7">
                  <c:v>8428.9044289048761</c:v>
                </c:pt>
                <c:pt idx="8">
                  <c:v>-6617.7156177163124</c:v>
                </c:pt>
                <c:pt idx="9">
                  <c:v>1622.3776223752648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C0-4EF7-9655-B908FEEB3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418719"/>
        <c:axId val="751892159"/>
      </c:scatterChart>
      <c:valAx>
        <c:axId val="812418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LEV_FIFTH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892159"/>
        <c:crosses val="autoZero"/>
        <c:crossBetween val="midCat"/>
      </c:valAx>
      <c:valAx>
        <c:axId val="7518921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24187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LEVEL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SALARY</c:v>
          </c:tx>
          <c:spPr>
            <a:ln w="19050">
              <a:noFill/>
            </a:ln>
          </c:spPr>
          <c:xVal>
            <c:numRef>
              <c:f>Sheet9!$C$8:$C$17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Sheet9!$B$8:$B$17</c:f>
              <c:numCache>
                <c:formatCode>General</c:formatCode>
                <c:ptCount val="10"/>
                <c:pt idx="0">
                  <c:v>45000</c:v>
                </c:pt>
                <c:pt idx="1">
                  <c:v>50000</c:v>
                </c:pt>
                <c:pt idx="2">
                  <c:v>60000</c:v>
                </c:pt>
                <c:pt idx="3">
                  <c:v>80000</c:v>
                </c:pt>
                <c:pt idx="4">
                  <c:v>110000</c:v>
                </c:pt>
                <c:pt idx="5">
                  <c:v>150000</c:v>
                </c:pt>
                <c:pt idx="6">
                  <c:v>200000</c:v>
                </c:pt>
                <c:pt idx="7">
                  <c:v>300000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6E-47B4-B919-70077206519E}"/>
            </c:ext>
          </c:extLst>
        </c:ser>
        <c:ser>
          <c:idx val="1"/>
          <c:order val="1"/>
          <c:tx>
            <c:v>Predicted SALARY</c:v>
          </c:tx>
          <c:spPr>
            <a:ln w="19050">
              <a:noFill/>
            </a:ln>
          </c:spPr>
          <c:xVal>
            <c:numRef>
              <c:f>Sheet9!$C$8:$C$17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Sheet9!$J$35:$J$44</c:f>
              <c:numCache>
                <c:formatCode>General</c:formatCode>
                <c:ptCount val="10"/>
                <c:pt idx="0">
                  <c:v>43895.104895110751</c:v>
                </c:pt>
                <c:pt idx="1">
                  <c:v>53836.829836826051</c:v>
                </c:pt>
                <c:pt idx="2">
                  <c:v>57065.268065265467</c:v>
                </c:pt>
                <c:pt idx="3">
                  <c:v>77286.713286714046</c:v>
                </c:pt>
                <c:pt idx="4">
                  <c:v>112263.40326340584</c:v>
                </c:pt>
                <c:pt idx="5">
                  <c:v>152736.59673659876</c:v>
                </c:pt>
                <c:pt idx="6">
                  <c:v>201349.65034965053</c:v>
                </c:pt>
                <c:pt idx="7">
                  <c:v>291571.09557109512</c:v>
                </c:pt>
                <c:pt idx="8">
                  <c:v>506617.71561771631</c:v>
                </c:pt>
                <c:pt idx="9">
                  <c:v>998377.62237762474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6E-47B4-B919-700772065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421503"/>
        <c:axId val="751897919"/>
      </c:scatterChart>
      <c:valAx>
        <c:axId val="812421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897919"/>
        <c:crosses val="autoZero"/>
        <c:crossBetween val="midCat"/>
      </c:valAx>
      <c:valAx>
        <c:axId val="7518979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24215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LEV_SQUARE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SALARY</c:v>
          </c:tx>
          <c:spPr>
            <a:ln w="19050">
              <a:noFill/>
            </a:ln>
          </c:spPr>
          <c:xVal>
            <c:numRef>
              <c:f>Sheet9!$D$8:$D$17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xVal>
          <c:yVal>
            <c:numRef>
              <c:f>Sheet9!$B$8:$B$17</c:f>
              <c:numCache>
                <c:formatCode>General</c:formatCode>
                <c:ptCount val="10"/>
                <c:pt idx="0">
                  <c:v>45000</c:v>
                </c:pt>
                <c:pt idx="1">
                  <c:v>50000</c:v>
                </c:pt>
                <c:pt idx="2">
                  <c:v>60000</c:v>
                </c:pt>
                <c:pt idx="3">
                  <c:v>80000</c:v>
                </c:pt>
                <c:pt idx="4">
                  <c:v>110000</c:v>
                </c:pt>
                <c:pt idx="5">
                  <c:v>150000</c:v>
                </c:pt>
                <c:pt idx="6">
                  <c:v>200000</c:v>
                </c:pt>
                <c:pt idx="7">
                  <c:v>300000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15-4217-8B94-3B2F3427DF4D}"/>
            </c:ext>
          </c:extLst>
        </c:ser>
        <c:ser>
          <c:idx val="1"/>
          <c:order val="1"/>
          <c:tx>
            <c:v>Predicted SALARY</c:v>
          </c:tx>
          <c:spPr>
            <a:ln w="19050">
              <a:noFill/>
            </a:ln>
          </c:spPr>
          <c:xVal>
            <c:numRef>
              <c:f>Sheet9!$D$8:$D$17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xVal>
          <c:yVal>
            <c:numRef>
              <c:f>Sheet9!$J$35:$J$44</c:f>
              <c:numCache>
                <c:formatCode>General</c:formatCode>
                <c:ptCount val="10"/>
                <c:pt idx="0">
                  <c:v>43895.104895110751</c:v>
                </c:pt>
                <c:pt idx="1">
                  <c:v>53836.829836826051</c:v>
                </c:pt>
                <c:pt idx="2">
                  <c:v>57065.268065265467</c:v>
                </c:pt>
                <c:pt idx="3">
                  <c:v>77286.713286714046</c:v>
                </c:pt>
                <c:pt idx="4">
                  <c:v>112263.40326340584</c:v>
                </c:pt>
                <c:pt idx="5">
                  <c:v>152736.59673659876</c:v>
                </c:pt>
                <c:pt idx="6">
                  <c:v>201349.65034965053</c:v>
                </c:pt>
                <c:pt idx="7">
                  <c:v>291571.09557109512</c:v>
                </c:pt>
                <c:pt idx="8">
                  <c:v>506617.71561771631</c:v>
                </c:pt>
                <c:pt idx="9">
                  <c:v>998377.62237762474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15-4217-8B94-3B2F3427D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437743"/>
        <c:axId val="751904159"/>
      </c:scatterChart>
      <c:valAx>
        <c:axId val="812437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LEV_SQUARE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904159"/>
        <c:crosses val="autoZero"/>
        <c:crossBetween val="midCat"/>
      </c:valAx>
      <c:valAx>
        <c:axId val="7519041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24377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LEV_CUBE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SALARY</c:v>
          </c:tx>
          <c:spPr>
            <a:ln w="19050">
              <a:noFill/>
            </a:ln>
          </c:spPr>
          <c:xVal>
            <c:numRef>
              <c:f>Sheet9!$E$8:$E$17</c:f>
              <c:numCache>
                <c:formatCode>General</c:formatCode>
                <c:ptCount val="1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</c:numCache>
            </c:numRef>
          </c:xVal>
          <c:yVal>
            <c:numRef>
              <c:f>Sheet9!$B$8:$B$17</c:f>
              <c:numCache>
                <c:formatCode>General</c:formatCode>
                <c:ptCount val="10"/>
                <c:pt idx="0">
                  <c:v>45000</c:v>
                </c:pt>
                <c:pt idx="1">
                  <c:v>50000</c:v>
                </c:pt>
                <c:pt idx="2">
                  <c:v>60000</c:v>
                </c:pt>
                <c:pt idx="3">
                  <c:v>80000</c:v>
                </c:pt>
                <c:pt idx="4">
                  <c:v>110000</c:v>
                </c:pt>
                <c:pt idx="5">
                  <c:v>150000</c:v>
                </c:pt>
                <c:pt idx="6">
                  <c:v>200000</c:v>
                </c:pt>
                <c:pt idx="7">
                  <c:v>300000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7D-4A2C-A767-3DC2CFA5F123}"/>
            </c:ext>
          </c:extLst>
        </c:ser>
        <c:ser>
          <c:idx val="1"/>
          <c:order val="1"/>
          <c:tx>
            <c:v>Predicted SALARY</c:v>
          </c:tx>
          <c:spPr>
            <a:ln w="19050">
              <a:noFill/>
            </a:ln>
          </c:spPr>
          <c:xVal>
            <c:numRef>
              <c:f>Sheet9!$E$8:$E$17</c:f>
              <c:numCache>
                <c:formatCode>General</c:formatCode>
                <c:ptCount val="1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</c:numCache>
            </c:numRef>
          </c:xVal>
          <c:yVal>
            <c:numRef>
              <c:f>Sheet9!$J$35:$J$44</c:f>
              <c:numCache>
                <c:formatCode>General</c:formatCode>
                <c:ptCount val="10"/>
                <c:pt idx="0">
                  <c:v>43895.104895110751</c:v>
                </c:pt>
                <c:pt idx="1">
                  <c:v>53836.829836826051</c:v>
                </c:pt>
                <c:pt idx="2">
                  <c:v>57065.268065265467</c:v>
                </c:pt>
                <c:pt idx="3">
                  <c:v>77286.713286714046</c:v>
                </c:pt>
                <c:pt idx="4">
                  <c:v>112263.40326340584</c:v>
                </c:pt>
                <c:pt idx="5">
                  <c:v>152736.59673659876</c:v>
                </c:pt>
                <c:pt idx="6">
                  <c:v>201349.65034965053</c:v>
                </c:pt>
                <c:pt idx="7">
                  <c:v>291571.09557109512</c:v>
                </c:pt>
                <c:pt idx="8">
                  <c:v>506617.71561771631</c:v>
                </c:pt>
                <c:pt idx="9">
                  <c:v>998377.62237762474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7D-4A2C-A767-3DC2CFA5F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428463"/>
        <c:axId val="751888319"/>
      </c:scatterChart>
      <c:valAx>
        <c:axId val="812428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LEV_CUBE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888319"/>
        <c:crosses val="autoZero"/>
        <c:crossBetween val="midCat"/>
      </c:valAx>
      <c:valAx>
        <c:axId val="751888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24284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X^2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Sheet1!$C$2:$C$8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</c:numCache>
            </c:numRef>
          </c:xVal>
          <c:yVal>
            <c:numRef>
              <c:f>Sheet1!$G$69:$G$75</c:f>
              <c:numCache>
                <c:formatCode>General</c:formatCode>
                <c:ptCount val="7"/>
                <c:pt idx="0">
                  <c:v>-3.5714285714287364E-2</c:v>
                </c:pt>
                <c:pt idx="1">
                  <c:v>-4.4408920985006262E-16</c:v>
                </c:pt>
                <c:pt idx="2">
                  <c:v>-0.1785714285714286</c:v>
                </c:pt>
                <c:pt idx="3">
                  <c:v>0.42857142857142883</c:v>
                </c:pt>
                <c:pt idx="4">
                  <c:v>0.32142857142857206</c:v>
                </c:pt>
                <c:pt idx="5">
                  <c:v>-1</c:v>
                </c:pt>
                <c:pt idx="6">
                  <c:v>0.4642857142857153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CD-47FF-B256-18BEA8BD0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578767"/>
        <c:axId val="647672223"/>
      </c:scatterChart>
      <c:valAx>
        <c:axId val="633578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672223"/>
        <c:crosses val="autoZero"/>
        <c:crossBetween val="midCat"/>
      </c:valAx>
      <c:valAx>
        <c:axId val="6476722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35787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LEV_FOURTH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SALARY</c:v>
          </c:tx>
          <c:spPr>
            <a:ln w="19050">
              <a:noFill/>
            </a:ln>
          </c:spPr>
          <c:xVal>
            <c:numRef>
              <c:f>Sheet9!$F$8:$F$17</c:f>
              <c:numCache>
                <c:formatCode>General</c:formatCode>
                <c:ptCount val="10"/>
                <c:pt idx="0">
                  <c:v>1</c:v>
                </c:pt>
                <c:pt idx="1">
                  <c:v>16</c:v>
                </c:pt>
                <c:pt idx="2">
                  <c:v>81</c:v>
                </c:pt>
                <c:pt idx="3">
                  <c:v>256</c:v>
                </c:pt>
                <c:pt idx="4">
                  <c:v>625</c:v>
                </c:pt>
                <c:pt idx="5">
                  <c:v>1296</c:v>
                </c:pt>
                <c:pt idx="6">
                  <c:v>2401</c:v>
                </c:pt>
                <c:pt idx="7">
                  <c:v>4096</c:v>
                </c:pt>
                <c:pt idx="8">
                  <c:v>6561</c:v>
                </c:pt>
                <c:pt idx="9">
                  <c:v>10000</c:v>
                </c:pt>
              </c:numCache>
            </c:numRef>
          </c:xVal>
          <c:yVal>
            <c:numRef>
              <c:f>Sheet9!$B$8:$B$17</c:f>
              <c:numCache>
                <c:formatCode>General</c:formatCode>
                <c:ptCount val="10"/>
                <c:pt idx="0">
                  <c:v>45000</c:v>
                </c:pt>
                <c:pt idx="1">
                  <c:v>50000</c:v>
                </c:pt>
                <c:pt idx="2">
                  <c:v>60000</c:v>
                </c:pt>
                <c:pt idx="3">
                  <c:v>80000</c:v>
                </c:pt>
                <c:pt idx="4">
                  <c:v>110000</c:v>
                </c:pt>
                <c:pt idx="5">
                  <c:v>150000</c:v>
                </c:pt>
                <c:pt idx="6">
                  <c:v>200000</c:v>
                </c:pt>
                <c:pt idx="7">
                  <c:v>300000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D-4BDF-A056-34E85FA1440B}"/>
            </c:ext>
          </c:extLst>
        </c:ser>
        <c:ser>
          <c:idx val="1"/>
          <c:order val="1"/>
          <c:tx>
            <c:v>Predicted SALARY</c:v>
          </c:tx>
          <c:spPr>
            <a:ln w="19050">
              <a:noFill/>
            </a:ln>
          </c:spPr>
          <c:xVal>
            <c:numRef>
              <c:f>Sheet9!$F$8:$F$17</c:f>
              <c:numCache>
                <c:formatCode>General</c:formatCode>
                <c:ptCount val="10"/>
                <c:pt idx="0">
                  <c:v>1</c:v>
                </c:pt>
                <c:pt idx="1">
                  <c:v>16</c:v>
                </c:pt>
                <c:pt idx="2">
                  <c:v>81</c:v>
                </c:pt>
                <c:pt idx="3">
                  <c:v>256</c:v>
                </c:pt>
                <c:pt idx="4">
                  <c:v>625</c:v>
                </c:pt>
                <c:pt idx="5">
                  <c:v>1296</c:v>
                </c:pt>
                <c:pt idx="6">
                  <c:v>2401</c:v>
                </c:pt>
                <c:pt idx="7">
                  <c:v>4096</c:v>
                </c:pt>
                <c:pt idx="8">
                  <c:v>6561</c:v>
                </c:pt>
                <c:pt idx="9">
                  <c:v>10000</c:v>
                </c:pt>
              </c:numCache>
            </c:numRef>
          </c:xVal>
          <c:yVal>
            <c:numRef>
              <c:f>Sheet9!$J$35:$J$44</c:f>
              <c:numCache>
                <c:formatCode>General</c:formatCode>
                <c:ptCount val="10"/>
                <c:pt idx="0">
                  <c:v>43895.104895110751</c:v>
                </c:pt>
                <c:pt idx="1">
                  <c:v>53836.829836826051</c:v>
                </c:pt>
                <c:pt idx="2">
                  <c:v>57065.268065265467</c:v>
                </c:pt>
                <c:pt idx="3">
                  <c:v>77286.713286714046</c:v>
                </c:pt>
                <c:pt idx="4">
                  <c:v>112263.40326340584</c:v>
                </c:pt>
                <c:pt idx="5">
                  <c:v>152736.59673659876</c:v>
                </c:pt>
                <c:pt idx="6">
                  <c:v>201349.65034965053</c:v>
                </c:pt>
                <c:pt idx="7">
                  <c:v>291571.09557109512</c:v>
                </c:pt>
                <c:pt idx="8">
                  <c:v>506617.71561771631</c:v>
                </c:pt>
                <c:pt idx="9">
                  <c:v>998377.62237762474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1D-4BDF-A056-34E85FA14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422431"/>
        <c:axId val="751902719"/>
      </c:scatterChart>
      <c:valAx>
        <c:axId val="812422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LEV_FOURTH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902719"/>
        <c:crosses val="autoZero"/>
        <c:crossBetween val="midCat"/>
      </c:valAx>
      <c:valAx>
        <c:axId val="7519027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24224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LEV_FIFTH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SALARY</c:v>
          </c:tx>
          <c:spPr>
            <a:ln w="19050">
              <a:noFill/>
            </a:ln>
          </c:spPr>
          <c:xVal>
            <c:numRef>
              <c:f>Sheet9!$G$8:$G$17</c:f>
              <c:numCache>
                <c:formatCode>General</c:formatCode>
                <c:ptCount val="10"/>
                <c:pt idx="0">
                  <c:v>1</c:v>
                </c:pt>
                <c:pt idx="1">
                  <c:v>32</c:v>
                </c:pt>
                <c:pt idx="2">
                  <c:v>243</c:v>
                </c:pt>
                <c:pt idx="3">
                  <c:v>1024</c:v>
                </c:pt>
                <c:pt idx="4">
                  <c:v>3125</c:v>
                </c:pt>
                <c:pt idx="5">
                  <c:v>7776</c:v>
                </c:pt>
                <c:pt idx="6">
                  <c:v>16807</c:v>
                </c:pt>
                <c:pt idx="7">
                  <c:v>32768</c:v>
                </c:pt>
                <c:pt idx="8">
                  <c:v>59049</c:v>
                </c:pt>
                <c:pt idx="9">
                  <c:v>100000</c:v>
                </c:pt>
              </c:numCache>
            </c:numRef>
          </c:xVal>
          <c:yVal>
            <c:numRef>
              <c:f>Sheet9!$B$8:$B$17</c:f>
              <c:numCache>
                <c:formatCode>General</c:formatCode>
                <c:ptCount val="10"/>
                <c:pt idx="0">
                  <c:v>45000</c:v>
                </c:pt>
                <c:pt idx="1">
                  <c:v>50000</c:v>
                </c:pt>
                <c:pt idx="2">
                  <c:v>60000</c:v>
                </c:pt>
                <c:pt idx="3">
                  <c:v>80000</c:v>
                </c:pt>
                <c:pt idx="4">
                  <c:v>110000</c:v>
                </c:pt>
                <c:pt idx="5">
                  <c:v>150000</c:v>
                </c:pt>
                <c:pt idx="6">
                  <c:v>200000</c:v>
                </c:pt>
                <c:pt idx="7">
                  <c:v>300000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D9-4455-879B-172EF45AFC2F}"/>
            </c:ext>
          </c:extLst>
        </c:ser>
        <c:ser>
          <c:idx val="1"/>
          <c:order val="1"/>
          <c:tx>
            <c:v>Predicted SALARY</c:v>
          </c:tx>
          <c:spPr>
            <a:ln w="19050">
              <a:noFill/>
            </a:ln>
          </c:spPr>
          <c:xVal>
            <c:numRef>
              <c:f>Sheet9!$G$8:$G$17</c:f>
              <c:numCache>
                <c:formatCode>General</c:formatCode>
                <c:ptCount val="10"/>
                <c:pt idx="0">
                  <c:v>1</c:v>
                </c:pt>
                <c:pt idx="1">
                  <c:v>32</c:v>
                </c:pt>
                <c:pt idx="2">
                  <c:v>243</c:v>
                </c:pt>
                <c:pt idx="3">
                  <c:v>1024</c:v>
                </c:pt>
                <c:pt idx="4">
                  <c:v>3125</c:v>
                </c:pt>
                <c:pt idx="5">
                  <c:v>7776</c:v>
                </c:pt>
                <c:pt idx="6">
                  <c:v>16807</c:v>
                </c:pt>
                <c:pt idx="7">
                  <c:v>32768</c:v>
                </c:pt>
                <c:pt idx="8">
                  <c:v>59049</c:v>
                </c:pt>
                <c:pt idx="9">
                  <c:v>100000</c:v>
                </c:pt>
              </c:numCache>
            </c:numRef>
          </c:xVal>
          <c:yVal>
            <c:numRef>
              <c:f>Sheet9!$J$35:$J$44</c:f>
              <c:numCache>
                <c:formatCode>General</c:formatCode>
                <c:ptCount val="10"/>
                <c:pt idx="0">
                  <c:v>43895.104895110751</c:v>
                </c:pt>
                <c:pt idx="1">
                  <c:v>53836.829836826051</c:v>
                </c:pt>
                <c:pt idx="2">
                  <c:v>57065.268065265467</c:v>
                </c:pt>
                <c:pt idx="3">
                  <c:v>77286.713286714046</c:v>
                </c:pt>
                <c:pt idx="4">
                  <c:v>112263.40326340584</c:v>
                </c:pt>
                <c:pt idx="5">
                  <c:v>152736.59673659876</c:v>
                </c:pt>
                <c:pt idx="6">
                  <c:v>201349.65034965053</c:v>
                </c:pt>
                <c:pt idx="7">
                  <c:v>291571.09557109512</c:v>
                </c:pt>
                <c:pt idx="8">
                  <c:v>506617.71561771631</c:v>
                </c:pt>
                <c:pt idx="9">
                  <c:v>998377.62237762474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D9-4455-879B-172EF45AF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410367"/>
        <c:axId val="751883519"/>
      </c:scatterChart>
      <c:valAx>
        <c:axId val="812410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LEV_FIFTH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883519"/>
        <c:crosses val="autoZero"/>
        <c:crossBetween val="midCat"/>
      </c:valAx>
      <c:valAx>
        <c:axId val="7518835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24103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Sheet9!$N$35:$N$44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Sheet9!$O$35:$O$44</c:f>
              <c:numCache>
                <c:formatCode>General</c:formatCode>
                <c:ptCount val="10"/>
                <c:pt idx="0">
                  <c:v>45000</c:v>
                </c:pt>
                <c:pt idx="1">
                  <c:v>50000</c:v>
                </c:pt>
                <c:pt idx="2">
                  <c:v>60000</c:v>
                </c:pt>
                <c:pt idx="3">
                  <c:v>80000</c:v>
                </c:pt>
                <c:pt idx="4">
                  <c:v>110000</c:v>
                </c:pt>
                <c:pt idx="5">
                  <c:v>150000</c:v>
                </c:pt>
                <c:pt idx="6">
                  <c:v>200000</c:v>
                </c:pt>
                <c:pt idx="7">
                  <c:v>300000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A6-4762-AF70-093EA9D7A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408975"/>
        <c:axId val="751878239"/>
      </c:scatterChart>
      <c:valAx>
        <c:axId val="812408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878239"/>
        <c:crosses val="autoZero"/>
        <c:crossBetween val="midCat"/>
      </c:valAx>
      <c:valAx>
        <c:axId val="7518782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24089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Sheet1!$B$2:$B$8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Sheet1!$A$2:$A$8</c:f>
              <c:numCache>
                <c:formatCode>General</c:formatCode>
                <c:ptCount val="7"/>
                <c:pt idx="0">
                  <c:v>7.5</c:v>
                </c:pt>
                <c:pt idx="1">
                  <c:v>3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59-4376-BF71-B11C50EA686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Sheet1!$B$2:$B$8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Sheet1!$F$69:$F$75</c:f>
              <c:numCache>
                <c:formatCode>General</c:formatCode>
                <c:ptCount val="7"/>
                <c:pt idx="0">
                  <c:v>7.5357142857142874</c:v>
                </c:pt>
                <c:pt idx="1">
                  <c:v>3.0000000000000004</c:v>
                </c:pt>
                <c:pt idx="2">
                  <c:v>0.6785714285714286</c:v>
                </c:pt>
                <c:pt idx="3">
                  <c:v>0.57142857142857117</c:v>
                </c:pt>
                <c:pt idx="4">
                  <c:v>2.6785714285714279</c:v>
                </c:pt>
                <c:pt idx="5">
                  <c:v>7</c:v>
                </c:pt>
                <c:pt idx="6">
                  <c:v>13.535714285714285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59-4376-BF71-B11C50EA6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964735"/>
        <c:axId val="647685183"/>
      </c:scatterChart>
      <c:valAx>
        <c:axId val="453964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685183"/>
        <c:crosses val="autoZero"/>
        <c:crossBetween val="midCat"/>
      </c:valAx>
      <c:valAx>
        <c:axId val="6476851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39647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X^2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Sheet1!$C$2:$C$8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</c:numCache>
            </c:numRef>
          </c:xVal>
          <c:yVal>
            <c:numRef>
              <c:f>Sheet1!$A$2:$A$8</c:f>
              <c:numCache>
                <c:formatCode>General</c:formatCode>
                <c:ptCount val="7"/>
                <c:pt idx="0">
                  <c:v>7.5</c:v>
                </c:pt>
                <c:pt idx="1">
                  <c:v>3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2-4C78-8382-A5F775D7569B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Sheet1!$C$2:$C$8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</c:numCache>
            </c:numRef>
          </c:xVal>
          <c:yVal>
            <c:numRef>
              <c:f>Sheet1!$F$69:$F$75</c:f>
              <c:numCache>
                <c:formatCode>General</c:formatCode>
                <c:ptCount val="7"/>
                <c:pt idx="0">
                  <c:v>7.5357142857142874</c:v>
                </c:pt>
                <c:pt idx="1">
                  <c:v>3.0000000000000004</c:v>
                </c:pt>
                <c:pt idx="2">
                  <c:v>0.6785714285714286</c:v>
                </c:pt>
                <c:pt idx="3">
                  <c:v>0.57142857142857117</c:v>
                </c:pt>
                <c:pt idx="4">
                  <c:v>2.6785714285714279</c:v>
                </c:pt>
                <c:pt idx="5">
                  <c:v>7</c:v>
                </c:pt>
                <c:pt idx="6">
                  <c:v>13.535714285714285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2-4C78-8382-A5F775D75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940303"/>
        <c:axId val="647673663"/>
      </c:scatterChart>
      <c:valAx>
        <c:axId val="640940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673663"/>
        <c:crosses val="autoZero"/>
        <c:crossBetween val="midCat"/>
      </c:valAx>
      <c:valAx>
        <c:axId val="6476736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9403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Sheet1!$J$69:$J$75</c:f>
              <c:numCache>
                <c:formatCode>General</c:formatCode>
                <c:ptCount val="7"/>
                <c:pt idx="0">
                  <c:v>7.1428571428571432</c:v>
                </c:pt>
                <c:pt idx="1">
                  <c:v>21.428571428571431</c:v>
                </c:pt>
                <c:pt idx="2">
                  <c:v>35.714285714285715</c:v>
                </c:pt>
                <c:pt idx="3">
                  <c:v>50.000000000000007</c:v>
                </c:pt>
                <c:pt idx="4">
                  <c:v>64.285714285714292</c:v>
                </c:pt>
                <c:pt idx="5">
                  <c:v>78.571428571428569</c:v>
                </c:pt>
                <c:pt idx="6">
                  <c:v>92.857142857142861</c:v>
                </c:pt>
              </c:numCache>
            </c:numRef>
          </c:xVal>
          <c:yVal>
            <c:numRef>
              <c:f>Sheet1!$K$69:$K$75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7.5</c:v>
                </c:pt>
                <c:pt idx="6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A9-4335-B334-D91D0A792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805359"/>
        <c:axId val="647677983"/>
      </c:scatterChart>
      <c:valAx>
        <c:axId val="2085805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677983"/>
        <c:crosses val="autoZero"/>
        <c:crossBetween val="midCat"/>
      </c:valAx>
      <c:valAx>
        <c:axId val="6476779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58053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LEVEL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Sheet2!$F$47:$F$56</c:f>
              <c:numCache>
                <c:formatCode>General</c:formatCode>
                <c:ptCount val="10"/>
                <c:pt idx="0">
                  <c:v>159454.54545454547</c:v>
                </c:pt>
                <c:pt idx="1">
                  <c:v>83575.757575757598</c:v>
                </c:pt>
                <c:pt idx="2">
                  <c:v>12696.969696969725</c:v>
                </c:pt>
                <c:pt idx="3">
                  <c:v>-48181.818181818177</c:v>
                </c:pt>
                <c:pt idx="4">
                  <c:v>-99060.606060606078</c:v>
                </c:pt>
                <c:pt idx="5">
                  <c:v>-139939.39393939392</c:v>
                </c:pt>
                <c:pt idx="6">
                  <c:v>-170818.18181818188</c:v>
                </c:pt>
                <c:pt idx="7">
                  <c:v>-151696.96969696973</c:v>
                </c:pt>
                <c:pt idx="8">
                  <c:v>-32575.757575757569</c:v>
                </c:pt>
                <c:pt idx="9">
                  <c:v>386545.45454545447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B5-49A2-8704-BAE3F050D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567103"/>
        <c:axId val="647681823"/>
      </c:scatterChart>
      <c:valAx>
        <c:axId val="685567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681823"/>
        <c:crosses val="autoZero"/>
        <c:crossBetween val="midCat"/>
      </c:valAx>
      <c:valAx>
        <c:axId val="6476818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55671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11" Type="http://schemas.openxmlformats.org/officeDocument/2006/relationships/chart" Target="../charts/chart52.xml"/><Relationship Id="rId5" Type="http://schemas.openxmlformats.org/officeDocument/2006/relationships/chart" Target="../charts/chart46.xml"/><Relationship Id="rId10" Type="http://schemas.openxmlformats.org/officeDocument/2006/relationships/chart" Target="../charts/chart51.xml"/><Relationship Id="rId4" Type="http://schemas.openxmlformats.org/officeDocument/2006/relationships/chart" Target="../charts/chart45.xml"/><Relationship Id="rId9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259080</xdr:colOff>
      <xdr:row>0</xdr:row>
      <xdr:rowOff>68580</xdr:rowOff>
    </xdr:from>
    <xdr:to>
      <xdr:col>16</xdr:col>
      <xdr:colOff>259080</xdr:colOff>
      <xdr:row>10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E30434-2812-3F11-0020-85D7F620E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403860</xdr:colOff>
      <xdr:row>0</xdr:row>
      <xdr:rowOff>106680</xdr:rowOff>
    </xdr:from>
    <xdr:to>
      <xdr:col>21</xdr:col>
      <xdr:colOff>403860</xdr:colOff>
      <xdr:row>10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15012F-7B18-472B-76D5-A62996907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251460</xdr:colOff>
      <xdr:row>7</xdr:row>
      <xdr:rowOff>175260</xdr:rowOff>
    </xdr:from>
    <xdr:to>
      <xdr:col>20</xdr:col>
      <xdr:colOff>251460</xdr:colOff>
      <xdr:row>17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3F0CC7-4FF6-DEB0-AC7E-9A17E6EFB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396240</xdr:colOff>
      <xdr:row>41</xdr:row>
      <xdr:rowOff>152400</xdr:rowOff>
    </xdr:from>
    <xdr:to>
      <xdr:col>15</xdr:col>
      <xdr:colOff>525780</xdr:colOff>
      <xdr:row>51</xdr:row>
      <xdr:rowOff>160020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B28418F-5F32-3103-1987-8472755FE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152400</xdr:colOff>
      <xdr:row>41</xdr:row>
      <xdr:rowOff>121920</xdr:rowOff>
    </xdr:from>
    <xdr:to>
      <xdr:col>22</xdr:col>
      <xdr:colOff>152400</xdr:colOff>
      <xdr:row>51</xdr:row>
      <xdr:rowOff>121920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A3064A-2E07-49A8-F004-8B00CB8DE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441960</xdr:colOff>
      <xdr:row>58</xdr:row>
      <xdr:rowOff>45720</xdr:rowOff>
    </xdr:from>
    <xdr:to>
      <xdr:col>19</xdr:col>
      <xdr:colOff>441960</xdr:colOff>
      <xdr:row>68</xdr:row>
      <xdr:rowOff>53340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F389C18-A2D2-62DB-2381-B3EC46188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396240</xdr:colOff>
      <xdr:row>49</xdr:row>
      <xdr:rowOff>99060</xdr:rowOff>
    </xdr:from>
    <xdr:to>
      <xdr:col>26</xdr:col>
      <xdr:colOff>396240</xdr:colOff>
      <xdr:row>59</xdr:row>
      <xdr:rowOff>99060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4223DBA-C726-4557-2AE8-5530F7547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487680</xdr:colOff>
      <xdr:row>41</xdr:row>
      <xdr:rowOff>167640</xdr:rowOff>
    </xdr:from>
    <xdr:to>
      <xdr:col>10</xdr:col>
      <xdr:colOff>0</xdr:colOff>
      <xdr:row>51</xdr:row>
      <xdr:rowOff>175260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CC2D2D0-1258-0E5C-AB3A-CFDD3FC7F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327660</xdr:colOff>
      <xdr:row>22</xdr:row>
      <xdr:rowOff>15240</xdr:rowOff>
    </xdr:from>
    <xdr:to>
      <xdr:col>16</xdr:col>
      <xdr:colOff>777240</xdr:colOff>
      <xdr:row>32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831EF4-6718-DAF3-F00E-0FC827244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563880</xdr:colOff>
      <xdr:row>21</xdr:row>
      <xdr:rowOff>167640</xdr:rowOff>
    </xdr:from>
    <xdr:to>
      <xdr:col>24</xdr:col>
      <xdr:colOff>525780</xdr:colOff>
      <xdr:row>31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861085-00E8-E622-CCBB-395B4228F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83820</xdr:colOff>
      <xdr:row>34</xdr:row>
      <xdr:rowOff>0</xdr:rowOff>
    </xdr:from>
    <xdr:to>
      <xdr:col>21</xdr:col>
      <xdr:colOff>83820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02AA54-AF2B-1F8D-E565-65FED4390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251460</xdr:colOff>
      <xdr:row>4</xdr:row>
      <xdr:rowOff>175260</xdr:rowOff>
    </xdr:from>
    <xdr:to>
      <xdr:col>21</xdr:col>
      <xdr:colOff>251459</xdr:colOff>
      <xdr:row>14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C8BAE2-D150-81BF-A4D3-C53BF118B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251460</xdr:colOff>
      <xdr:row>6</xdr:row>
      <xdr:rowOff>175260</xdr:rowOff>
    </xdr:from>
    <xdr:to>
      <xdr:col>22</xdr:col>
      <xdr:colOff>251459</xdr:colOff>
      <xdr:row>16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E0E64D-200C-CB07-9E33-9238EBF28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251460</xdr:colOff>
      <xdr:row>8</xdr:row>
      <xdr:rowOff>175260</xdr:rowOff>
    </xdr:from>
    <xdr:to>
      <xdr:col>23</xdr:col>
      <xdr:colOff>251459</xdr:colOff>
      <xdr:row>18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CCC4CB-3889-32B1-B25F-06A8947EB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251460</xdr:colOff>
      <xdr:row>10</xdr:row>
      <xdr:rowOff>175260</xdr:rowOff>
    </xdr:from>
    <xdr:to>
      <xdr:col>24</xdr:col>
      <xdr:colOff>251459</xdr:colOff>
      <xdr:row>20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8D7C83-F9E1-0B3F-64BC-6ECCC9DA4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251460</xdr:colOff>
      <xdr:row>12</xdr:row>
      <xdr:rowOff>175260</xdr:rowOff>
    </xdr:from>
    <xdr:to>
      <xdr:col>25</xdr:col>
      <xdr:colOff>251459</xdr:colOff>
      <xdr:row>22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392D5C-51BE-18DC-F07E-CDB29346D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251460</xdr:colOff>
      <xdr:row>7</xdr:row>
      <xdr:rowOff>175260</xdr:rowOff>
    </xdr:from>
    <xdr:to>
      <xdr:col>20</xdr:col>
      <xdr:colOff>251461</xdr:colOff>
      <xdr:row>17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21D0F7-0FF7-3378-B44A-131C0AE8B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251461</xdr:colOff>
      <xdr:row>9</xdr:row>
      <xdr:rowOff>175260</xdr:rowOff>
    </xdr:from>
    <xdr:to>
      <xdr:col>21</xdr:col>
      <xdr:colOff>251461</xdr:colOff>
      <xdr:row>19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608ADC-3247-026B-063F-DB3B4AE16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251461</xdr:colOff>
      <xdr:row>11</xdr:row>
      <xdr:rowOff>175260</xdr:rowOff>
    </xdr:from>
    <xdr:to>
      <xdr:col>22</xdr:col>
      <xdr:colOff>251461</xdr:colOff>
      <xdr:row>21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69FB8A6-F712-4113-D7C3-65B2B72D3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3</xdr:row>
      <xdr:rowOff>91440</xdr:rowOff>
    </xdr:from>
    <xdr:to>
      <xdr:col>17</xdr:col>
      <xdr:colOff>30479</xdr:colOff>
      <xdr:row>13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0228C6-1508-411D-E89B-7C6839B31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</xdr:row>
      <xdr:rowOff>129540</xdr:rowOff>
    </xdr:from>
    <xdr:to>
      <xdr:col>24</xdr:col>
      <xdr:colOff>609599</xdr:colOff>
      <xdr:row>13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E61D94-4130-61D1-6A77-3D0B6B85B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579119</xdr:colOff>
      <xdr:row>16</xdr:row>
      <xdr:rowOff>175260</xdr:rowOff>
    </xdr:from>
    <xdr:to>
      <xdr:col>24</xdr:col>
      <xdr:colOff>579119</xdr:colOff>
      <xdr:row>26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FD0B56-D96C-138F-1D7D-D2311978E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524631</xdr:colOff>
      <xdr:row>5</xdr:row>
      <xdr:rowOff>175259</xdr:rowOff>
    </xdr:from>
    <xdr:to>
      <xdr:col>15</xdr:col>
      <xdr:colOff>826555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FE43FC-5D48-E011-D155-790C47A22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50177</xdr:colOff>
      <xdr:row>5</xdr:row>
      <xdr:rowOff>175259</xdr:rowOff>
    </xdr:from>
    <xdr:to>
      <xdr:col>22</xdr:col>
      <xdr:colOff>423988</xdr:colOff>
      <xdr:row>15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072CB8-555D-52E0-728C-F32BF25B0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64554</xdr:colOff>
      <xdr:row>17</xdr:row>
      <xdr:rowOff>74618</xdr:rowOff>
    </xdr:from>
    <xdr:to>
      <xdr:col>25</xdr:col>
      <xdr:colOff>64554</xdr:colOff>
      <xdr:row>27</xdr:row>
      <xdr:rowOff>74618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360EBC-1820-6312-8365-55111BF3A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251460</xdr:colOff>
      <xdr:row>6</xdr:row>
      <xdr:rowOff>175260</xdr:rowOff>
    </xdr:from>
    <xdr:to>
      <xdr:col>21</xdr:col>
      <xdr:colOff>251460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0B1F8B-83B6-8B0F-A271-3FD4122F3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251460</xdr:colOff>
      <xdr:row>8</xdr:row>
      <xdr:rowOff>175260</xdr:rowOff>
    </xdr:from>
    <xdr:to>
      <xdr:col>22</xdr:col>
      <xdr:colOff>251460</xdr:colOff>
      <xdr:row>18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73862B-2EBF-D3CE-5CDA-280C1CE42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251460</xdr:colOff>
      <xdr:row>10</xdr:row>
      <xdr:rowOff>175260</xdr:rowOff>
    </xdr:from>
    <xdr:to>
      <xdr:col>23</xdr:col>
      <xdr:colOff>251460</xdr:colOff>
      <xdr:row>20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9BDE55-3CFB-4366-EBFF-A815C170C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251460</xdr:colOff>
      <xdr:row>12</xdr:row>
      <xdr:rowOff>175260</xdr:rowOff>
    </xdr:from>
    <xdr:to>
      <xdr:col>24</xdr:col>
      <xdr:colOff>251460</xdr:colOff>
      <xdr:row>22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949490-2D65-4A84-1B54-1D4E68977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251460</xdr:colOff>
      <xdr:row>14</xdr:row>
      <xdr:rowOff>175260</xdr:rowOff>
    </xdr:from>
    <xdr:to>
      <xdr:col>25</xdr:col>
      <xdr:colOff>251460</xdr:colOff>
      <xdr:row>24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AF9F23-CB39-1357-6A4E-CC7074E6B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251460</xdr:colOff>
      <xdr:row>16</xdr:row>
      <xdr:rowOff>175260</xdr:rowOff>
    </xdr:from>
    <xdr:to>
      <xdr:col>26</xdr:col>
      <xdr:colOff>251460</xdr:colOff>
      <xdr:row>26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0A40B8-992E-1FE9-5103-826971C49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251460</xdr:colOff>
      <xdr:row>18</xdr:row>
      <xdr:rowOff>175260</xdr:rowOff>
    </xdr:from>
    <xdr:to>
      <xdr:col>27</xdr:col>
      <xdr:colOff>251460</xdr:colOff>
      <xdr:row>28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299DE2-D4A8-86AB-3181-5CF14C98E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487680</xdr:colOff>
      <xdr:row>2</xdr:row>
      <xdr:rowOff>152400</xdr:rowOff>
    </xdr:from>
    <xdr:to>
      <xdr:col>12</xdr:col>
      <xdr:colOff>1234439</xdr:colOff>
      <xdr:row>12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BCD6AF-834E-11EE-7082-4E0929080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</xdr:colOff>
      <xdr:row>3</xdr:row>
      <xdr:rowOff>38100</xdr:rowOff>
    </xdr:from>
    <xdr:to>
      <xdr:col>20</xdr:col>
      <xdr:colOff>22859</xdr:colOff>
      <xdr:row>13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D27FFD-D0C3-2391-A1F3-7A9409CBC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251460</xdr:colOff>
      <xdr:row>10</xdr:row>
      <xdr:rowOff>175260</xdr:rowOff>
    </xdr:from>
    <xdr:to>
      <xdr:col>24</xdr:col>
      <xdr:colOff>251459</xdr:colOff>
      <xdr:row>20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EE44A-9517-8D70-531E-200F624E2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251460</xdr:colOff>
      <xdr:row>12</xdr:row>
      <xdr:rowOff>175260</xdr:rowOff>
    </xdr:from>
    <xdr:to>
      <xdr:col>25</xdr:col>
      <xdr:colOff>251459</xdr:colOff>
      <xdr:row>22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B508F4-97D3-03FF-1E34-111A8ED9B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251460</xdr:colOff>
      <xdr:row>14</xdr:row>
      <xdr:rowOff>175260</xdr:rowOff>
    </xdr:from>
    <xdr:to>
      <xdr:col>26</xdr:col>
      <xdr:colOff>251459</xdr:colOff>
      <xdr:row>24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8654C3-44B5-2A69-5F80-958605985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251459</xdr:colOff>
      <xdr:row>16</xdr:row>
      <xdr:rowOff>175260</xdr:rowOff>
    </xdr:from>
    <xdr:to>
      <xdr:col>27</xdr:col>
      <xdr:colOff>251459</xdr:colOff>
      <xdr:row>26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3CE5D8-B3EC-9C2B-63DB-E5BD7060E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251459</xdr:colOff>
      <xdr:row>18</xdr:row>
      <xdr:rowOff>175260</xdr:rowOff>
    </xdr:from>
    <xdr:to>
      <xdr:col>28</xdr:col>
      <xdr:colOff>251459</xdr:colOff>
      <xdr:row>28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8C8E59-C345-FC92-C950-E5A87B53D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251459</xdr:colOff>
      <xdr:row>20</xdr:row>
      <xdr:rowOff>175260</xdr:rowOff>
    </xdr:from>
    <xdr:to>
      <xdr:col>29</xdr:col>
      <xdr:colOff>251459</xdr:colOff>
      <xdr:row>30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8BDF7C7-BF60-C99E-AA34-6B0EEF443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251459</xdr:colOff>
      <xdr:row>22</xdr:row>
      <xdr:rowOff>175260</xdr:rowOff>
    </xdr:from>
    <xdr:to>
      <xdr:col>30</xdr:col>
      <xdr:colOff>251459</xdr:colOff>
      <xdr:row>32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B57221-1E8F-1B9B-7784-E6723B06F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251460</xdr:colOff>
      <xdr:row>6</xdr:row>
      <xdr:rowOff>175260</xdr:rowOff>
    </xdr:from>
    <xdr:to>
      <xdr:col>23</xdr:col>
      <xdr:colOff>251460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B788B-F914-F40B-449E-9730CB4D2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251460</xdr:colOff>
      <xdr:row>8</xdr:row>
      <xdr:rowOff>175260</xdr:rowOff>
    </xdr:from>
    <xdr:to>
      <xdr:col>24</xdr:col>
      <xdr:colOff>251460</xdr:colOff>
      <xdr:row>18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75D277-C8D4-B9D4-A91D-0F1A4EB32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251460</xdr:colOff>
      <xdr:row>10</xdr:row>
      <xdr:rowOff>175260</xdr:rowOff>
    </xdr:from>
    <xdr:to>
      <xdr:col>25</xdr:col>
      <xdr:colOff>251460</xdr:colOff>
      <xdr:row>20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B27496-7BBF-41E2-137F-843463D31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251460</xdr:colOff>
      <xdr:row>12</xdr:row>
      <xdr:rowOff>175260</xdr:rowOff>
    </xdr:from>
    <xdr:to>
      <xdr:col>26</xdr:col>
      <xdr:colOff>251460</xdr:colOff>
      <xdr:row>22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D734ED-9EE2-C9DA-4990-14278BD8D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251460</xdr:colOff>
      <xdr:row>14</xdr:row>
      <xdr:rowOff>175260</xdr:rowOff>
    </xdr:from>
    <xdr:to>
      <xdr:col>27</xdr:col>
      <xdr:colOff>251460</xdr:colOff>
      <xdr:row>24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69CE0C-9495-1934-132B-8A8B4649C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251460</xdr:colOff>
      <xdr:row>16</xdr:row>
      <xdr:rowOff>175260</xdr:rowOff>
    </xdr:from>
    <xdr:to>
      <xdr:col>28</xdr:col>
      <xdr:colOff>251460</xdr:colOff>
      <xdr:row>26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5FF4D7-FC98-E815-107A-40F8E3487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251460</xdr:colOff>
      <xdr:row>18</xdr:row>
      <xdr:rowOff>175260</xdr:rowOff>
    </xdr:from>
    <xdr:to>
      <xdr:col>29</xdr:col>
      <xdr:colOff>251460</xdr:colOff>
      <xdr:row>28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49CFB4-F14E-5343-F3A1-265F03C50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251460</xdr:colOff>
      <xdr:row>20</xdr:row>
      <xdr:rowOff>175260</xdr:rowOff>
    </xdr:from>
    <xdr:to>
      <xdr:col>30</xdr:col>
      <xdr:colOff>251460</xdr:colOff>
      <xdr:row>30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A42FF4-A030-6E44-2C89-3B3505E44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251460</xdr:colOff>
      <xdr:row>22</xdr:row>
      <xdr:rowOff>175260</xdr:rowOff>
    </xdr:from>
    <xdr:to>
      <xdr:col>31</xdr:col>
      <xdr:colOff>251460</xdr:colOff>
      <xdr:row>32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BA6CC03-B10D-8B57-742F-F826C55EE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251460</xdr:colOff>
      <xdr:row>24</xdr:row>
      <xdr:rowOff>175260</xdr:rowOff>
    </xdr:from>
    <xdr:to>
      <xdr:col>32</xdr:col>
      <xdr:colOff>251460</xdr:colOff>
      <xdr:row>34</xdr:row>
      <xdr:rowOff>175260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D273644-B542-56B3-A273-4EB574C5E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251460</xdr:colOff>
      <xdr:row>26</xdr:row>
      <xdr:rowOff>175260</xdr:rowOff>
    </xdr:from>
    <xdr:to>
      <xdr:col>33</xdr:col>
      <xdr:colOff>251460</xdr:colOff>
      <xdr:row>36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03ECBED-3326-09E8-D18C-97041411A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97888-8782-4954-A180-155ECA99784F}">
  <dimension ref="A1:M75"/>
  <sheetViews>
    <sheetView topLeftCell="A19" workbookViewId="0">
      <selection activeCell="E42" sqref="E42:G42"/>
    </sheetView>
  </sheetViews>
  <sheetFormatPr defaultRowHeight="14.4"/>
  <cols>
    <col min="4" max="4" width="17.44140625" bestFit="1" customWidth="1"/>
    <col min="5" max="5" width="25.44140625" bestFit="1" customWidth="1"/>
    <col min="6" max="6" width="13.44140625" bestFit="1" customWidth="1"/>
    <col min="7" max="8" width="17" bestFit="1" customWidth="1"/>
    <col min="9" max="10" width="19.44140625" bestFit="1" customWidth="1"/>
    <col min="11" max="12" width="12.6640625" bestFit="1" customWidth="1"/>
    <col min="13" max="13" width="25.44140625" bestFit="1" customWidth="1"/>
  </cols>
  <sheetData>
    <row r="1" spans="1:9">
      <c r="A1" s="2" t="s">
        <v>0</v>
      </c>
      <c r="B1" s="2" t="s">
        <v>1</v>
      </c>
      <c r="C1" s="7" t="s">
        <v>38</v>
      </c>
    </row>
    <row r="2" spans="1:9">
      <c r="A2" s="1">
        <v>7.5</v>
      </c>
      <c r="B2" s="1">
        <v>-3</v>
      </c>
      <c r="C2" s="1">
        <f>B2^2</f>
        <v>9</v>
      </c>
      <c r="D2" s="39" t="s">
        <v>34</v>
      </c>
      <c r="E2" s="39"/>
      <c r="F2" s="39"/>
      <c r="G2" s="39"/>
      <c r="H2" s="39"/>
      <c r="I2" s="39"/>
    </row>
    <row r="3" spans="1:9">
      <c r="A3" s="1">
        <v>3</v>
      </c>
      <c r="B3" s="1">
        <v>-2</v>
      </c>
      <c r="C3" s="1">
        <f t="shared" ref="C3:C8" si="0">B3^2</f>
        <v>4</v>
      </c>
    </row>
    <row r="4" spans="1:9">
      <c r="A4" s="1">
        <v>0.5</v>
      </c>
      <c r="B4" s="1">
        <v>-1</v>
      </c>
      <c r="C4" s="1">
        <f t="shared" si="0"/>
        <v>1</v>
      </c>
      <c r="D4" t="s">
        <v>2</v>
      </c>
    </row>
    <row r="5" spans="1:9" ht="15" thickBot="1">
      <c r="A5" s="1">
        <v>1</v>
      </c>
      <c r="B5" s="1">
        <v>0</v>
      </c>
      <c r="C5" s="1">
        <f t="shared" si="0"/>
        <v>0</v>
      </c>
    </row>
    <row r="6" spans="1:9">
      <c r="A6" s="1">
        <v>3</v>
      </c>
      <c r="B6" s="1">
        <v>1</v>
      </c>
      <c r="C6" s="1">
        <f t="shared" si="0"/>
        <v>1</v>
      </c>
      <c r="D6" s="5" t="s">
        <v>3</v>
      </c>
      <c r="E6" s="5"/>
    </row>
    <row r="7" spans="1:9">
      <c r="A7" s="1">
        <v>6</v>
      </c>
      <c r="B7" s="1">
        <v>2</v>
      </c>
      <c r="C7" s="1">
        <f t="shared" si="0"/>
        <v>4</v>
      </c>
      <c r="D7" t="s">
        <v>4</v>
      </c>
      <c r="E7">
        <v>0.45969637231218308</v>
      </c>
    </row>
    <row r="8" spans="1:9">
      <c r="A8" s="1">
        <v>14</v>
      </c>
      <c r="B8" s="1">
        <v>3</v>
      </c>
      <c r="C8" s="1">
        <f t="shared" si="0"/>
        <v>9</v>
      </c>
      <c r="D8" t="s">
        <v>5</v>
      </c>
      <c r="E8">
        <v>0.21132075471698125</v>
      </c>
    </row>
    <row r="9" spans="1:9">
      <c r="D9" t="s">
        <v>6</v>
      </c>
      <c r="E9">
        <v>5.3584905660377477E-2</v>
      </c>
    </row>
    <row r="10" spans="1:9">
      <c r="D10" t="s">
        <v>7</v>
      </c>
      <c r="E10">
        <v>4.5716517802649843</v>
      </c>
    </row>
    <row r="11" spans="1:9" ht="15" thickBot="1">
      <c r="D11" s="3" t="s">
        <v>8</v>
      </c>
      <c r="E11" s="3">
        <v>7</v>
      </c>
    </row>
    <row r="13" spans="1:9" ht="15" thickBot="1">
      <c r="D13" t="s">
        <v>9</v>
      </c>
    </row>
    <row r="14" spans="1:9">
      <c r="D14" s="4"/>
      <c r="E14" s="4" t="s">
        <v>14</v>
      </c>
      <c r="F14" s="4" t="s">
        <v>15</v>
      </c>
      <c r="G14" s="4" t="s">
        <v>16</v>
      </c>
      <c r="H14" s="4" t="s">
        <v>17</v>
      </c>
      <c r="I14" s="4" t="s">
        <v>18</v>
      </c>
    </row>
    <row r="15" spans="1:9">
      <c r="D15" t="s">
        <v>10</v>
      </c>
      <c r="E15">
        <v>1</v>
      </c>
      <c r="F15">
        <v>28.000000000000014</v>
      </c>
      <c r="G15">
        <v>28.000000000000014</v>
      </c>
      <c r="H15">
        <v>1.3397129186602879</v>
      </c>
      <c r="I15">
        <v>0.29936910753174734</v>
      </c>
    </row>
    <row r="16" spans="1:9">
      <c r="D16" t="s">
        <v>11</v>
      </c>
      <c r="E16">
        <v>5</v>
      </c>
      <c r="F16">
        <v>104.49999999999999</v>
      </c>
      <c r="G16">
        <v>20.9</v>
      </c>
    </row>
    <row r="17" spans="4:12" ht="15" thickBot="1">
      <c r="D17" s="3" t="s">
        <v>12</v>
      </c>
      <c r="E17" s="3">
        <v>6</v>
      </c>
      <c r="F17" s="3">
        <v>132.5</v>
      </c>
      <c r="G17" s="3"/>
      <c r="H17" s="3"/>
      <c r="I17" s="3"/>
    </row>
    <row r="18" spans="4:12" ht="15" thickBot="1"/>
    <row r="19" spans="4:12">
      <c r="D19" s="4"/>
      <c r="E19" s="4" t="s">
        <v>19</v>
      </c>
      <c r="F19" s="4" t="s">
        <v>7</v>
      </c>
      <c r="G19" s="4" t="s">
        <v>20</v>
      </c>
      <c r="H19" s="4" t="s">
        <v>21</v>
      </c>
      <c r="I19" s="4" t="s">
        <v>22</v>
      </c>
      <c r="J19" s="4" t="s">
        <v>23</v>
      </c>
      <c r="K19" s="4" t="s">
        <v>24</v>
      </c>
      <c r="L19" s="4" t="s">
        <v>25</v>
      </c>
    </row>
    <row r="20" spans="4:12">
      <c r="D20" t="s">
        <v>13</v>
      </c>
      <c r="E20">
        <v>5</v>
      </c>
      <c r="F20">
        <v>1.72792195590955</v>
      </c>
      <c r="G20">
        <v>2.8936492084609697</v>
      </c>
      <c r="H20">
        <v>3.4041665324812537E-2</v>
      </c>
      <c r="I20">
        <v>0.55823520674173732</v>
      </c>
      <c r="J20">
        <v>9.4417647932582618</v>
      </c>
      <c r="K20">
        <v>0.55823520674173732</v>
      </c>
      <c r="L20">
        <v>9.4417647932582618</v>
      </c>
    </row>
    <row r="21" spans="4:12" ht="15" thickBot="1">
      <c r="D21" s="3" t="s">
        <v>26</v>
      </c>
      <c r="E21" s="3">
        <v>0.99999999999999967</v>
      </c>
      <c r="F21" s="3">
        <v>0.863960977954775</v>
      </c>
      <c r="G21" s="3">
        <v>1.1574596833843875</v>
      </c>
      <c r="H21" s="3">
        <v>0.2993691075317475</v>
      </c>
      <c r="I21" s="3">
        <v>-1.2208823966291318</v>
      </c>
      <c r="J21" s="3">
        <v>3.2208823966291309</v>
      </c>
      <c r="K21" s="3">
        <v>-1.2208823966291318</v>
      </c>
      <c r="L21" s="3">
        <v>3.2208823966291309</v>
      </c>
    </row>
    <row r="25" spans="4:12">
      <c r="D25" t="s">
        <v>27</v>
      </c>
      <c r="I25" t="s">
        <v>32</v>
      </c>
    </row>
    <row r="26" spans="4:12" ht="15" thickBot="1"/>
    <row r="27" spans="4:12">
      <c r="D27" s="4" t="s">
        <v>28</v>
      </c>
      <c r="E27" s="4" t="s">
        <v>29</v>
      </c>
      <c r="F27" s="4" t="s">
        <v>30</v>
      </c>
      <c r="G27" s="4" t="s">
        <v>31</v>
      </c>
      <c r="I27" s="4" t="s">
        <v>33</v>
      </c>
      <c r="J27" s="4" t="s">
        <v>0</v>
      </c>
    </row>
    <row r="28" spans="4:12">
      <c r="D28">
        <v>1</v>
      </c>
      <c r="E28">
        <v>2.0000000000000009</v>
      </c>
      <c r="F28">
        <v>5.4999999999999991</v>
      </c>
      <c r="G28">
        <v>1.3178930553209383</v>
      </c>
      <c r="I28">
        <v>7.1428571428571432</v>
      </c>
      <c r="J28">
        <v>0.5</v>
      </c>
    </row>
    <row r="29" spans="4:12">
      <c r="D29">
        <v>2</v>
      </c>
      <c r="E29">
        <v>3.0000000000000009</v>
      </c>
      <c r="F29">
        <v>-8.8817841970012523E-16</v>
      </c>
      <c r="G29">
        <v>-2.1282257658340378E-16</v>
      </c>
      <c r="I29">
        <v>21.428571428571431</v>
      </c>
      <c r="J29">
        <v>1</v>
      </c>
    </row>
    <row r="30" spans="4:12">
      <c r="D30">
        <v>3</v>
      </c>
      <c r="E30">
        <v>4</v>
      </c>
      <c r="F30">
        <v>-3.5</v>
      </c>
      <c r="G30">
        <v>-0.8386592170224153</v>
      </c>
      <c r="I30">
        <v>35.714285714285715</v>
      </c>
      <c r="J30">
        <v>3</v>
      </c>
    </row>
    <row r="31" spans="4:12">
      <c r="D31">
        <v>4</v>
      </c>
      <c r="E31">
        <v>5</v>
      </c>
      <c r="F31">
        <v>-4</v>
      </c>
      <c r="G31">
        <v>-0.95846767659704613</v>
      </c>
      <c r="I31">
        <v>50.000000000000007</v>
      </c>
      <c r="J31">
        <v>3</v>
      </c>
    </row>
    <row r="32" spans="4:12">
      <c r="D32">
        <v>5</v>
      </c>
      <c r="E32">
        <v>6</v>
      </c>
      <c r="F32">
        <v>-3</v>
      </c>
      <c r="G32">
        <v>-0.71885075744778459</v>
      </c>
      <c r="I32">
        <v>64.285714285714292</v>
      </c>
      <c r="J32">
        <v>6</v>
      </c>
    </row>
    <row r="33" spans="4:10">
      <c r="D33">
        <v>6</v>
      </c>
      <c r="E33">
        <v>6.9999999999999991</v>
      </c>
      <c r="F33">
        <v>-0.99999999999999911</v>
      </c>
      <c r="G33">
        <v>-0.23961691914926131</v>
      </c>
      <c r="I33">
        <v>78.571428571428569</v>
      </c>
      <c r="J33">
        <v>7.5</v>
      </c>
    </row>
    <row r="34" spans="4:10" ht="15" thickBot="1">
      <c r="D34" s="3">
        <v>7</v>
      </c>
      <c r="E34" s="3">
        <v>7.9999999999999991</v>
      </c>
      <c r="F34" s="3">
        <v>6.0000000000000009</v>
      </c>
      <c r="G34" s="3">
        <v>1.4377015148955694</v>
      </c>
      <c r="I34" s="3">
        <v>92.857142857142861</v>
      </c>
      <c r="J34" s="3">
        <v>14</v>
      </c>
    </row>
    <row r="37" spans="4:10">
      <c r="D37" s="39" t="s">
        <v>35</v>
      </c>
      <c r="E37" s="39"/>
      <c r="F37" s="39"/>
      <c r="G37" s="39"/>
      <c r="H37" s="39"/>
      <c r="I37" s="39"/>
      <c r="J37" s="39"/>
    </row>
    <row r="40" spans="4:10">
      <c r="E40" s="40" t="s">
        <v>36</v>
      </c>
      <c r="F40" s="40"/>
      <c r="G40" s="40"/>
      <c r="H40" s="40"/>
    </row>
    <row r="42" spans="4:10">
      <c r="E42" t="s">
        <v>37</v>
      </c>
    </row>
    <row r="44" spans="4:10">
      <c r="E44" t="s">
        <v>2</v>
      </c>
    </row>
    <row r="45" spans="4:10" ht="15" thickBot="1"/>
    <row r="46" spans="4:10">
      <c r="E46" s="5" t="s">
        <v>3</v>
      </c>
      <c r="F46" s="5"/>
    </row>
    <row r="47" spans="4:10">
      <c r="E47" t="s">
        <v>4</v>
      </c>
      <c r="F47">
        <v>0.99418796185834157</v>
      </c>
    </row>
    <row r="48" spans="4:10">
      <c r="E48" t="s">
        <v>5</v>
      </c>
      <c r="F48">
        <v>0.98840970350404322</v>
      </c>
    </row>
    <row r="49" spans="5:13">
      <c r="E49" t="s">
        <v>6</v>
      </c>
      <c r="F49">
        <v>0.98261455525606478</v>
      </c>
    </row>
    <row r="50" spans="5:13">
      <c r="E50" t="s">
        <v>7</v>
      </c>
      <c r="F50">
        <v>0.61961969903205238</v>
      </c>
    </row>
    <row r="51" spans="5:13" ht="15" thickBot="1">
      <c r="E51" s="3" t="s">
        <v>8</v>
      </c>
      <c r="F51" s="3">
        <v>7</v>
      </c>
    </row>
    <row r="53" spans="5:13" ht="15" thickBot="1">
      <c r="E53" t="s">
        <v>9</v>
      </c>
    </row>
    <row r="54" spans="5:13">
      <c r="E54" s="4"/>
      <c r="F54" s="4" t="s">
        <v>14</v>
      </c>
      <c r="G54" s="4" t="s">
        <v>15</v>
      </c>
      <c r="H54" s="4" t="s">
        <v>16</v>
      </c>
      <c r="I54" s="4" t="s">
        <v>17</v>
      </c>
      <c r="J54" s="4" t="s">
        <v>18</v>
      </c>
    </row>
    <row r="55" spans="5:13">
      <c r="E55" t="s">
        <v>10</v>
      </c>
      <c r="F55">
        <v>2</v>
      </c>
      <c r="G55">
        <v>130.96428571428572</v>
      </c>
      <c r="H55">
        <v>65.482142857142861</v>
      </c>
      <c r="I55">
        <v>170.55813953488385</v>
      </c>
      <c r="J55">
        <v>1.3433497286419004E-4</v>
      </c>
    </row>
    <row r="56" spans="5:13">
      <c r="E56" t="s">
        <v>11</v>
      </c>
      <c r="F56">
        <v>4</v>
      </c>
      <c r="G56">
        <v>1.5357142857142847</v>
      </c>
      <c r="H56">
        <v>0.38392857142857117</v>
      </c>
    </row>
    <row r="57" spans="5:13" ht="15" thickBot="1">
      <c r="E57" s="3" t="s">
        <v>12</v>
      </c>
      <c r="F57" s="3">
        <v>6</v>
      </c>
      <c r="G57" s="3">
        <v>132.5</v>
      </c>
      <c r="H57" s="3"/>
      <c r="I57" s="3"/>
      <c r="J57" s="3"/>
    </row>
    <row r="58" spans="5:13" ht="15" thickBot="1"/>
    <row r="59" spans="5:13">
      <c r="E59" s="4"/>
      <c r="F59" s="4" t="s">
        <v>19</v>
      </c>
      <c r="G59" s="4" t="s">
        <v>7</v>
      </c>
      <c r="H59" s="4" t="s">
        <v>20</v>
      </c>
      <c r="I59" s="4" t="s">
        <v>21</v>
      </c>
      <c r="J59" s="4" t="s">
        <v>22</v>
      </c>
      <c r="K59" s="4" t="s">
        <v>23</v>
      </c>
      <c r="L59" s="4" t="s">
        <v>24</v>
      </c>
      <c r="M59" s="4" t="s">
        <v>25</v>
      </c>
    </row>
    <row r="60" spans="5:13">
      <c r="E60" t="s">
        <v>13</v>
      </c>
      <c r="F60">
        <v>0.57142857142857117</v>
      </c>
      <c r="G60">
        <v>0.35773760003135036</v>
      </c>
      <c r="H60">
        <v>1.597339981535332</v>
      </c>
      <c r="I60">
        <v>0.18542929594809773</v>
      </c>
      <c r="J60">
        <v>-0.42181023712367749</v>
      </c>
      <c r="K60">
        <v>1.5646673799808197</v>
      </c>
      <c r="L60">
        <v>-0.42181023712367749</v>
      </c>
      <c r="M60">
        <v>1.5646673799808197</v>
      </c>
    </row>
    <row r="61" spans="5:13">
      <c r="E61" t="s">
        <v>1</v>
      </c>
      <c r="F61">
        <v>0.99999999999999978</v>
      </c>
      <c r="G61">
        <v>0.11709711650539281</v>
      </c>
      <c r="H61">
        <v>8.5399199386258644</v>
      </c>
      <c r="I61">
        <v>1.0319148953151188E-3</v>
      </c>
      <c r="J61">
        <v>0.67488628404582618</v>
      </c>
      <c r="K61">
        <v>1.3251137159541733</v>
      </c>
      <c r="L61">
        <v>0.67488628404582618</v>
      </c>
      <c r="M61">
        <v>1.3251137159541733</v>
      </c>
    </row>
    <row r="62" spans="5:13" ht="15" thickBot="1">
      <c r="E62" s="3" t="s">
        <v>38</v>
      </c>
      <c r="F62" s="3">
        <v>1.1071428571428572</v>
      </c>
      <c r="G62" s="3">
        <v>6.7606051735717529E-2</v>
      </c>
      <c r="H62" s="3">
        <v>16.376386857656609</v>
      </c>
      <c r="I62" s="3">
        <v>8.1387827208420481E-5</v>
      </c>
      <c r="J62" s="3">
        <v>0.91943836571947546</v>
      </c>
      <c r="K62" s="3">
        <v>1.2948473485662388</v>
      </c>
      <c r="L62" s="3">
        <v>0.91943836571947546</v>
      </c>
      <c r="M62" s="3">
        <v>1.2948473485662388</v>
      </c>
    </row>
    <row r="66" spans="5:13">
      <c r="E66" t="s">
        <v>27</v>
      </c>
      <c r="J66" t="s">
        <v>32</v>
      </c>
    </row>
    <row r="67" spans="5:13" ht="15" thickBot="1"/>
    <row r="68" spans="5:13">
      <c r="E68" s="4" t="s">
        <v>28</v>
      </c>
      <c r="F68" s="4" t="s">
        <v>29</v>
      </c>
      <c r="G68" s="4" t="s">
        <v>30</v>
      </c>
      <c r="H68" s="4" t="s">
        <v>31</v>
      </c>
      <c r="J68" s="4" t="s">
        <v>33</v>
      </c>
      <c r="K68" s="4" t="s">
        <v>0</v>
      </c>
    </row>
    <row r="69" spans="5:13">
      <c r="E69">
        <v>1</v>
      </c>
      <c r="F69">
        <v>7.5357142857142874</v>
      </c>
      <c r="G69">
        <v>-3.5714285714287364E-2</v>
      </c>
      <c r="H69">
        <v>-7.0593120800254983E-2</v>
      </c>
      <c r="J69">
        <v>7.1428571428571432</v>
      </c>
      <c r="K69">
        <v>0.5</v>
      </c>
    </row>
    <row r="70" spans="5:13">
      <c r="E70">
        <v>2</v>
      </c>
      <c r="F70">
        <v>3.0000000000000004</v>
      </c>
      <c r="G70">
        <v>-4.4408920985006262E-16</v>
      </c>
      <c r="H70">
        <v>-8.7779001063694662E-16</v>
      </c>
      <c r="J70">
        <v>21.428571428571431</v>
      </c>
      <c r="K70">
        <v>1</v>
      </c>
    </row>
    <row r="71" spans="5:13">
      <c r="E71">
        <v>3</v>
      </c>
      <c r="F71">
        <v>0.6785714285714286</v>
      </c>
      <c r="G71">
        <v>-0.1785714285714286</v>
      </c>
      <c r="H71">
        <v>-0.3529656040012587</v>
      </c>
      <c r="J71">
        <v>35.714285714285715</v>
      </c>
      <c r="K71">
        <v>3</v>
      </c>
    </row>
    <row r="72" spans="5:13">
      <c r="E72">
        <v>4</v>
      </c>
      <c r="F72">
        <v>0.57142857142857117</v>
      </c>
      <c r="G72">
        <v>0.42857142857142883</v>
      </c>
      <c r="H72">
        <v>0.84711744960302116</v>
      </c>
      <c r="J72">
        <v>50.000000000000007</v>
      </c>
      <c r="K72">
        <v>3</v>
      </c>
      <c r="M72" t="s">
        <v>37</v>
      </c>
    </row>
    <row r="73" spans="5:13">
      <c r="E73">
        <v>5</v>
      </c>
      <c r="F73">
        <v>2.6785714285714279</v>
      </c>
      <c r="G73">
        <v>0.32142857142857206</v>
      </c>
      <c r="H73">
        <v>0.63533808720226681</v>
      </c>
      <c r="J73">
        <v>64.285714285714292</v>
      </c>
      <c r="K73">
        <v>6</v>
      </c>
    </row>
    <row r="74" spans="5:13">
      <c r="E74">
        <v>6</v>
      </c>
      <c r="F74">
        <v>7</v>
      </c>
      <c r="G74">
        <v>-1</v>
      </c>
      <c r="H74">
        <v>-1.9766073824070483</v>
      </c>
      <c r="J74">
        <v>78.571428571428569</v>
      </c>
      <c r="K74">
        <v>7.5</v>
      </c>
    </row>
    <row r="75" spans="5:13" ht="15" thickBot="1">
      <c r="E75" s="3">
        <v>7</v>
      </c>
      <c r="F75" s="3">
        <v>13.535714285714285</v>
      </c>
      <c r="G75" s="3">
        <v>0.4642857142857153</v>
      </c>
      <c r="H75" s="3">
        <v>0.91771057040327442</v>
      </c>
      <c r="J75" s="3">
        <v>92.857142857142861</v>
      </c>
      <c r="K75" s="3">
        <v>14</v>
      </c>
    </row>
  </sheetData>
  <sortState xmlns:xlrd2="http://schemas.microsoft.com/office/spreadsheetml/2017/richdata2" ref="K69:K75">
    <sortCondition ref="K69"/>
  </sortState>
  <mergeCells count="3">
    <mergeCell ref="D2:I2"/>
    <mergeCell ref="D37:J37"/>
    <mergeCell ref="E40:H4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6D71E-E159-46AE-A7EF-3D69E40C164B}">
  <dimension ref="A1:V59"/>
  <sheetViews>
    <sheetView tabSelected="1" topLeftCell="D1" workbookViewId="0">
      <selection activeCell="H17" sqref="H17"/>
    </sheetView>
  </sheetViews>
  <sheetFormatPr defaultRowHeight="14.4"/>
  <cols>
    <col min="5" max="5" width="15.88671875" bestFit="1" customWidth="1"/>
    <col min="6" max="6" width="13.44140625" bestFit="1" customWidth="1"/>
    <col min="8" max="8" width="12" bestFit="1" customWidth="1"/>
    <col min="9" max="9" width="19.44140625" bestFit="1" customWidth="1"/>
    <col min="10" max="10" width="12" bestFit="1" customWidth="1"/>
    <col min="11" max="11" width="12.6640625" bestFit="1" customWidth="1"/>
    <col min="12" max="12" width="12.109375" bestFit="1" customWidth="1"/>
    <col min="14" max="14" width="10.109375" bestFit="1" customWidth="1"/>
    <col min="16" max="16" width="12.6640625" bestFit="1" customWidth="1"/>
    <col min="17" max="17" width="11.77734375" bestFit="1" customWidth="1"/>
    <col min="18" max="18" width="9.5546875" bestFit="1" customWidth="1"/>
    <col min="19" max="19" width="11.88671875" bestFit="1" customWidth="1"/>
    <col min="20" max="20" width="9.5546875" bestFit="1" customWidth="1"/>
    <col min="21" max="21" width="11.5546875" bestFit="1" customWidth="1"/>
    <col min="22" max="22" width="10.33203125" bestFit="1" customWidth="1"/>
  </cols>
  <sheetData>
    <row r="1" spans="1:22">
      <c r="D1" s="43" t="s">
        <v>39</v>
      </c>
      <c r="E1" s="43"/>
      <c r="F1" s="43"/>
      <c r="G1" s="43"/>
      <c r="H1" s="43"/>
      <c r="I1" s="43"/>
      <c r="J1" s="43"/>
    </row>
    <row r="2" spans="1:22">
      <c r="A2" s="11" t="s">
        <v>45</v>
      </c>
      <c r="B2" s="11" t="s">
        <v>46</v>
      </c>
    </row>
    <row r="3" spans="1:22">
      <c r="A3" s="1">
        <v>45000</v>
      </c>
      <c r="B3" s="1">
        <v>1</v>
      </c>
      <c r="D3" s="13" t="s">
        <v>40</v>
      </c>
      <c r="E3" s="45" t="s">
        <v>53</v>
      </c>
      <c r="F3" s="45"/>
      <c r="G3" s="45"/>
      <c r="H3" s="37">
        <v>0.66</v>
      </c>
      <c r="O3" s="11" t="s">
        <v>45</v>
      </c>
      <c r="P3" s="11" t="s">
        <v>46</v>
      </c>
      <c r="Q3" s="12" t="s">
        <v>47</v>
      </c>
      <c r="R3" s="12" t="s">
        <v>48</v>
      </c>
      <c r="S3" s="12" t="s">
        <v>49</v>
      </c>
      <c r="T3" s="12" t="s">
        <v>50</v>
      </c>
      <c r="U3" s="12" t="s">
        <v>51</v>
      </c>
      <c r="V3" s="12" t="s">
        <v>52</v>
      </c>
    </row>
    <row r="4" spans="1:22">
      <c r="A4" s="1">
        <v>50000</v>
      </c>
      <c r="B4" s="1">
        <v>2</v>
      </c>
      <c r="D4" s="14"/>
      <c r="E4" s="14"/>
      <c r="F4" s="14"/>
      <c r="G4" s="14"/>
      <c r="O4" s="1">
        <v>45000</v>
      </c>
      <c r="P4" s="1">
        <v>1</v>
      </c>
      <c r="Q4" s="1">
        <f>P4^2</f>
        <v>1</v>
      </c>
      <c r="R4" s="1">
        <f>P4^3</f>
        <v>1</v>
      </c>
      <c r="S4" s="1">
        <f>P4^4</f>
        <v>1</v>
      </c>
      <c r="T4" s="1">
        <f>P4^5</f>
        <v>1</v>
      </c>
      <c r="U4" s="1">
        <f>LOG(O4)</f>
        <v>4.653212513775344</v>
      </c>
      <c r="V4" s="1">
        <f>LOG(P4)</f>
        <v>0</v>
      </c>
    </row>
    <row r="5" spans="1:22">
      <c r="A5" s="1">
        <v>60000</v>
      </c>
      <c r="B5" s="1">
        <v>3</v>
      </c>
      <c r="D5" s="13" t="s">
        <v>41</v>
      </c>
      <c r="E5" s="45" t="s">
        <v>54</v>
      </c>
      <c r="F5" s="45"/>
      <c r="G5" s="45"/>
      <c r="H5" s="37">
        <v>0.91</v>
      </c>
      <c r="O5" s="1">
        <v>50000</v>
      </c>
      <c r="P5" s="1">
        <v>2</v>
      </c>
      <c r="Q5" s="1">
        <f t="shared" ref="Q5:Q11" si="0">P5^2</f>
        <v>4</v>
      </c>
      <c r="R5" s="1">
        <f t="shared" ref="R5:R13" si="1">P5^3</f>
        <v>8</v>
      </c>
      <c r="S5" s="1">
        <f t="shared" ref="S5:S13" si="2">P5^4</f>
        <v>16</v>
      </c>
      <c r="T5" s="1">
        <f t="shared" ref="T5:T13" si="3">P5^5</f>
        <v>32</v>
      </c>
      <c r="U5" s="1">
        <f t="shared" ref="U5:U11" si="4">LOG(O5)</f>
        <v>4.6989700043360187</v>
      </c>
      <c r="V5" s="1">
        <f t="shared" ref="V5:V13" si="5">LOG(P5)</f>
        <v>0.3010299956639812</v>
      </c>
    </row>
    <row r="6" spans="1:22">
      <c r="A6" s="1">
        <v>80000</v>
      </c>
      <c r="B6" s="1">
        <v>4</v>
      </c>
      <c r="D6" s="14"/>
      <c r="E6" s="14"/>
      <c r="F6" s="14"/>
      <c r="G6" s="14"/>
      <c r="O6" s="1">
        <v>60000</v>
      </c>
      <c r="P6" s="1">
        <v>3</v>
      </c>
      <c r="Q6" s="1">
        <f t="shared" si="0"/>
        <v>9</v>
      </c>
      <c r="R6" s="1">
        <f t="shared" si="1"/>
        <v>27</v>
      </c>
      <c r="S6" s="1">
        <f t="shared" si="2"/>
        <v>81</v>
      </c>
      <c r="T6" s="1">
        <f t="shared" si="3"/>
        <v>243</v>
      </c>
      <c r="U6" s="1">
        <f t="shared" si="4"/>
        <v>4.7781512503836439</v>
      </c>
      <c r="V6" s="1">
        <f t="shared" si="5"/>
        <v>0.47712125471966244</v>
      </c>
    </row>
    <row r="7" spans="1:22">
      <c r="A7" s="1">
        <v>110000</v>
      </c>
      <c r="B7" s="1">
        <v>5</v>
      </c>
      <c r="D7" s="13" t="s">
        <v>42</v>
      </c>
      <c r="E7" s="45" t="s">
        <v>55</v>
      </c>
      <c r="F7" s="45"/>
      <c r="G7" s="45"/>
      <c r="H7" s="37">
        <v>0.43</v>
      </c>
      <c r="O7" s="1">
        <v>80000</v>
      </c>
      <c r="P7" s="1">
        <v>4</v>
      </c>
      <c r="Q7" s="1">
        <f t="shared" si="0"/>
        <v>16</v>
      </c>
      <c r="R7" s="1">
        <f t="shared" si="1"/>
        <v>64</v>
      </c>
      <c r="S7" s="1">
        <f t="shared" si="2"/>
        <v>256</v>
      </c>
      <c r="T7" s="1">
        <f t="shared" si="3"/>
        <v>1024</v>
      </c>
      <c r="U7" s="1">
        <f t="shared" si="4"/>
        <v>4.9030899869919438</v>
      </c>
      <c r="V7" s="1">
        <f t="shared" si="5"/>
        <v>0.6020599913279624</v>
      </c>
    </row>
    <row r="8" spans="1:22">
      <c r="A8" s="1">
        <v>150000</v>
      </c>
      <c r="B8" s="1">
        <v>6</v>
      </c>
      <c r="D8" s="14"/>
      <c r="E8" s="14"/>
      <c r="F8" s="14"/>
      <c r="G8" s="14"/>
      <c r="O8" s="1">
        <v>110000</v>
      </c>
      <c r="P8" s="1">
        <v>5</v>
      </c>
      <c r="Q8" s="1">
        <f t="shared" si="0"/>
        <v>25</v>
      </c>
      <c r="R8" s="1">
        <f t="shared" si="1"/>
        <v>125</v>
      </c>
      <c r="S8" s="1">
        <f t="shared" si="2"/>
        <v>625</v>
      </c>
      <c r="T8" s="1">
        <f t="shared" si="3"/>
        <v>3125</v>
      </c>
      <c r="U8" s="1">
        <f t="shared" si="4"/>
        <v>5.0413926851582254</v>
      </c>
      <c r="V8" s="1">
        <f t="shared" si="5"/>
        <v>0.69897000433601886</v>
      </c>
    </row>
    <row r="9" spans="1:22">
      <c r="A9" s="1">
        <v>200000</v>
      </c>
      <c r="B9" s="1">
        <v>7</v>
      </c>
      <c r="D9" s="13" t="s">
        <v>44</v>
      </c>
      <c r="E9" s="45" t="s">
        <v>56</v>
      </c>
      <c r="F9" s="45"/>
      <c r="G9" s="45"/>
      <c r="H9" s="37">
        <v>0.77</v>
      </c>
      <c r="O9" s="1">
        <v>150000</v>
      </c>
      <c r="P9" s="1">
        <v>6</v>
      </c>
      <c r="Q9" s="1">
        <f t="shared" si="0"/>
        <v>36</v>
      </c>
      <c r="R9" s="1">
        <f t="shared" si="1"/>
        <v>216</v>
      </c>
      <c r="S9" s="1">
        <f t="shared" si="2"/>
        <v>1296</v>
      </c>
      <c r="T9" s="1">
        <f t="shared" si="3"/>
        <v>7776</v>
      </c>
      <c r="U9" s="1">
        <f t="shared" si="4"/>
        <v>5.1760912590556813</v>
      </c>
      <c r="V9" s="1">
        <f t="shared" si="5"/>
        <v>0.77815125038364363</v>
      </c>
    </row>
    <row r="10" spans="1:22">
      <c r="A10" s="1">
        <v>300000</v>
      </c>
      <c r="B10" s="1">
        <v>8</v>
      </c>
      <c r="D10" s="14"/>
      <c r="E10" s="14"/>
      <c r="F10" s="14"/>
      <c r="G10" s="14"/>
      <c r="O10" s="1">
        <v>200000</v>
      </c>
      <c r="P10" s="1">
        <v>7</v>
      </c>
      <c r="Q10" s="1">
        <f t="shared" si="0"/>
        <v>49</v>
      </c>
      <c r="R10" s="1">
        <f t="shared" si="1"/>
        <v>343</v>
      </c>
      <c r="S10" s="1">
        <f t="shared" si="2"/>
        <v>2401</v>
      </c>
      <c r="T10" s="1">
        <f t="shared" si="3"/>
        <v>16807</v>
      </c>
      <c r="U10" s="1">
        <f t="shared" si="4"/>
        <v>5.3010299956639813</v>
      </c>
      <c r="V10" s="1">
        <f t="shared" si="5"/>
        <v>0.84509804001425681</v>
      </c>
    </row>
    <row r="11" spans="1:22">
      <c r="A11" s="1">
        <v>500000</v>
      </c>
      <c r="B11" s="1">
        <v>9</v>
      </c>
      <c r="D11" s="13" t="s">
        <v>43</v>
      </c>
      <c r="E11" s="45" t="s">
        <v>57</v>
      </c>
      <c r="F11" s="45"/>
      <c r="G11" s="45"/>
      <c r="H11" s="37">
        <v>0.95</v>
      </c>
      <c r="O11" s="1">
        <v>300000</v>
      </c>
      <c r="P11" s="1">
        <v>8</v>
      </c>
      <c r="Q11" s="1">
        <f t="shared" si="0"/>
        <v>64</v>
      </c>
      <c r="R11" s="1">
        <f t="shared" si="1"/>
        <v>512</v>
      </c>
      <c r="S11" s="1">
        <f t="shared" si="2"/>
        <v>4096</v>
      </c>
      <c r="T11" s="1">
        <f t="shared" si="3"/>
        <v>32768</v>
      </c>
      <c r="U11" s="1">
        <f t="shared" si="4"/>
        <v>5.4771212547196626</v>
      </c>
      <c r="V11" s="1">
        <f t="shared" si="5"/>
        <v>0.90308998699194354</v>
      </c>
    </row>
    <row r="12" spans="1:22">
      <c r="A12" s="1">
        <v>1000000</v>
      </c>
      <c r="B12" s="1">
        <v>10</v>
      </c>
      <c r="D12" s="14"/>
      <c r="E12" s="14"/>
      <c r="F12" s="14"/>
      <c r="G12" s="14"/>
      <c r="O12" s="1">
        <v>500000</v>
      </c>
      <c r="P12" s="1">
        <v>9</v>
      </c>
      <c r="Q12" s="1">
        <f t="shared" ref="Q12" si="6">P12^2</f>
        <v>81</v>
      </c>
      <c r="R12" s="1">
        <f t="shared" si="1"/>
        <v>729</v>
      </c>
      <c r="S12" s="1">
        <f t="shared" si="2"/>
        <v>6561</v>
      </c>
      <c r="T12" s="1">
        <f t="shared" si="3"/>
        <v>59049</v>
      </c>
      <c r="U12" s="1">
        <f>LOG(O12)</f>
        <v>5.6989700043360187</v>
      </c>
      <c r="V12" s="1">
        <f t="shared" si="5"/>
        <v>0.95424250943932487</v>
      </c>
    </row>
    <row r="13" spans="1:22">
      <c r="D13" s="13" t="s">
        <v>58</v>
      </c>
      <c r="E13" s="45" t="s">
        <v>59</v>
      </c>
      <c r="F13" s="45"/>
      <c r="G13" s="45"/>
      <c r="H13" s="37">
        <v>0.98</v>
      </c>
      <c r="O13" s="1">
        <v>1000000</v>
      </c>
      <c r="P13" s="1">
        <v>10</v>
      </c>
      <c r="Q13" s="1">
        <f t="shared" ref="Q13" si="7">P13^2</f>
        <v>100</v>
      </c>
      <c r="R13" s="1">
        <f t="shared" si="1"/>
        <v>1000</v>
      </c>
      <c r="S13" s="1">
        <f t="shared" si="2"/>
        <v>10000</v>
      </c>
      <c r="T13" s="1">
        <f t="shared" si="3"/>
        <v>100000</v>
      </c>
      <c r="U13" s="1">
        <f>LOG(O13)</f>
        <v>6</v>
      </c>
      <c r="V13" s="1">
        <f t="shared" si="5"/>
        <v>1</v>
      </c>
    </row>
    <row r="14" spans="1:22">
      <c r="D14" s="14"/>
      <c r="E14" s="14"/>
      <c r="F14" s="14"/>
      <c r="G14" s="14"/>
    </row>
    <row r="15" spans="1:22">
      <c r="A15" t="s">
        <v>66</v>
      </c>
      <c r="D15" s="13" t="s">
        <v>60</v>
      </c>
      <c r="E15" s="45" t="s">
        <v>61</v>
      </c>
      <c r="F15" s="45"/>
      <c r="G15" s="45"/>
      <c r="H15" s="38">
        <v>0.997</v>
      </c>
    </row>
    <row r="16" spans="1:22">
      <c r="A16" t="s">
        <v>65</v>
      </c>
      <c r="D16" s="14"/>
      <c r="E16" s="14"/>
      <c r="F16" s="14"/>
      <c r="G16" s="14"/>
    </row>
    <row r="17" spans="4:12">
      <c r="D17" s="13" t="s">
        <v>62</v>
      </c>
      <c r="E17" s="45" t="s">
        <v>63</v>
      </c>
      <c r="F17" s="45"/>
      <c r="G17" s="45"/>
      <c r="H17" s="38">
        <v>0.999</v>
      </c>
    </row>
    <row r="20" spans="4:12" ht="15.6">
      <c r="D20" s="44" t="s">
        <v>85</v>
      </c>
      <c r="E20" s="44"/>
      <c r="F20" s="44"/>
      <c r="G20" s="44"/>
      <c r="H20" s="44"/>
      <c r="I20" s="44"/>
      <c r="J20" s="44"/>
      <c r="K20" s="44"/>
      <c r="L20" s="44"/>
    </row>
    <row r="23" spans="4:12">
      <c r="D23" t="s">
        <v>2</v>
      </c>
      <c r="H23" s="42" t="s">
        <v>86</v>
      </c>
      <c r="I23" s="42"/>
    </row>
    <row r="24" spans="4:12" ht="15" thickBot="1"/>
    <row r="25" spans="4:12">
      <c r="D25" s="5" t="s">
        <v>3</v>
      </c>
      <c r="E25" s="5"/>
      <c r="H25" s="27" t="s">
        <v>69</v>
      </c>
    </row>
    <row r="26" spans="4:12">
      <c r="D26" t="s">
        <v>4</v>
      </c>
      <c r="E26">
        <v>0.81794940747761979</v>
      </c>
      <c r="H26" s="10">
        <f>E39+E40*B3</f>
        <v>-114454.54545454548</v>
      </c>
    </row>
    <row r="27" spans="4:12">
      <c r="D27" s="17" t="s">
        <v>5</v>
      </c>
      <c r="E27" s="17">
        <v>0.66904123319298936</v>
      </c>
    </row>
    <row r="28" spans="4:12">
      <c r="D28" t="s">
        <v>6</v>
      </c>
      <c r="E28">
        <v>0.62767138734211303</v>
      </c>
    </row>
    <row r="29" spans="4:12">
      <c r="D29" t="s">
        <v>7</v>
      </c>
      <c r="E29">
        <v>182674.15932432396</v>
      </c>
    </row>
    <row r="30" spans="4:12" ht="15" thickBot="1">
      <c r="D30" s="3" t="s">
        <v>8</v>
      </c>
      <c r="E30" s="3">
        <v>10</v>
      </c>
    </row>
    <row r="32" spans="4:12" ht="15" thickBot="1">
      <c r="D32" t="s">
        <v>9</v>
      </c>
    </row>
    <row r="33" spans="4:17">
      <c r="D33" s="4"/>
      <c r="E33" s="4" t="s">
        <v>14</v>
      </c>
      <c r="F33" s="4" t="s">
        <v>15</v>
      </c>
      <c r="G33" s="4" t="s">
        <v>16</v>
      </c>
      <c r="H33" s="4" t="s">
        <v>17</v>
      </c>
      <c r="I33" s="4" t="s">
        <v>18</v>
      </c>
    </row>
    <row r="34" spans="4:17">
      <c r="D34" t="s">
        <v>10</v>
      </c>
      <c r="E34">
        <v>1</v>
      </c>
      <c r="F34">
        <v>539663712121.21204</v>
      </c>
      <c r="G34">
        <v>539663712121.21204</v>
      </c>
      <c r="H34">
        <v>16.172195458611242</v>
      </c>
      <c r="I34">
        <v>3.8333183678230052E-3</v>
      </c>
    </row>
    <row r="35" spans="4:17">
      <c r="D35" t="s">
        <v>11</v>
      </c>
      <c r="E35">
        <v>8</v>
      </c>
      <c r="F35">
        <v>266958787878.78796</v>
      </c>
      <c r="G35">
        <v>33369848484.848495</v>
      </c>
    </row>
    <row r="36" spans="4:17" ht="15" thickBot="1">
      <c r="D36" s="3" t="s">
        <v>12</v>
      </c>
      <c r="E36" s="3">
        <v>9</v>
      </c>
      <c r="F36" s="3">
        <v>806622500000</v>
      </c>
      <c r="G36" s="3"/>
      <c r="H36" s="3"/>
      <c r="I36" s="3"/>
    </row>
    <row r="37" spans="4:17" ht="15" thickBot="1"/>
    <row r="38" spans="4:17">
      <c r="D38" s="18"/>
      <c r="E38" s="18" t="s">
        <v>19</v>
      </c>
      <c r="F38" s="4" t="s">
        <v>7</v>
      </c>
      <c r="G38" s="4" t="s">
        <v>20</v>
      </c>
      <c r="H38" s="4" t="s">
        <v>21</v>
      </c>
      <c r="I38" s="4" t="s">
        <v>22</v>
      </c>
      <c r="J38" s="4" t="s">
        <v>23</v>
      </c>
      <c r="K38" s="4" t="s">
        <v>24</v>
      </c>
      <c r="L38" s="4" t="s">
        <v>25</v>
      </c>
    </row>
    <row r="39" spans="4:17">
      <c r="D39" s="19" t="s">
        <v>13</v>
      </c>
      <c r="E39" s="19">
        <v>-195333.33333333337</v>
      </c>
      <c r="F39">
        <v>124790.20778729381</v>
      </c>
      <c r="G39">
        <v>-1.5652937581952027</v>
      </c>
      <c r="H39">
        <v>0.15614574137453302</v>
      </c>
      <c r="I39">
        <v>-483100.06852382014</v>
      </c>
      <c r="J39">
        <v>92433.401857153396</v>
      </c>
      <c r="K39">
        <v>-483100.06852382014</v>
      </c>
      <c r="L39">
        <v>92433.401857153396</v>
      </c>
    </row>
    <row r="40" spans="4:17" ht="15" thickBot="1">
      <c r="D40" s="20" t="s">
        <v>46</v>
      </c>
      <c r="E40" s="20">
        <v>80878.787878787887</v>
      </c>
      <c r="F40" s="3">
        <v>20111.763024100041</v>
      </c>
      <c r="G40" s="3">
        <v>4.0214668292317475</v>
      </c>
      <c r="H40" s="3">
        <v>3.8333183678230021E-3</v>
      </c>
      <c r="I40" s="3">
        <v>34500.979178966925</v>
      </c>
      <c r="J40" s="3">
        <v>127256.59657860885</v>
      </c>
      <c r="K40" s="3">
        <v>34500.979178966925</v>
      </c>
      <c r="L40" s="3">
        <v>127256.59657860885</v>
      </c>
    </row>
    <row r="42" spans="4:17" ht="15" thickBot="1"/>
    <row r="43" spans="4:17">
      <c r="L43" s="4"/>
      <c r="M43" s="4" t="s">
        <v>19</v>
      </c>
      <c r="N43" s="15"/>
    </row>
    <row r="44" spans="4:17">
      <c r="D44" t="s">
        <v>27</v>
      </c>
      <c r="I44" t="s">
        <v>32</v>
      </c>
      <c r="L44" t="s">
        <v>13</v>
      </c>
      <c r="M44">
        <v>-195333.33333333337</v>
      </c>
    </row>
    <row r="45" spans="4:17" ht="15" thickBot="1">
      <c r="L45" s="3" t="s">
        <v>46</v>
      </c>
      <c r="M45" s="3">
        <v>80878.787878787887</v>
      </c>
    </row>
    <row r="46" spans="4:17">
      <c r="D46" s="4" t="s">
        <v>28</v>
      </c>
      <c r="E46" s="24" t="s">
        <v>64</v>
      </c>
      <c r="F46" s="4" t="s">
        <v>30</v>
      </c>
      <c r="G46" s="4" t="s">
        <v>31</v>
      </c>
      <c r="I46" s="4" t="s">
        <v>33</v>
      </c>
      <c r="J46" s="4" t="s">
        <v>45</v>
      </c>
    </row>
    <row r="47" spans="4:17">
      <c r="D47">
        <v>1</v>
      </c>
      <c r="E47" s="25">
        <v>-114454.54545454548</v>
      </c>
      <c r="F47">
        <v>159454.54545454547</v>
      </c>
      <c r="G47">
        <v>0.9258402293923762</v>
      </c>
      <c r="I47">
        <v>5</v>
      </c>
      <c r="J47">
        <v>45000</v>
      </c>
      <c r="O47" t="s">
        <v>67</v>
      </c>
      <c r="P47" s="41" t="s">
        <v>68</v>
      </c>
      <c r="Q47" s="41"/>
    </row>
    <row r="48" spans="4:17">
      <c r="D48">
        <v>2</v>
      </c>
      <c r="E48" s="25">
        <v>-33575.757575757598</v>
      </c>
      <c r="F48">
        <v>83575.757575757598</v>
      </c>
      <c r="G48">
        <v>0.48526555542838729</v>
      </c>
      <c r="I48">
        <v>15</v>
      </c>
      <c r="J48">
        <v>50000</v>
      </c>
    </row>
    <row r="49" spans="4:15">
      <c r="D49">
        <v>3</v>
      </c>
      <c r="E49" s="25">
        <v>47303.030303030275</v>
      </c>
      <c r="F49">
        <v>12696.969696969725</v>
      </c>
      <c r="G49">
        <v>7.3722359581035055E-2</v>
      </c>
      <c r="I49">
        <v>25</v>
      </c>
      <c r="J49">
        <v>60000</v>
      </c>
      <c r="M49" s="11" t="s">
        <v>45</v>
      </c>
      <c r="N49" s="11" t="s">
        <v>69</v>
      </c>
      <c r="O49" s="11" t="s">
        <v>46</v>
      </c>
    </row>
    <row r="50" spans="4:15">
      <c r="D50">
        <v>4</v>
      </c>
      <c r="E50" s="25">
        <v>128181.81818181818</v>
      </c>
      <c r="F50">
        <v>-48181.818181818177</v>
      </c>
      <c r="G50">
        <v>-0.27975788003304403</v>
      </c>
      <c r="I50">
        <v>35</v>
      </c>
      <c r="J50">
        <v>80000</v>
      </c>
      <c r="M50" s="1">
        <v>45000</v>
      </c>
      <c r="N50" s="1">
        <f>M44+M45*O50</f>
        <v>-114454.54545454548</v>
      </c>
      <c r="O50" s="1">
        <v>1</v>
      </c>
    </row>
    <row r="51" spans="4:15">
      <c r="D51">
        <v>5</v>
      </c>
      <c r="E51" s="25">
        <v>209060.60606060608</v>
      </c>
      <c r="F51">
        <v>-99060.606060606078</v>
      </c>
      <c r="G51">
        <v>-0.57517516341384989</v>
      </c>
      <c r="I51">
        <v>45</v>
      </c>
      <c r="J51">
        <v>110000</v>
      </c>
      <c r="M51" s="1">
        <v>50000</v>
      </c>
      <c r="N51" s="1">
        <f>M44+M45*O51</f>
        <v>-33575.757575757598</v>
      </c>
      <c r="O51" s="1">
        <v>2</v>
      </c>
    </row>
    <row r="52" spans="4:15">
      <c r="D52">
        <v>6</v>
      </c>
      <c r="E52" s="25">
        <v>289939.39393939392</v>
      </c>
      <c r="F52">
        <v>-139939.39393939392</v>
      </c>
      <c r="G52">
        <v>-0.81252949056138202</v>
      </c>
      <c r="I52">
        <v>55</v>
      </c>
      <c r="J52">
        <v>150000</v>
      </c>
      <c r="M52" s="1">
        <v>60000</v>
      </c>
      <c r="N52" s="1">
        <f>M44+M45*O52</f>
        <v>47303.030303030275</v>
      </c>
      <c r="O52" s="1">
        <v>3</v>
      </c>
    </row>
    <row r="53" spans="4:15">
      <c r="D53">
        <v>7</v>
      </c>
      <c r="E53" s="25">
        <v>370818.18181818188</v>
      </c>
      <c r="F53">
        <v>-170818.18181818188</v>
      </c>
      <c r="G53">
        <v>-0.99182086147564152</v>
      </c>
      <c r="I53">
        <v>65</v>
      </c>
      <c r="J53">
        <v>200000</v>
      </c>
      <c r="M53" s="1">
        <v>80000</v>
      </c>
      <c r="N53" s="1">
        <f>M44+M45*O53</f>
        <v>128181.81818181818</v>
      </c>
      <c r="O53" s="1">
        <v>4</v>
      </c>
    </row>
    <row r="54" spans="4:15">
      <c r="D54">
        <v>8</v>
      </c>
      <c r="E54" s="25">
        <v>451696.96969696973</v>
      </c>
      <c r="F54">
        <v>-151696.96969696973</v>
      </c>
      <c r="G54">
        <v>-0.88079745122353392</v>
      </c>
      <c r="I54">
        <v>75</v>
      </c>
      <c r="J54">
        <v>300000</v>
      </c>
      <c r="M54" s="1">
        <v>110000</v>
      </c>
      <c r="N54" s="1">
        <f>M44+M45*O54</f>
        <v>209060.60606060608</v>
      </c>
      <c r="O54" s="1">
        <v>5</v>
      </c>
    </row>
    <row r="55" spans="4:15">
      <c r="D55">
        <v>9</v>
      </c>
      <c r="E55" s="25">
        <v>532575.75757575757</v>
      </c>
      <c r="F55">
        <v>-32575.757575757569</v>
      </c>
      <c r="G55">
        <v>-0.18914447863869327</v>
      </c>
      <c r="I55">
        <v>85</v>
      </c>
      <c r="J55">
        <v>500000</v>
      </c>
      <c r="M55" s="1">
        <v>150000</v>
      </c>
      <c r="N55" s="1">
        <f>M44+M45*O55</f>
        <v>289939.39393939392</v>
      </c>
      <c r="O55" s="1">
        <v>6</v>
      </c>
    </row>
    <row r="56" spans="4:15" ht="15" thickBot="1">
      <c r="D56" s="3">
        <v>10</v>
      </c>
      <c r="E56" s="26">
        <v>613454.54545454553</v>
      </c>
      <c r="F56" s="3">
        <v>386545.45454545447</v>
      </c>
      <c r="G56" s="3">
        <v>2.2443971809443455</v>
      </c>
      <c r="I56" s="3">
        <v>95</v>
      </c>
      <c r="J56" s="3">
        <v>1000000</v>
      </c>
      <c r="M56" s="1">
        <v>200000</v>
      </c>
      <c r="N56" s="1">
        <f>M44+M45*O56</f>
        <v>370818.18181818188</v>
      </c>
      <c r="O56" s="1">
        <v>7</v>
      </c>
    </row>
    <row r="57" spans="4:15">
      <c r="M57" s="1">
        <v>300000</v>
      </c>
      <c r="N57" s="1">
        <f>M44+M45*O57</f>
        <v>451696.96969696973</v>
      </c>
      <c r="O57" s="1">
        <v>8</v>
      </c>
    </row>
    <row r="58" spans="4:15">
      <c r="M58" s="1">
        <v>500000</v>
      </c>
      <c r="N58" s="1">
        <f>M44+M45*O58</f>
        <v>532575.75757575757</v>
      </c>
      <c r="O58" s="1">
        <v>9</v>
      </c>
    </row>
    <row r="59" spans="4:15">
      <c r="M59" s="1">
        <v>1000000</v>
      </c>
      <c r="N59" s="1">
        <f>M44+M45*O59</f>
        <v>613454.54545454553</v>
      </c>
      <c r="O59" s="1">
        <v>10</v>
      </c>
    </row>
  </sheetData>
  <mergeCells count="12">
    <mergeCell ref="P47:Q47"/>
    <mergeCell ref="H23:I23"/>
    <mergeCell ref="D1:J1"/>
    <mergeCell ref="D20:L20"/>
    <mergeCell ref="E3:G3"/>
    <mergeCell ref="E5:G5"/>
    <mergeCell ref="E7:G7"/>
    <mergeCell ref="E9:G9"/>
    <mergeCell ref="E11:G11"/>
    <mergeCell ref="E13:G13"/>
    <mergeCell ref="E15:G15"/>
    <mergeCell ref="E17:G17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CC5BB-77E5-4192-8EB6-BFAF30CDCA64}">
  <dimension ref="B2:O39"/>
  <sheetViews>
    <sheetView workbookViewId="0">
      <selection activeCell="I8" sqref="I8"/>
    </sheetView>
  </sheetViews>
  <sheetFormatPr defaultRowHeight="14.4"/>
  <cols>
    <col min="4" max="4" width="12.109375" bestFit="1" customWidth="1"/>
    <col min="7" max="7" width="17.44140625" bestFit="1" customWidth="1"/>
    <col min="8" max="8" width="15.88671875" bestFit="1" customWidth="1"/>
    <col min="9" max="9" width="13.44140625" bestFit="1" customWidth="1"/>
    <col min="10" max="10" width="17" bestFit="1" customWidth="1"/>
  </cols>
  <sheetData>
    <row r="2" spans="2:12">
      <c r="B2" s="46" t="s">
        <v>36</v>
      </c>
      <c r="C2" s="46"/>
      <c r="D2" s="46"/>
      <c r="E2" s="46"/>
      <c r="F2" s="46"/>
      <c r="G2" s="46"/>
      <c r="H2" s="46"/>
      <c r="J2" s="47" t="s">
        <v>37</v>
      </c>
      <c r="K2" s="47"/>
      <c r="L2" s="47"/>
    </row>
    <row r="3" spans="2:12">
      <c r="B3" s="6" t="s">
        <v>0</v>
      </c>
      <c r="C3" s="6" t="s">
        <v>1</v>
      </c>
      <c r="D3" s="6" t="s">
        <v>38</v>
      </c>
    </row>
    <row r="4" spans="2:12">
      <c r="B4" s="11" t="s">
        <v>45</v>
      </c>
      <c r="C4" s="11" t="s">
        <v>46</v>
      </c>
      <c r="D4" s="12" t="s">
        <v>47</v>
      </c>
    </row>
    <row r="5" spans="2:12">
      <c r="B5" s="1">
        <v>45000</v>
      </c>
      <c r="C5" s="1">
        <v>1</v>
      </c>
      <c r="D5" s="1">
        <f>C5^2</f>
        <v>1</v>
      </c>
      <c r="G5" t="s">
        <v>2</v>
      </c>
    </row>
    <row r="6" spans="2:12" ht="15" thickBot="1">
      <c r="B6" s="1">
        <v>50000</v>
      </c>
      <c r="C6" s="1">
        <v>2</v>
      </c>
      <c r="D6" s="1">
        <f t="shared" ref="D6:D14" si="0">C6^2</f>
        <v>4</v>
      </c>
      <c r="J6" s="36" t="s">
        <v>69</v>
      </c>
    </row>
    <row r="7" spans="2:12">
      <c r="B7" s="1">
        <v>60000</v>
      </c>
      <c r="C7" s="1">
        <v>3</v>
      </c>
      <c r="D7" s="1">
        <f t="shared" si="0"/>
        <v>9</v>
      </c>
      <c r="G7" s="5" t="s">
        <v>3</v>
      </c>
      <c r="H7" s="5"/>
      <c r="J7" s="1">
        <f>H21+H23*C5+H22*D5</f>
        <v>118727.27272727265</v>
      </c>
    </row>
    <row r="8" spans="2:12">
      <c r="B8" s="1">
        <v>80000</v>
      </c>
      <c r="C8" s="1">
        <v>4</v>
      </c>
      <c r="D8" s="1">
        <f t="shared" si="0"/>
        <v>16</v>
      </c>
      <c r="G8" t="s">
        <v>4</v>
      </c>
      <c r="H8">
        <v>0.95718766297126623</v>
      </c>
    </row>
    <row r="9" spans="2:12">
      <c r="B9" s="1">
        <v>110000</v>
      </c>
      <c r="C9" s="1">
        <v>5</v>
      </c>
      <c r="D9" s="1">
        <f t="shared" si="0"/>
        <v>25</v>
      </c>
      <c r="G9" s="17" t="s">
        <v>5</v>
      </c>
      <c r="H9" s="17">
        <v>0.91620822214439435</v>
      </c>
    </row>
    <row r="10" spans="2:12">
      <c r="B10" s="1">
        <v>150000</v>
      </c>
      <c r="C10" s="1">
        <v>6</v>
      </c>
      <c r="D10" s="1">
        <f t="shared" si="0"/>
        <v>36</v>
      </c>
      <c r="G10" t="s">
        <v>6</v>
      </c>
      <c r="H10">
        <v>0.89226771418564987</v>
      </c>
    </row>
    <row r="11" spans="2:12">
      <c r="B11" s="1">
        <v>200000</v>
      </c>
      <c r="C11" s="1">
        <v>7</v>
      </c>
      <c r="D11" s="1">
        <f t="shared" si="0"/>
        <v>49</v>
      </c>
      <c r="G11" t="s">
        <v>7</v>
      </c>
      <c r="H11">
        <v>98262.282644340085</v>
      </c>
    </row>
    <row r="12" spans="2:12" ht="15" thickBot="1">
      <c r="B12" s="1">
        <v>300000</v>
      </c>
      <c r="C12" s="1">
        <v>8</v>
      </c>
      <c r="D12" s="1">
        <f t="shared" si="0"/>
        <v>64</v>
      </c>
      <c r="G12" s="3" t="s">
        <v>8</v>
      </c>
      <c r="H12" s="3">
        <v>10</v>
      </c>
    </row>
    <row r="13" spans="2:12">
      <c r="B13" s="1">
        <v>500000</v>
      </c>
      <c r="C13" s="1">
        <v>9</v>
      </c>
      <c r="D13" s="1">
        <f t="shared" si="0"/>
        <v>81</v>
      </c>
    </row>
    <row r="14" spans="2:12" ht="15" thickBot="1">
      <c r="B14" s="1">
        <v>1000000</v>
      </c>
      <c r="C14" s="1">
        <v>10</v>
      </c>
      <c r="D14" s="1">
        <f t="shared" si="0"/>
        <v>100</v>
      </c>
      <c r="G14" t="s">
        <v>9</v>
      </c>
    </row>
    <row r="15" spans="2:12">
      <c r="G15" s="4"/>
      <c r="H15" s="4" t="s">
        <v>14</v>
      </c>
      <c r="I15" s="4" t="s">
        <v>15</v>
      </c>
      <c r="J15" s="4" t="s">
        <v>16</v>
      </c>
      <c r="K15" s="4" t="s">
        <v>17</v>
      </c>
      <c r="L15" s="4" t="s">
        <v>18</v>
      </c>
    </row>
    <row r="16" spans="2:12">
      <c r="G16" t="s">
        <v>10</v>
      </c>
      <c r="H16">
        <v>2</v>
      </c>
      <c r="I16">
        <v>739034166666.66675</v>
      </c>
      <c r="J16">
        <v>369517083333.33337</v>
      </c>
      <c r="K16">
        <v>38.270208122703671</v>
      </c>
      <c r="L16">
        <v>1.7029618468118927E-4</v>
      </c>
    </row>
    <row r="17" spans="7:15">
      <c r="G17" t="s">
        <v>11</v>
      </c>
      <c r="H17">
        <v>7</v>
      </c>
      <c r="I17">
        <v>67588333333.33326</v>
      </c>
      <c r="J17">
        <v>9655476190.4761791</v>
      </c>
    </row>
    <row r="18" spans="7:15" ht="15" thickBot="1">
      <c r="G18" s="3" t="s">
        <v>12</v>
      </c>
      <c r="H18" s="3">
        <v>9</v>
      </c>
      <c r="I18" s="3">
        <v>806622500000</v>
      </c>
      <c r="J18" s="3"/>
      <c r="K18" s="3"/>
      <c r="L18" s="3"/>
    </row>
    <row r="19" spans="7:15" ht="15" thickBot="1"/>
    <row r="20" spans="7:15">
      <c r="G20" s="18"/>
      <c r="H20" s="18" t="s">
        <v>19</v>
      </c>
      <c r="I20" s="4" t="s">
        <v>7</v>
      </c>
      <c r="J20" s="4" t="s">
        <v>20</v>
      </c>
      <c r="K20" s="4" t="s">
        <v>21</v>
      </c>
      <c r="L20" s="4" t="s">
        <v>22</v>
      </c>
      <c r="M20" s="4" t="s">
        <v>23</v>
      </c>
      <c r="N20" s="4" t="s">
        <v>24</v>
      </c>
      <c r="O20" s="4" t="s">
        <v>25</v>
      </c>
    </row>
    <row r="21" spans="7:15">
      <c r="G21" s="19" t="s">
        <v>13</v>
      </c>
      <c r="H21" s="19">
        <v>232166.66666666663</v>
      </c>
      <c r="I21">
        <v>115571.3721623657</v>
      </c>
      <c r="J21">
        <v>2.0088596537600742</v>
      </c>
      <c r="K21">
        <v>8.4507794410797615E-2</v>
      </c>
      <c r="L21">
        <v>-41116.202738318592</v>
      </c>
      <c r="M21">
        <v>505449.53607165185</v>
      </c>
      <c r="N21">
        <v>-41116.202738318592</v>
      </c>
      <c r="O21">
        <v>505449.53607165185</v>
      </c>
    </row>
    <row r="22" spans="7:15">
      <c r="G22" s="19" t="s">
        <v>46</v>
      </c>
      <c r="H22" s="19">
        <v>-132871.21212121216</v>
      </c>
      <c r="I22">
        <v>48267.477339165613</v>
      </c>
      <c r="J22">
        <v>-2.7528103693415247</v>
      </c>
      <c r="K22">
        <v>2.8388689180538013E-2</v>
      </c>
      <c r="L22">
        <v>-247005.65960060834</v>
      </c>
      <c r="M22">
        <v>-18736.764641815971</v>
      </c>
      <c r="N22">
        <v>-247005.65960060834</v>
      </c>
      <c r="O22">
        <v>-18736.764641815971</v>
      </c>
    </row>
    <row r="23" spans="7:15" ht="15" thickBot="1">
      <c r="G23" s="20" t="s">
        <v>47</v>
      </c>
      <c r="H23" s="20">
        <v>19431.818181818187</v>
      </c>
      <c r="I23" s="3">
        <v>4276.3169578957441</v>
      </c>
      <c r="J23" s="3">
        <v>4.544054702479313</v>
      </c>
      <c r="K23" s="3">
        <v>2.654833209045289E-3</v>
      </c>
      <c r="L23" s="3">
        <v>9319.9353956804298</v>
      </c>
      <c r="M23" s="3">
        <v>29543.700967955945</v>
      </c>
      <c r="N23" s="3">
        <v>9319.9353956804298</v>
      </c>
      <c r="O23" s="3">
        <v>29543.700967955945</v>
      </c>
    </row>
    <row r="27" spans="7:15">
      <c r="G27" t="s">
        <v>27</v>
      </c>
      <c r="L27" t="s">
        <v>32</v>
      </c>
    </row>
    <row r="28" spans="7:15" ht="15" thickBot="1"/>
    <row r="29" spans="7:15">
      <c r="G29" s="4" t="s">
        <v>28</v>
      </c>
      <c r="H29" s="21" t="s">
        <v>64</v>
      </c>
      <c r="I29" s="4" t="s">
        <v>30</v>
      </c>
      <c r="J29" s="4" t="s">
        <v>31</v>
      </c>
      <c r="L29" s="4" t="s">
        <v>33</v>
      </c>
      <c r="M29" s="4" t="s">
        <v>45</v>
      </c>
    </row>
    <row r="30" spans="7:15">
      <c r="G30">
        <v>1</v>
      </c>
      <c r="H30" s="22">
        <v>118727.27272727266</v>
      </c>
      <c r="I30">
        <v>-73727.272727272662</v>
      </c>
      <c r="J30">
        <v>-0.85077271867273074</v>
      </c>
      <c r="L30">
        <v>5</v>
      </c>
      <c r="M30">
        <v>45000</v>
      </c>
    </row>
    <row r="31" spans="7:15">
      <c r="G31">
        <v>2</v>
      </c>
      <c r="H31" s="22">
        <v>44151.515151515065</v>
      </c>
      <c r="I31">
        <v>5848.4848484849354</v>
      </c>
      <c r="J31">
        <v>6.7488341431911056E-2</v>
      </c>
      <c r="L31">
        <v>15</v>
      </c>
      <c r="M31">
        <v>50000</v>
      </c>
    </row>
    <row r="32" spans="7:15">
      <c r="G32">
        <v>3</v>
      </c>
      <c r="H32" s="22">
        <v>8439.3939393938344</v>
      </c>
      <c r="I32">
        <v>51560.606060606166</v>
      </c>
      <c r="J32">
        <v>0.59498141423002693</v>
      </c>
      <c r="L32">
        <v>25</v>
      </c>
      <c r="M32">
        <v>60000</v>
      </c>
    </row>
    <row r="33" spans="7:13">
      <c r="G33">
        <v>4</v>
      </c>
      <c r="H33" s="22">
        <v>11590.909090909001</v>
      </c>
      <c r="I33">
        <v>68409.090909090999</v>
      </c>
      <c r="J33">
        <v>0.78940378643801634</v>
      </c>
      <c r="L33">
        <v>35</v>
      </c>
      <c r="M33">
        <v>80000</v>
      </c>
    </row>
    <row r="34" spans="7:13">
      <c r="G34">
        <v>5</v>
      </c>
      <c r="H34" s="22">
        <v>53606.06060606055</v>
      </c>
      <c r="I34">
        <v>56393.93939393945</v>
      </c>
      <c r="J34">
        <v>0.65075545805587953</v>
      </c>
      <c r="L34">
        <v>45</v>
      </c>
      <c r="M34">
        <v>110000</v>
      </c>
    </row>
    <row r="35" spans="7:13">
      <c r="G35">
        <v>6</v>
      </c>
      <c r="H35" s="22">
        <v>134484.84848484839</v>
      </c>
      <c r="I35">
        <v>15515.151515151607</v>
      </c>
      <c r="J35">
        <v>0.17903642908361739</v>
      </c>
      <c r="L35">
        <v>55</v>
      </c>
      <c r="M35">
        <v>150000</v>
      </c>
    </row>
    <row r="36" spans="7:13">
      <c r="G36">
        <v>7</v>
      </c>
      <c r="H36" s="22">
        <v>254227.27272727271</v>
      </c>
      <c r="I36">
        <v>-54227.272727272706</v>
      </c>
      <c r="J36">
        <v>-0.62575330047877198</v>
      </c>
      <c r="L36">
        <v>65</v>
      </c>
      <c r="M36">
        <v>200000</v>
      </c>
    </row>
    <row r="37" spans="7:13">
      <c r="G37">
        <v>8</v>
      </c>
      <c r="H37" s="22">
        <v>412833.33333333337</v>
      </c>
      <c r="I37">
        <v>-112833.33333333337</v>
      </c>
      <c r="J37">
        <v>-1.302035436900089</v>
      </c>
      <c r="L37">
        <v>75</v>
      </c>
      <c r="M37">
        <v>300000</v>
      </c>
    </row>
    <row r="38" spans="7:13">
      <c r="G38">
        <v>9</v>
      </c>
      <c r="H38" s="22">
        <v>610303.03030303039</v>
      </c>
      <c r="I38">
        <v>-110303.03030303039</v>
      </c>
      <c r="J38">
        <v>-1.2728371130163358</v>
      </c>
      <c r="L38">
        <v>85</v>
      </c>
      <c r="M38">
        <v>500000</v>
      </c>
    </row>
    <row r="39" spans="7:13" ht="15" thickBot="1">
      <c r="G39" s="3">
        <v>10</v>
      </c>
      <c r="H39" s="23">
        <v>846636.36363636376</v>
      </c>
      <c r="I39" s="3">
        <v>153363.63636363624</v>
      </c>
      <c r="J39" s="3">
        <v>1.7697331398284795</v>
      </c>
      <c r="L39" s="3">
        <v>95</v>
      </c>
      <c r="M39" s="3">
        <v>1000000</v>
      </c>
    </row>
  </sheetData>
  <sortState xmlns:xlrd2="http://schemas.microsoft.com/office/spreadsheetml/2017/richdata2" ref="M30:M39">
    <sortCondition ref="M30"/>
  </sortState>
  <mergeCells count="2">
    <mergeCell ref="B2:H2"/>
    <mergeCell ref="J2:L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F6CFC-BECD-448A-9009-A87B80757134}">
  <dimension ref="B2:N41"/>
  <sheetViews>
    <sheetView topLeftCell="A21" workbookViewId="0">
      <selection activeCell="E28" sqref="E28"/>
    </sheetView>
  </sheetViews>
  <sheetFormatPr defaultRowHeight="14.4"/>
  <cols>
    <col min="2" max="2" width="12.6640625" bestFit="1" customWidth="1"/>
    <col min="3" max="3" width="6" bestFit="1" customWidth="1"/>
    <col min="4" max="4" width="12" bestFit="1" customWidth="1"/>
    <col min="6" max="6" width="17.44140625" bestFit="1" customWidth="1"/>
    <col min="7" max="7" width="15.88671875" bestFit="1" customWidth="1"/>
    <col min="8" max="8" width="13.44140625" bestFit="1" customWidth="1"/>
    <col min="9" max="9" width="17" bestFit="1" customWidth="1"/>
    <col min="10" max="10" width="12" bestFit="1" customWidth="1"/>
    <col min="11" max="11" width="19.44140625" bestFit="1" customWidth="1"/>
    <col min="12" max="14" width="12.6640625" bestFit="1" customWidth="1"/>
  </cols>
  <sheetData>
    <row r="2" spans="2:9">
      <c r="C2" s="45" t="s">
        <v>55</v>
      </c>
      <c r="D2" s="45"/>
      <c r="E2" s="45"/>
      <c r="F2" s="45"/>
      <c r="G2" s="45"/>
      <c r="H2" s="45"/>
      <c r="I2" s="45"/>
    </row>
    <row r="4" spans="2:9" ht="13.2" customHeight="1">
      <c r="D4" s="42" t="s">
        <v>70</v>
      </c>
      <c r="E4" s="42"/>
      <c r="F4" s="42"/>
      <c r="G4" s="42"/>
    </row>
    <row r="5" spans="2:9">
      <c r="E5" s="16"/>
      <c r="F5" s="8"/>
      <c r="G5" s="8"/>
      <c r="I5" s="27" t="s">
        <v>69</v>
      </c>
    </row>
    <row r="6" spans="2:9">
      <c r="E6" s="42" t="s">
        <v>71</v>
      </c>
      <c r="F6" s="42"/>
      <c r="I6" s="28">
        <f>G24+G25*D9</f>
        <v>-157458.14263943606</v>
      </c>
    </row>
    <row r="7" spans="2:9">
      <c r="B7" s="6" t="s">
        <v>0</v>
      </c>
      <c r="C7" s="6" t="s">
        <v>1</v>
      </c>
      <c r="D7" s="6" t="s">
        <v>84</v>
      </c>
    </row>
    <row r="8" spans="2:9">
      <c r="B8" s="11" t="s">
        <v>45</v>
      </c>
      <c r="C8" s="11" t="s">
        <v>46</v>
      </c>
      <c r="D8" s="12" t="s">
        <v>52</v>
      </c>
      <c r="F8" t="s">
        <v>2</v>
      </c>
    </row>
    <row r="9" spans="2:9" ht="15" thickBot="1">
      <c r="B9" s="1">
        <v>45000</v>
      </c>
      <c r="C9" s="1">
        <v>1</v>
      </c>
      <c r="D9" s="1">
        <f>LOG(C9)</f>
        <v>0</v>
      </c>
    </row>
    <row r="10" spans="2:9">
      <c r="B10" s="1">
        <v>50000</v>
      </c>
      <c r="C10" s="1">
        <v>2</v>
      </c>
      <c r="D10" s="1">
        <f t="shared" ref="D10:D18" si="0">LOG(C10)</f>
        <v>0.3010299956639812</v>
      </c>
      <c r="F10" s="5" t="s">
        <v>3</v>
      </c>
      <c r="G10" s="5"/>
    </row>
    <row r="11" spans="2:9">
      <c r="B11" s="1">
        <v>60000</v>
      </c>
      <c r="C11" s="1">
        <v>3</v>
      </c>
      <c r="D11" s="1">
        <f t="shared" si="0"/>
        <v>0.47712125471966244</v>
      </c>
      <c r="F11" t="s">
        <v>4</v>
      </c>
      <c r="G11">
        <v>0.65970550178796417</v>
      </c>
    </row>
    <row r="12" spans="2:9">
      <c r="B12" s="1">
        <v>80000</v>
      </c>
      <c r="C12" s="1">
        <v>4</v>
      </c>
      <c r="D12" s="1">
        <f t="shared" si="0"/>
        <v>0.6020599913279624</v>
      </c>
      <c r="F12" s="17" t="s">
        <v>5</v>
      </c>
      <c r="G12" s="17">
        <v>0.43521134908930958</v>
      </c>
    </row>
    <row r="13" spans="2:9">
      <c r="B13" s="1">
        <v>110000</v>
      </c>
      <c r="C13" s="1">
        <v>5</v>
      </c>
      <c r="D13" s="1">
        <f t="shared" si="0"/>
        <v>0.69897000433601886</v>
      </c>
      <c r="F13" t="s">
        <v>6</v>
      </c>
      <c r="G13">
        <v>0.3646127677254733</v>
      </c>
    </row>
    <row r="14" spans="2:9">
      <c r="B14" s="1">
        <v>150000</v>
      </c>
      <c r="C14" s="1">
        <v>6</v>
      </c>
      <c r="D14" s="1">
        <f t="shared" si="0"/>
        <v>0.77815125038364363</v>
      </c>
      <c r="F14" t="s">
        <v>7</v>
      </c>
      <c r="G14">
        <v>238634.45726916942</v>
      </c>
    </row>
    <row r="15" spans="2:9" ht="15" thickBot="1">
      <c r="B15" s="1">
        <v>200000</v>
      </c>
      <c r="C15" s="1">
        <v>7</v>
      </c>
      <c r="D15" s="1">
        <f t="shared" si="0"/>
        <v>0.84509804001425681</v>
      </c>
      <c r="F15" s="3" t="s">
        <v>8</v>
      </c>
      <c r="G15" s="3">
        <v>10</v>
      </c>
    </row>
    <row r="16" spans="2:9">
      <c r="B16" s="1">
        <v>300000</v>
      </c>
      <c r="C16" s="1">
        <v>8</v>
      </c>
      <c r="D16" s="1">
        <f t="shared" si="0"/>
        <v>0.90308998699194354</v>
      </c>
    </row>
    <row r="17" spans="2:14" ht="15" thickBot="1">
      <c r="B17" s="1">
        <v>500000</v>
      </c>
      <c r="C17" s="1">
        <v>9</v>
      </c>
      <c r="D17" s="1">
        <f t="shared" si="0"/>
        <v>0.95424250943932487</v>
      </c>
      <c r="F17" t="s">
        <v>9</v>
      </c>
    </row>
    <row r="18" spans="2:14">
      <c r="B18" s="1">
        <v>1000000</v>
      </c>
      <c r="C18" s="1">
        <v>10</v>
      </c>
      <c r="D18" s="1">
        <f t="shared" si="0"/>
        <v>1</v>
      </c>
      <c r="F18" s="4"/>
      <c r="G18" s="4" t="s">
        <v>14</v>
      </c>
      <c r="H18" s="4" t="s">
        <v>15</v>
      </c>
      <c r="I18" s="4" t="s">
        <v>16</v>
      </c>
      <c r="J18" s="4" t="s">
        <v>17</v>
      </c>
      <c r="K18" s="4" t="s">
        <v>18</v>
      </c>
    </row>
    <row r="19" spans="2:14">
      <c r="F19" t="s">
        <v>10</v>
      </c>
      <c r="G19">
        <v>1</v>
      </c>
      <c r="H19">
        <v>351051266430.79163</v>
      </c>
      <c r="I19">
        <v>351051266430.79163</v>
      </c>
      <c r="J19">
        <v>6.1645905722440482</v>
      </c>
      <c r="K19">
        <v>3.7942168470108097E-2</v>
      </c>
    </row>
    <row r="20" spans="2:14">
      <c r="F20" t="s">
        <v>11</v>
      </c>
      <c r="G20">
        <v>8</v>
      </c>
      <c r="H20">
        <v>455571233569.20837</v>
      </c>
      <c r="I20">
        <v>56946404196.151047</v>
      </c>
    </row>
    <row r="21" spans="2:14" ht="15" thickBot="1">
      <c r="F21" s="3" t="s">
        <v>12</v>
      </c>
      <c r="G21" s="3">
        <v>9</v>
      </c>
      <c r="H21" s="3">
        <v>806622500000</v>
      </c>
      <c r="I21" s="3"/>
      <c r="J21" s="3"/>
      <c r="K21" s="3"/>
    </row>
    <row r="22" spans="2:14" ht="15" thickBot="1"/>
    <row r="23" spans="2:14">
      <c r="F23" s="32"/>
      <c r="G23" s="32" t="s">
        <v>19</v>
      </c>
      <c r="H23" s="4" t="s">
        <v>7</v>
      </c>
      <c r="I23" s="4" t="s">
        <v>20</v>
      </c>
      <c r="J23" s="4" t="s">
        <v>21</v>
      </c>
      <c r="K23" s="4" t="s">
        <v>22</v>
      </c>
      <c r="L23" s="4" t="s">
        <v>23</v>
      </c>
      <c r="M23" s="4" t="s">
        <v>24</v>
      </c>
      <c r="N23" s="4" t="s">
        <v>25</v>
      </c>
    </row>
    <row r="24" spans="2:14">
      <c r="F24" s="33" t="s">
        <v>13</v>
      </c>
      <c r="G24" s="33">
        <v>-157458.14263943606</v>
      </c>
      <c r="H24">
        <v>180444.34095980373</v>
      </c>
      <c r="I24">
        <v>-0.87261335989756461</v>
      </c>
      <c r="J24">
        <v>0.40830016385798673</v>
      </c>
      <c r="K24">
        <v>-573563.53906693414</v>
      </c>
      <c r="L24">
        <v>258647.25378806202</v>
      </c>
      <c r="M24">
        <v>-573563.53906693414</v>
      </c>
      <c r="N24">
        <v>258647.25378806202</v>
      </c>
    </row>
    <row r="25" spans="2:14" ht="15" thickBot="1">
      <c r="F25" s="34" t="s">
        <v>52</v>
      </c>
      <c r="G25" s="34">
        <v>620385.43252219271</v>
      </c>
      <c r="H25" s="3">
        <v>249867.32796508464</v>
      </c>
      <c r="I25" s="3">
        <v>2.4828593541004396</v>
      </c>
      <c r="J25" s="3">
        <v>3.7942168470108055E-2</v>
      </c>
      <c r="K25" s="3">
        <v>44190.340982291731</v>
      </c>
      <c r="L25" s="3">
        <v>1196580.5240620938</v>
      </c>
      <c r="M25" s="3">
        <v>44190.340982291731</v>
      </c>
      <c r="N25" s="3">
        <v>1196580.5240620938</v>
      </c>
    </row>
    <row r="29" spans="2:14">
      <c r="F29" t="s">
        <v>27</v>
      </c>
      <c r="K29" t="s">
        <v>32</v>
      </c>
    </row>
    <row r="30" spans="2:14" ht="15" thickBot="1"/>
    <row r="31" spans="2:14">
      <c r="F31" s="4" t="s">
        <v>28</v>
      </c>
      <c r="G31" s="24" t="s">
        <v>64</v>
      </c>
      <c r="H31" s="4" t="s">
        <v>30</v>
      </c>
      <c r="I31" s="4" t="s">
        <v>31</v>
      </c>
      <c r="K31" s="4" t="s">
        <v>33</v>
      </c>
      <c r="L31" s="4" t="s">
        <v>45</v>
      </c>
    </row>
    <row r="32" spans="2:14">
      <c r="F32">
        <v>1</v>
      </c>
      <c r="G32" s="25">
        <v>-157458.14263943606</v>
      </c>
      <c r="H32">
        <v>202458.14263943606</v>
      </c>
      <c r="I32">
        <v>0.89986706365690994</v>
      </c>
      <c r="K32">
        <v>5</v>
      </c>
      <c r="L32">
        <v>45000</v>
      </c>
    </row>
    <row r="33" spans="6:12">
      <c r="F33">
        <v>2</v>
      </c>
      <c r="G33" s="25">
        <v>29296.481422716723</v>
      </c>
      <c r="H33">
        <v>20703.518577283277</v>
      </c>
      <c r="I33">
        <v>9.2021067795162323E-2</v>
      </c>
      <c r="K33">
        <v>15</v>
      </c>
      <c r="L33">
        <v>50000</v>
      </c>
    </row>
    <row r="34" spans="6:12">
      <c r="F34">
        <v>3</v>
      </c>
      <c r="G34" s="25">
        <v>138540.93333535298</v>
      </c>
      <c r="H34">
        <v>-78540.93333535298</v>
      </c>
      <c r="I34">
        <v>-0.34909141285182577</v>
      </c>
      <c r="K34">
        <v>25</v>
      </c>
      <c r="L34">
        <v>60000</v>
      </c>
    </row>
    <row r="35" spans="6:12">
      <c r="F35">
        <v>4</v>
      </c>
      <c r="G35" s="25">
        <v>216051.10548486951</v>
      </c>
      <c r="H35">
        <v>-136051.10548486951</v>
      </c>
      <c r="I35">
        <v>-0.60470726049276113</v>
      </c>
      <c r="K35">
        <v>35</v>
      </c>
      <c r="L35">
        <v>80000</v>
      </c>
    </row>
    <row r="36" spans="6:12">
      <c r="F36">
        <v>5</v>
      </c>
      <c r="G36" s="25">
        <v>276172.6658206039</v>
      </c>
      <c r="H36">
        <v>-166172.6658206039</v>
      </c>
      <c r="I36">
        <v>-0.7385887616204021</v>
      </c>
      <c r="K36">
        <v>45</v>
      </c>
      <c r="L36">
        <v>110000</v>
      </c>
    </row>
    <row r="37" spans="6:12">
      <c r="F37">
        <v>6</v>
      </c>
      <c r="G37" s="25">
        <v>325295.55739750579</v>
      </c>
      <c r="H37">
        <v>-175295.55739750579</v>
      </c>
      <c r="I37">
        <v>-0.77913733896257109</v>
      </c>
      <c r="K37">
        <v>55</v>
      </c>
      <c r="L37">
        <v>150000</v>
      </c>
    </row>
    <row r="38" spans="6:12">
      <c r="F38">
        <v>7</v>
      </c>
      <c r="G38" s="25">
        <v>366828.37043846596</v>
      </c>
      <c r="H38">
        <v>-166828.37043846596</v>
      </c>
      <c r="I38">
        <v>-0.74150317633057083</v>
      </c>
      <c r="K38">
        <v>65</v>
      </c>
      <c r="L38">
        <v>200000</v>
      </c>
    </row>
    <row r="39" spans="6:12">
      <c r="F39">
        <v>8</v>
      </c>
      <c r="G39" s="25">
        <v>402805.72954702226</v>
      </c>
      <c r="H39">
        <v>-102805.72954702226</v>
      </c>
      <c r="I39">
        <v>-0.45694131521962006</v>
      </c>
      <c r="K39">
        <v>75</v>
      </c>
      <c r="L39">
        <v>300000</v>
      </c>
    </row>
    <row r="40" spans="6:12">
      <c r="F40">
        <v>9</v>
      </c>
      <c r="G40" s="25">
        <v>434540.00931014202</v>
      </c>
      <c r="H40">
        <v>65459.990689857979</v>
      </c>
      <c r="I40">
        <v>0.2909504593944508</v>
      </c>
      <c r="K40">
        <v>85</v>
      </c>
      <c r="L40">
        <v>500000</v>
      </c>
    </row>
    <row r="41" spans="6:12" ht="15" thickBot="1">
      <c r="F41" s="3">
        <v>10</v>
      </c>
      <c r="G41" s="26">
        <v>462927.28988275665</v>
      </c>
      <c r="H41" s="3">
        <v>537072.71011724335</v>
      </c>
      <c r="I41" s="3">
        <v>2.3871306746312291</v>
      </c>
      <c r="K41" s="3">
        <v>95</v>
      </c>
      <c r="L41" s="3">
        <v>1000000</v>
      </c>
    </row>
  </sheetData>
  <sortState xmlns:xlrd2="http://schemas.microsoft.com/office/spreadsheetml/2017/richdata2" ref="L32:L41">
    <sortCondition ref="L32"/>
  </sortState>
  <mergeCells count="3">
    <mergeCell ref="E6:F6"/>
    <mergeCell ref="C2:I2"/>
    <mergeCell ref="D4:G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95A5-E05C-473F-80FE-F33C6B4AEB0F}">
  <dimension ref="B2:R41"/>
  <sheetViews>
    <sheetView topLeftCell="A19" workbookViewId="0">
      <selection activeCell="G31" sqref="G31"/>
    </sheetView>
  </sheetViews>
  <sheetFormatPr defaultRowHeight="14.4"/>
  <cols>
    <col min="3" max="3" width="12" bestFit="1" customWidth="1"/>
    <col min="7" max="7" width="12" bestFit="1" customWidth="1"/>
    <col min="9" max="9" width="12" bestFit="1" customWidth="1"/>
    <col min="10" max="10" width="17.44140625" bestFit="1" customWidth="1"/>
    <col min="11" max="11" width="20.44140625" bestFit="1" customWidth="1"/>
    <col min="12" max="12" width="13.44140625" bestFit="1" customWidth="1"/>
  </cols>
  <sheetData>
    <row r="2" spans="2:11">
      <c r="B2" s="45" t="s">
        <v>56</v>
      </c>
      <c r="C2" s="45"/>
      <c r="D2" s="45"/>
      <c r="E2" s="45"/>
      <c r="F2" s="45"/>
      <c r="G2" s="45"/>
      <c r="H2" s="45"/>
    </row>
    <row r="4" spans="2:11" ht="15.6">
      <c r="D4" s="48" t="s">
        <v>87</v>
      </c>
      <c r="E4" s="48"/>
      <c r="F4" s="48"/>
      <c r="H4" s="47" t="s">
        <v>72</v>
      </c>
      <c r="I4" s="47"/>
      <c r="J4" s="47"/>
    </row>
    <row r="6" spans="2:11">
      <c r="B6" s="6" t="s">
        <v>0</v>
      </c>
      <c r="C6" s="6" t="s">
        <v>83</v>
      </c>
      <c r="D6" s="6"/>
      <c r="E6" s="6"/>
      <c r="F6" s="6" t="s">
        <v>1</v>
      </c>
      <c r="G6" s="6" t="s">
        <v>84</v>
      </c>
    </row>
    <row r="7" spans="2:11">
      <c r="B7" s="11" t="s">
        <v>45</v>
      </c>
      <c r="C7" s="12" t="s">
        <v>51</v>
      </c>
      <c r="F7" s="11" t="s">
        <v>46</v>
      </c>
      <c r="G7" s="12" t="s">
        <v>52</v>
      </c>
    </row>
    <row r="8" spans="2:11">
      <c r="B8" s="1">
        <v>45000</v>
      </c>
      <c r="C8" s="1">
        <f t="shared" ref="C8:C17" si="0">LOG(B8)</f>
        <v>4.653212513775344</v>
      </c>
      <c r="F8" s="1">
        <v>1</v>
      </c>
      <c r="G8" s="1">
        <f t="shared" ref="G8:G17" si="1">LOG(F8)</f>
        <v>0</v>
      </c>
      <c r="J8" t="s">
        <v>2</v>
      </c>
    </row>
    <row r="9" spans="2:11" ht="15" thickBot="1">
      <c r="B9" s="1">
        <v>50000</v>
      </c>
      <c r="C9" s="1">
        <f t="shared" si="0"/>
        <v>4.6989700043360187</v>
      </c>
      <c r="F9" s="1">
        <v>2</v>
      </c>
      <c r="G9" s="1">
        <f t="shared" si="1"/>
        <v>0.3010299956639812</v>
      </c>
    </row>
    <row r="10" spans="2:11">
      <c r="B10" s="1">
        <v>60000</v>
      </c>
      <c r="C10" s="1">
        <f t="shared" si="0"/>
        <v>4.7781512503836439</v>
      </c>
      <c r="F10" s="1">
        <v>3</v>
      </c>
      <c r="G10" s="1">
        <f t="shared" si="1"/>
        <v>0.47712125471966244</v>
      </c>
      <c r="J10" s="5" t="s">
        <v>3</v>
      </c>
      <c r="K10" s="5"/>
    </row>
    <row r="11" spans="2:11">
      <c r="B11" s="1">
        <v>80000</v>
      </c>
      <c r="C11" s="1">
        <f t="shared" si="0"/>
        <v>4.9030899869919438</v>
      </c>
      <c r="F11" s="1">
        <v>4</v>
      </c>
      <c r="G11" s="1">
        <f t="shared" si="1"/>
        <v>0.6020599913279624</v>
      </c>
      <c r="J11" t="s">
        <v>4</v>
      </c>
      <c r="K11">
        <v>0.87925324826736295</v>
      </c>
    </row>
    <row r="12" spans="2:11">
      <c r="B12" s="1">
        <v>110000</v>
      </c>
      <c r="C12" s="1">
        <f t="shared" si="0"/>
        <v>5.0413926851582254</v>
      </c>
      <c r="F12" s="1">
        <v>5</v>
      </c>
      <c r="G12" s="1">
        <f t="shared" si="1"/>
        <v>0.69897000433601886</v>
      </c>
      <c r="J12" s="17" t="s">
        <v>5</v>
      </c>
      <c r="K12" s="17">
        <v>0.77308627458870893</v>
      </c>
    </row>
    <row r="13" spans="2:11">
      <c r="B13" s="1">
        <v>150000</v>
      </c>
      <c r="C13" s="1">
        <f t="shared" si="0"/>
        <v>5.1760912590556813</v>
      </c>
      <c r="F13" s="1">
        <v>6</v>
      </c>
      <c r="G13" s="1">
        <f t="shared" si="1"/>
        <v>0.77815125038364363</v>
      </c>
      <c r="J13" t="s">
        <v>6</v>
      </c>
      <c r="K13">
        <v>0.74472205891229759</v>
      </c>
    </row>
    <row r="14" spans="2:11">
      <c r="B14" s="1">
        <v>200000</v>
      </c>
      <c r="C14" s="1">
        <f t="shared" si="0"/>
        <v>5.3010299956639813</v>
      </c>
      <c r="F14" s="1">
        <v>7</v>
      </c>
      <c r="G14" s="1">
        <f t="shared" si="1"/>
        <v>0.84509804001425681</v>
      </c>
      <c r="J14" t="s">
        <v>7</v>
      </c>
      <c r="K14">
        <v>0.22660821537474082</v>
      </c>
    </row>
    <row r="15" spans="2:11" ht="15" thickBot="1">
      <c r="B15" s="1">
        <v>300000</v>
      </c>
      <c r="C15" s="1">
        <f t="shared" si="0"/>
        <v>5.4771212547196626</v>
      </c>
      <c r="F15" s="1">
        <v>8</v>
      </c>
      <c r="G15" s="1">
        <f t="shared" si="1"/>
        <v>0.90308998699194354</v>
      </c>
      <c r="J15" s="3" t="s">
        <v>8</v>
      </c>
      <c r="K15" s="3">
        <v>10</v>
      </c>
    </row>
    <row r="16" spans="2:11">
      <c r="B16" s="1">
        <v>500000</v>
      </c>
      <c r="C16" s="1">
        <f t="shared" si="0"/>
        <v>5.6989700043360187</v>
      </c>
      <c r="F16" s="1">
        <v>9</v>
      </c>
      <c r="G16" s="1">
        <f t="shared" si="1"/>
        <v>0.95424250943932487</v>
      </c>
    </row>
    <row r="17" spans="2:18" ht="15" thickBot="1">
      <c r="B17" s="1">
        <v>1000000</v>
      </c>
      <c r="C17" s="1">
        <f t="shared" si="0"/>
        <v>6</v>
      </c>
      <c r="F17" s="1">
        <v>10</v>
      </c>
      <c r="G17" s="1">
        <f t="shared" si="1"/>
        <v>1</v>
      </c>
      <c r="J17" t="s">
        <v>9</v>
      </c>
    </row>
    <row r="18" spans="2:18">
      <c r="J18" s="4"/>
      <c r="K18" s="4" t="s">
        <v>14</v>
      </c>
      <c r="L18" s="4" t="s">
        <v>15</v>
      </c>
      <c r="M18" s="4" t="s">
        <v>16</v>
      </c>
      <c r="N18" s="4" t="s">
        <v>17</v>
      </c>
      <c r="O18" s="4" t="s">
        <v>18</v>
      </c>
    </row>
    <row r="19" spans="2:18">
      <c r="J19" t="s">
        <v>10</v>
      </c>
      <c r="K19">
        <v>1</v>
      </c>
      <c r="L19">
        <v>1.3996146671415068</v>
      </c>
      <c r="M19">
        <v>1.3996146671415068</v>
      </c>
      <c r="N19">
        <v>27.255690176958886</v>
      </c>
      <c r="O19">
        <v>8.0190361656316985E-4</v>
      </c>
    </row>
    <row r="20" spans="2:18">
      <c r="C20" s="27" t="s">
        <v>69</v>
      </c>
      <c r="J20" t="s">
        <v>11</v>
      </c>
      <c r="K20">
        <v>8</v>
      </c>
      <c r="L20">
        <v>0.41081026620259942</v>
      </c>
      <c r="M20">
        <v>5.1351283275324927E-2</v>
      </c>
    </row>
    <row r="21" spans="2:18" ht="15" thickBot="1">
      <c r="C21" s="28">
        <f>K24+K25*Sheet6!G8</f>
        <v>4.3602180604969885</v>
      </c>
      <c r="J21" s="3" t="s">
        <v>12</v>
      </c>
      <c r="K21" s="3">
        <v>9</v>
      </c>
      <c r="L21" s="3">
        <v>1.8104249333441063</v>
      </c>
      <c r="M21" s="3"/>
      <c r="N21" s="3"/>
      <c r="O21" s="3"/>
    </row>
    <row r="22" spans="2:18" ht="15" thickBot="1"/>
    <row r="23" spans="2:18">
      <c r="J23" s="18"/>
      <c r="K23" s="18" t="s">
        <v>19</v>
      </c>
      <c r="L23" s="4" t="s">
        <v>7</v>
      </c>
      <c r="M23" s="4" t="s">
        <v>20</v>
      </c>
      <c r="N23" s="4" t="s">
        <v>21</v>
      </c>
      <c r="O23" s="4" t="s">
        <v>22</v>
      </c>
      <c r="P23" s="4" t="s">
        <v>23</v>
      </c>
      <c r="Q23" s="4" t="s">
        <v>24</v>
      </c>
      <c r="R23" s="4" t="s">
        <v>25</v>
      </c>
    </row>
    <row r="24" spans="2:18">
      <c r="J24" s="19" t="s">
        <v>13</v>
      </c>
      <c r="K24" s="19">
        <v>4.3602180604969885</v>
      </c>
      <c r="L24">
        <v>0.17135065299161728</v>
      </c>
      <c r="M24">
        <v>25.446171253927446</v>
      </c>
      <c r="N24">
        <v>6.0959050120259297E-9</v>
      </c>
      <c r="O24">
        <v>3.9650827461283846</v>
      </c>
      <c r="P24">
        <v>4.7553533748655923</v>
      </c>
      <c r="Q24">
        <v>3.9650827461283846</v>
      </c>
      <c r="R24">
        <v>4.7553533748655923</v>
      </c>
    </row>
    <row r="25" spans="2:18" ht="15" thickBot="1">
      <c r="J25" s="20" t="s">
        <v>52</v>
      </c>
      <c r="K25" s="20">
        <v>1.2387411418255201</v>
      </c>
      <c r="L25" s="3">
        <v>0.23727499338771404</v>
      </c>
      <c r="M25" s="3">
        <v>5.2206982461121898</v>
      </c>
      <c r="N25" s="3">
        <v>8.0190361656316898E-4</v>
      </c>
      <c r="O25" s="3">
        <v>0.69158402589291013</v>
      </c>
      <c r="P25" s="3">
        <v>1.7858982577581299</v>
      </c>
      <c r="Q25" s="3">
        <v>0.69158402589291013</v>
      </c>
      <c r="R25" s="3">
        <v>1.7858982577581299</v>
      </c>
    </row>
    <row r="29" spans="2:18">
      <c r="J29" t="s">
        <v>27</v>
      </c>
      <c r="O29" t="s">
        <v>32</v>
      </c>
    </row>
    <row r="30" spans="2:18" ht="15" thickBot="1"/>
    <row r="31" spans="2:18">
      <c r="J31" s="4" t="s">
        <v>28</v>
      </c>
      <c r="K31" s="24" t="s">
        <v>73</v>
      </c>
      <c r="L31" s="4" t="s">
        <v>30</v>
      </c>
      <c r="M31" s="4" t="s">
        <v>31</v>
      </c>
      <c r="O31" s="4" t="s">
        <v>33</v>
      </c>
      <c r="P31" s="4" t="s">
        <v>51</v>
      </c>
    </row>
    <row r="32" spans="2:18">
      <c r="J32">
        <v>1</v>
      </c>
      <c r="K32" s="25">
        <v>4.3602180604969885</v>
      </c>
      <c r="L32">
        <v>0.29299445327835549</v>
      </c>
      <c r="M32">
        <v>1.3713869403668393</v>
      </c>
      <c r="O32">
        <v>5</v>
      </c>
      <c r="P32">
        <v>4.653212513775344</v>
      </c>
    </row>
    <row r="33" spans="10:16">
      <c r="J33">
        <v>2</v>
      </c>
      <c r="K33" s="25">
        <v>4.7331163010495203</v>
      </c>
      <c r="L33">
        <v>-3.4146296713501556E-2</v>
      </c>
      <c r="M33">
        <v>-0.15982481869818552</v>
      </c>
      <c r="O33">
        <v>15</v>
      </c>
      <c r="P33">
        <v>4.6989700043360187</v>
      </c>
    </row>
    <row r="34" spans="10:16">
      <c r="J34">
        <v>3</v>
      </c>
      <c r="K34" s="25">
        <v>4.951247788357648</v>
      </c>
      <c r="L34">
        <v>-0.17309653797400415</v>
      </c>
      <c r="M34">
        <v>-0.81019394375612985</v>
      </c>
      <c r="O34">
        <v>25</v>
      </c>
      <c r="P34">
        <v>4.7781512503836439</v>
      </c>
    </row>
    <row r="35" spans="10:16">
      <c r="J35">
        <v>4</v>
      </c>
      <c r="K35" s="25">
        <v>5.1060145416020513</v>
      </c>
      <c r="L35">
        <v>-0.2029245546101075</v>
      </c>
      <c r="M35">
        <v>-0.94980666343084319</v>
      </c>
      <c r="O35">
        <v>35</v>
      </c>
      <c r="P35">
        <v>4.9030899869919438</v>
      </c>
    </row>
    <row r="36" spans="10:16">
      <c r="J36">
        <v>5</v>
      </c>
      <c r="K36" s="25">
        <v>5.2260609617699769</v>
      </c>
      <c r="L36">
        <v>-0.18466827661175156</v>
      </c>
      <c r="M36">
        <v>-0.86435650918213369</v>
      </c>
      <c r="O36">
        <v>45</v>
      </c>
      <c r="P36">
        <v>5.0413926851582254</v>
      </c>
    </row>
    <row r="37" spans="10:16">
      <c r="J37">
        <v>6</v>
      </c>
      <c r="K37" s="25">
        <v>5.324146028910179</v>
      </c>
      <c r="L37">
        <v>-0.14805476985449761</v>
      </c>
      <c r="M37">
        <v>-0.6929836915533012</v>
      </c>
      <c r="O37">
        <v>55</v>
      </c>
      <c r="P37">
        <v>5.1760912590556813</v>
      </c>
    </row>
    <row r="38" spans="10:16">
      <c r="J38">
        <v>7</v>
      </c>
      <c r="K38" s="25">
        <v>5.4070757715387581</v>
      </c>
      <c r="L38">
        <v>-0.10604577587477682</v>
      </c>
      <c r="M38">
        <v>-0.49635680979111951</v>
      </c>
      <c r="O38">
        <v>65</v>
      </c>
      <c r="P38">
        <v>5.3010299956639813</v>
      </c>
    </row>
    <row r="39" spans="10:16">
      <c r="J39">
        <v>8</v>
      </c>
      <c r="K39" s="25">
        <v>5.4789127821545822</v>
      </c>
      <c r="L39">
        <v>-1.7915274349196153E-3</v>
      </c>
      <c r="M39">
        <v>-8.385405594089998E-3</v>
      </c>
      <c r="O39">
        <v>75</v>
      </c>
      <c r="P39">
        <v>5.4771212547196626</v>
      </c>
    </row>
    <row r="40" spans="10:16">
      <c r="J40">
        <v>9</v>
      </c>
      <c r="K40" s="25">
        <v>5.5422775162183076</v>
      </c>
      <c r="L40">
        <v>0.15669248811771119</v>
      </c>
      <c r="M40">
        <v>0.7334133102310495</v>
      </c>
      <c r="O40">
        <v>85</v>
      </c>
      <c r="P40">
        <v>5.6989700043360187</v>
      </c>
    </row>
    <row r="41" spans="10:16" ht="15" thickBot="1">
      <c r="J41" s="3">
        <v>10</v>
      </c>
      <c r="K41" s="26">
        <v>5.5989592023225088</v>
      </c>
      <c r="L41" s="3">
        <v>0.40104079767749123</v>
      </c>
      <c r="M41" s="3">
        <v>1.8771075914079101</v>
      </c>
      <c r="O41" s="3">
        <v>95</v>
      </c>
      <c r="P41" s="3">
        <v>6</v>
      </c>
    </row>
  </sheetData>
  <sortState xmlns:xlrd2="http://schemas.microsoft.com/office/spreadsheetml/2017/richdata2" ref="P32:P41">
    <sortCondition ref="P32"/>
  </sortState>
  <mergeCells count="3">
    <mergeCell ref="B2:H2"/>
    <mergeCell ref="D4:F4"/>
    <mergeCell ref="H4:J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EE65D-84E7-4B5F-A241-D5678E1DEB5C}">
  <dimension ref="B2:R41"/>
  <sheetViews>
    <sheetView topLeftCell="D1" zoomScale="96" workbookViewId="0">
      <selection activeCell="C9" sqref="C9"/>
    </sheetView>
  </sheetViews>
  <sheetFormatPr defaultRowHeight="14.4"/>
  <cols>
    <col min="2" max="2" width="8" bestFit="1" customWidth="1"/>
    <col min="3" max="3" width="12" bestFit="1" customWidth="1"/>
    <col min="6" max="6" width="6" bestFit="1" customWidth="1"/>
    <col min="7" max="7" width="23.33203125" bestFit="1" customWidth="1"/>
    <col min="11" max="11" width="20.44140625" bestFit="1" customWidth="1"/>
    <col min="12" max="12" width="13.44140625" bestFit="1" customWidth="1"/>
    <col min="13" max="13" width="17" bestFit="1" customWidth="1"/>
    <col min="14" max="14" width="12" bestFit="1" customWidth="1"/>
    <col min="15" max="15" width="19.44140625" bestFit="1" customWidth="1"/>
    <col min="16" max="16" width="12.21875" bestFit="1" customWidth="1"/>
    <col min="17" max="18" width="16" bestFit="1" customWidth="1"/>
  </cols>
  <sheetData>
    <row r="2" spans="2:11">
      <c r="B2" s="45" t="s">
        <v>57</v>
      </c>
      <c r="C2" s="45"/>
      <c r="D2" s="45"/>
      <c r="E2" s="45"/>
      <c r="F2" s="45"/>
      <c r="G2" s="45"/>
      <c r="H2" s="45"/>
    </row>
    <row r="4" spans="2:11" ht="15.6">
      <c r="C4" s="48" t="s">
        <v>88</v>
      </c>
      <c r="D4" s="48"/>
      <c r="E4" s="48"/>
      <c r="G4" s="35" t="s">
        <v>77</v>
      </c>
    </row>
    <row r="6" spans="2:11">
      <c r="B6" t="s">
        <v>76</v>
      </c>
      <c r="C6" t="s">
        <v>75</v>
      </c>
      <c r="F6" t="s">
        <v>1</v>
      </c>
      <c r="G6" t="s">
        <v>74</v>
      </c>
    </row>
    <row r="7" spans="2:11">
      <c r="B7" s="11" t="s">
        <v>45</v>
      </c>
      <c r="C7" s="12" t="s">
        <v>51</v>
      </c>
      <c r="F7" s="11" t="s">
        <v>46</v>
      </c>
      <c r="G7" s="12" t="s">
        <v>52</v>
      </c>
    </row>
    <row r="8" spans="2:11">
      <c r="B8" s="1">
        <v>45000</v>
      </c>
      <c r="C8" s="1">
        <f t="shared" ref="C8:C17" si="0">LOG(B8)</f>
        <v>4.653212513775344</v>
      </c>
      <c r="F8" s="1">
        <v>1</v>
      </c>
      <c r="G8" s="1">
        <f t="shared" ref="G8:G17" si="1">LOG(F8)</f>
        <v>0</v>
      </c>
      <c r="J8" t="s">
        <v>2</v>
      </c>
    </row>
    <row r="9" spans="2:11" ht="15" thickBot="1">
      <c r="B9" s="1">
        <v>50000</v>
      </c>
      <c r="C9" s="1">
        <f t="shared" si="0"/>
        <v>4.6989700043360187</v>
      </c>
      <c r="F9" s="1">
        <v>2</v>
      </c>
      <c r="G9" s="1">
        <f t="shared" si="1"/>
        <v>0.3010299956639812</v>
      </c>
    </row>
    <row r="10" spans="2:11">
      <c r="B10" s="1">
        <v>60000</v>
      </c>
      <c r="C10" s="1">
        <f t="shared" si="0"/>
        <v>4.7781512503836439</v>
      </c>
      <c r="F10" s="1">
        <v>3</v>
      </c>
      <c r="G10" s="1">
        <f t="shared" si="1"/>
        <v>0.47712125471966244</v>
      </c>
      <c r="J10" s="5" t="s">
        <v>3</v>
      </c>
      <c r="K10" s="5"/>
    </row>
    <row r="11" spans="2:11">
      <c r="B11" s="1">
        <v>80000</v>
      </c>
      <c r="C11" s="1">
        <f t="shared" si="0"/>
        <v>4.9030899869919438</v>
      </c>
      <c r="F11" s="1">
        <v>4</v>
      </c>
      <c r="G11" s="1">
        <f t="shared" si="1"/>
        <v>0.6020599913279624</v>
      </c>
      <c r="J11" t="s">
        <v>4</v>
      </c>
      <c r="K11">
        <v>0.97962022661429005</v>
      </c>
    </row>
    <row r="12" spans="2:11">
      <c r="B12" s="1">
        <v>110000</v>
      </c>
      <c r="C12" s="1">
        <f t="shared" si="0"/>
        <v>5.0413926851582254</v>
      </c>
      <c r="F12" s="1">
        <v>5</v>
      </c>
      <c r="G12" s="1">
        <f t="shared" si="1"/>
        <v>0.69897000433601886</v>
      </c>
      <c r="J12" s="17" t="s">
        <v>5</v>
      </c>
      <c r="K12" s="17">
        <v>0.95965578839183296</v>
      </c>
    </row>
    <row r="13" spans="2:11">
      <c r="B13" s="1">
        <v>150000</v>
      </c>
      <c r="C13" s="1">
        <f t="shared" si="0"/>
        <v>5.1760912590556813</v>
      </c>
      <c r="F13" s="1">
        <v>6</v>
      </c>
      <c r="G13" s="1">
        <f t="shared" si="1"/>
        <v>0.77815125038364363</v>
      </c>
      <c r="J13" t="s">
        <v>6</v>
      </c>
      <c r="K13">
        <v>0.95461276194081202</v>
      </c>
    </row>
    <row r="14" spans="2:11">
      <c r="B14" s="1">
        <v>200000</v>
      </c>
      <c r="C14" s="1">
        <f t="shared" si="0"/>
        <v>5.3010299956639813</v>
      </c>
      <c r="F14" s="1">
        <v>7</v>
      </c>
      <c r="G14" s="1">
        <f t="shared" si="1"/>
        <v>0.84509804001425681</v>
      </c>
      <c r="J14" t="s">
        <v>7</v>
      </c>
      <c r="K14">
        <v>9.5551142465394145E-2</v>
      </c>
    </row>
    <row r="15" spans="2:11" ht="15" thickBot="1">
      <c r="B15" s="1">
        <v>300000</v>
      </c>
      <c r="C15" s="1">
        <f t="shared" si="0"/>
        <v>5.4771212547196626</v>
      </c>
      <c r="F15" s="1">
        <v>8</v>
      </c>
      <c r="G15" s="1">
        <f t="shared" si="1"/>
        <v>0.90308998699194354</v>
      </c>
      <c r="J15" s="3" t="s">
        <v>8</v>
      </c>
      <c r="K15" s="3">
        <v>10</v>
      </c>
    </row>
    <row r="16" spans="2:11">
      <c r="B16" s="1">
        <v>500000</v>
      </c>
      <c r="C16" s="1">
        <f t="shared" si="0"/>
        <v>5.6989700043360187</v>
      </c>
      <c r="F16" s="1">
        <v>9</v>
      </c>
      <c r="G16" s="1">
        <f t="shared" si="1"/>
        <v>0.95424250943932487</v>
      </c>
    </row>
    <row r="17" spans="2:18" ht="15" thickBot="1">
      <c r="B17" s="1">
        <v>1000000</v>
      </c>
      <c r="C17" s="1">
        <f t="shared" si="0"/>
        <v>6</v>
      </c>
      <c r="F17" s="1">
        <v>10</v>
      </c>
      <c r="G17" s="1">
        <f t="shared" si="1"/>
        <v>1</v>
      </c>
      <c r="J17" t="s">
        <v>9</v>
      </c>
    </row>
    <row r="18" spans="2:18">
      <c r="J18" s="4"/>
      <c r="K18" s="4" t="s">
        <v>14</v>
      </c>
      <c r="L18" s="4" t="s">
        <v>15</v>
      </c>
      <c r="M18" s="4" t="s">
        <v>16</v>
      </c>
      <c r="N18" s="4" t="s">
        <v>17</v>
      </c>
      <c r="O18" s="4" t="s">
        <v>18</v>
      </c>
    </row>
    <row r="19" spans="2:18">
      <c r="G19" s="27" t="s">
        <v>69</v>
      </c>
      <c r="J19" t="s">
        <v>10</v>
      </c>
      <c r="K19">
        <v>1</v>
      </c>
      <c r="L19">
        <v>1.7373847667325699</v>
      </c>
      <c r="M19">
        <v>1.7373847667325699</v>
      </c>
      <c r="N19">
        <v>190.29362580431541</v>
      </c>
      <c r="O19">
        <v>7.3640141373429021E-7</v>
      </c>
    </row>
    <row r="20" spans="2:18">
      <c r="G20" s="28">
        <f>K24+K25*F8</f>
        <v>4.5197722773252629</v>
      </c>
      <c r="J20" t="s">
        <v>11</v>
      </c>
      <c r="K20">
        <v>8</v>
      </c>
      <c r="L20">
        <v>7.3040166611536395E-2</v>
      </c>
      <c r="M20">
        <v>9.1300208264420493E-3</v>
      </c>
    </row>
    <row r="21" spans="2:18" ht="15" thickBot="1">
      <c r="J21" s="3" t="s">
        <v>12</v>
      </c>
      <c r="K21" s="3">
        <v>9</v>
      </c>
      <c r="L21" s="3">
        <v>1.8104249333441063</v>
      </c>
      <c r="M21" s="3"/>
      <c r="N21" s="3"/>
      <c r="O21" s="3"/>
    </row>
    <row r="22" spans="2:18" ht="15" thickBot="1"/>
    <row r="23" spans="2:18">
      <c r="J23" s="18"/>
      <c r="K23" s="18" t="s">
        <v>19</v>
      </c>
      <c r="L23" s="4" t="s">
        <v>7</v>
      </c>
      <c r="M23" s="4" t="s">
        <v>20</v>
      </c>
      <c r="N23" s="4" t="s">
        <v>21</v>
      </c>
      <c r="O23" s="4" t="s">
        <v>22</v>
      </c>
      <c r="P23" s="4" t="s">
        <v>23</v>
      </c>
      <c r="Q23" s="4" t="s">
        <v>24</v>
      </c>
      <c r="R23" s="4" t="s">
        <v>25</v>
      </c>
    </row>
    <row r="24" spans="2:18">
      <c r="J24" s="19" t="s">
        <v>13</v>
      </c>
      <c r="K24" s="19">
        <v>4.374654362188199</v>
      </c>
      <c r="L24">
        <v>6.5273856831605692E-2</v>
      </c>
      <c r="M24">
        <v>67.020007312789659</v>
      </c>
      <c r="N24">
        <v>2.7340097491613368E-12</v>
      </c>
      <c r="O24">
        <v>4.2241325784137915</v>
      </c>
      <c r="P24">
        <v>4.5251761459626065</v>
      </c>
      <c r="Q24">
        <v>4.2241325784137915</v>
      </c>
      <c r="R24">
        <v>4.5251761459626065</v>
      </c>
    </row>
    <row r="25" spans="2:18" ht="15" thickBot="1">
      <c r="J25" s="20" t="s">
        <v>46</v>
      </c>
      <c r="K25" s="20">
        <v>0.1451179151370641</v>
      </c>
      <c r="L25" s="3">
        <v>1.0519834557082563E-2</v>
      </c>
      <c r="M25" s="3">
        <v>13.794695567656271</v>
      </c>
      <c r="N25" s="3">
        <v>7.3640141373428767E-7</v>
      </c>
      <c r="O25" s="3">
        <v>0.12085913314676801</v>
      </c>
      <c r="P25" s="3">
        <v>0.1693766971273602</v>
      </c>
      <c r="Q25" s="3">
        <v>0.12085913314676801</v>
      </c>
      <c r="R25" s="3">
        <v>0.1693766971273602</v>
      </c>
    </row>
    <row r="29" spans="2:18">
      <c r="J29" t="s">
        <v>27</v>
      </c>
      <c r="O29" t="s">
        <v>32</v>
      </c>
    </row>
    <row r="30" spans="2:18" ht="15" thickBot="1"/>
    <row r="31" spans="2:18">
      <c r="J31" s="4" t="s">
        <v>28</v>
      </c>
      <c r="K31" s="24" t="s">
        <v>73</v>
      </c>
      <c r="L31" s="4" t="s">
        <v>30</v>
      </c>
      <c r="M31" s="4" t="s">
        <v>31</v>
      </c>
      <c r="O31" s="4" t="s">
        <v>33</v>
      </c>
      <c r="P31" s="4" t="s">
        <v>51</v>
      </c>
    </row>
    <row r="32" spans="2:18">
      <c r="J32">
        <v>1</v>
      </c>
      <c r="K32" s="25">
        <v>4.5197722773252629</v>
      </c>
      <c r="L32">
        <v>0.13344023645008107</v>
      </c>
      <c r="M32">
        <v>1.4812459638223874</v>
      </c>
      <c r="O32">
        <v>5</v>
      </c>
      <c r="P32">
        <v>4.653212513775344</v>
      </c>
    </row>
    <row r="33" spans="10:16">
      <c r="J33">
        <v>2</v>
      </c>
      <c r="K33" s="25">
        <v>4.6648901924623276</v>
      </c>
      <c r="L33">
        <v>3.4079811873691135E-2</v>
      </c>
      <c r="M33">
        <v>0.37830106666976454</v>
      </c>
      <c r="O33">
        <v>15</v>
      </c>
      <c r="P33">
        <v>4.6989700043360187</v>
      </c>
    </row>
    <row r="34" spans="10:16">
      <c r="J34">
        <v>3</v>
      </c>
      <c r="K34" s="25">
        <v>4.8100081075993915</v>
      </c>
      <c r="L34">
        <v>-3.1856857215747603E-2</v>
      </c>
      <c r="M34">
        <v>-0.3536252814460864</v>
      </c>
      <c r="O34">
        <v>25</v>
      </c>
      <c r="P34">
        <v>4.7781512503836439</v>
      </c>
    </row>
    <row r="35" spans="10:16">
      <c r="J35">
        <v>4</v>
      </c>
      <c r="K35" s="25">
        <v>4.9551260227364553</v>
      </c>
      <c r="L35">
        <v>-5.2036035744511544E-2</v>
      </c>
      <c r="M35">
        <v>-0.57762313654704545</v>
      </c>
      <c r="O35">
        <v>35</v>
      </c>
      <c r="P35">
        <v>4.9030899869919438</v>
      </c>
    </row>
    <row r="36" spans="10:16">
      <c r="J36">
        <v>5</v>
      </c>
      <c r="K36" s="25">
        <v>5.1002439378735192</v>
      </c>
      <c r="L36">
        <v>-5.8851252715293789E-2</v>
      </c>
      <c r="M36">
        <v>-0.65327507556561493</v>
      </c>
      <c r="O36">
        <v>45</v>
      </c>
      <c r="P36">
        <v>5.0413926851582254</v>
      </c>
    </row>
    <row r="37" spans="10:16">
      <c r="J37">
        <v>6</v>
      </c>
      <c r="K37" s="25">
        <v>5.2453618530105839</v>
      </c>
      <c r="L37">
        <v>-6.9270593954902537E-2</v>
      </c>
      <c r="M37">
        <v>-0.76893439667774588</v>
      </c>
      <c r="O37">
        <v>55</v>
      </c>
      <c r="P37">
        <v>5.1760912590556813</v>
      </c>
    </row>
    <row r="38" spans="10:16">
      <c r="J38">
        <v>7</v>
      </c>
      <c r="K38" s="25">
        <v>5.3904797681476477</v>
      </c>
      <c r="L38">
        <v>-8.9449772483666479E-2</v>
      </c>
      <c r="M38">
        <v>-0.99293225177870492</v>
      </c>
      <c r="O38">
        <v>65</v>
      </c>
      <c r="P38">
        <v>5.3010299956639813</v>
      </c>
    </row>
    <row r="39" spans="10:16">
      <c r="J39">
        <v>8</v>
      </c>
      <c r="K39" s="25">
        <v>5.5355976832847116</v>
      </c>
      <c r="L39">
        <v>-5.8476428565048977E-2</v>
      </c>
      <c r="M39">
        <v>-0.64911436081822327</v>
      </c>
      <c r="O39">
        <v>75</v>
      </c>
      <c r="P39">
        <v>5.4771212547196626</v>
      </c>
    </row>
    <row r="40" spans="10:16">
      <c r="J40">
        <v>9</v>
      </c>
      <c r="K40" s="25">
        <v>5.6807155984217754</v>
      </c>
      <c r="L40">
        <v>1.8254405914243321E-2</v>
      </c>
      <c r="M40">
        <v>0.20263202315715029</v>
      </c>
      <c r="O40">
        <v>85</v>
      </c>
      <c r="P40">
        <v>5.6989700043360187</v>
      </c>
    </row>
    <row r="41" spans="10:16" ht="15" thickBot="1">
      <c r="J41" s="3">
        <v>10</v>
      </c>
      <c r="K41" s="26">
        <v>5.8258335135588402</v>
      </c>
      <c r="L41" s="3">
        <v>0.17416648644115984</v>
      </c>
      <c r="M41" s="3">
        <v>1.933325449184168</v>
      </c>
      <c r="O41" s="3">
        <v>95</v>
      </c>
      <c r="P41" s="3">
        <v>6</v>
      </c>
    </row>
  </sheetData>
  <sortState xmlns:xlrd2="http://schemas.microsoft.com/office/spreadsheetml/2017/richdata2" ref="P32:P41">
    <sortCondition ref="P32"/>
  </sortState>
  <mergeCells count="2">
    <mergeCell ref="B2:H2"/>
    <mergeCell ref="C4:E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0C8AC-69B4-42E3-9C04-B1115300DDF9}">
  <dimension ref="B2:O42"/>
  <sheetViews>
    <sheetView workbookViewId="0">
      <selection activeCell="F14" sqref="F14"/>
    </sheetView>
  </sheetViews>
  <sheetFormatPr defaultRowHeight="14.4"/>
  <cols>
    <col min="4" max="4" width="12.109375" bestFit="1" customWidth="1"/>
    <col min="5" max="5" width="9.6640625" bestFit="1" customWidth="1"/>
    <col min="7" max="7" width="17.44140625" bestFit="1" customWidth="1"/>
    <col min="8" max="8" width="15.88671875" bestFit="1" customWidth="1"/>
    <col min="9" max="9" width="13.44140625" bestFit="1" customWidth="1"/>
    <col min="10" max="10" width="17" bestFit="1" customWidth="1"/>
    <col min="11" max="11" width="12" bestFit="1" customWidth="1"/>
    <col min="12" max="12" width="19.44140625" bestFit="1" customWidth="1"/>
    <col min="13" max="15" width="12.6640625" bestFit="1" customWidth="1"/>
  </cols>
  <sheetData>
    <row r="2" spans="2:11">
      <c r="B2" s="45" t="s">
        <v>59</v>
      </c>
      <c r="C2" s="45"/>
      <c r="D2" s="45"/>
      <c r="E2" s="45"/>
      <c r="F2" s="45"/>
      <c r="G2" s="45"/>
    </row>
    <row r="4" spans="2:11" ht="15.6">
      <c r="C4" s="49" t="s">
        <v>89</v>
      </c>
      <c r="D4" s="49"/>
      <c r="E4" s="49"/>
      <c r="F4" s="49"/>
      <c r="H4" s="42" t="s">
        <v>90</v>
      </c>
      <c r="I4" s="42"/>
      <c r="J4" s="42"/>
      <c r="K4" s="42"/>
    </row>
    <row r="6" spans="2:11">
      <c r="B6" s="6" t="s">
        <v>0</v>
      </c>
      <c r="C6" s="6" t="s">
        <v>74</v>
      </c>
      <c r="D6" s="6" t="s">
        <v>78</v>
      </c>
      <c r="E6" s="6" t="s">
        <v>79</v>
      </c>
    </row>
    <row r="7" spans="2:11">
      <c r="B7" s="11" t="s">
        <v>45</v>
      </c>
      <c r="C7" s="11" t="s">
        <v>46</v>
      </c>
      <c r="D7" s="12" t="s">
        <v>47</v>
      </c>
      <c r="E7" s="12" t="s">
        <v>48</v>
      </c>
      <c r="G7" t="s">
        <v>2</v>
      </c>
    </row>
    <row r="8" spans="2:11" ht="15" thickBot="1">
      <c r="B8" s="1">
        <v>45000</v>
      </c>
      <c r="C8" s="1">
        <v>1</v>
      </c>
      <c r="D8" s="1">
        <f>C8^2</f>
        <v>1</v>
      </c>
      <c r="E8" s="1">
        <f>C8^3</f>
        <v>1</v>
      </c>
    </row>
    <row r="9" spans="2:11">
      <c r="B9" s="1">
        <v>50000</v>
      </c>
      <c r="C9" s="1">
        <v>2</v>
      </c>
      <c r="D9" s="1">
        <f t="shared" ref="D9:D17" si="0">C9^2</f>
        <v>4</v>
      </c>
      <c r="E9" s="1">
        <f t="shared" ref="E9:E17" si="1">C9^3</f>
        <v>8</v>
      </c>
      <c r="G9" s="5" t="s">
        <v>3</v>
      </c>
      <c r="H9" s="5"/>
    </row>
    <row r="10" spans="2:11">
      <c r="B10" s="1">
        <v>60000</v>
      </c>
      <c r="C10" s="1">
        <v>3</v>
      </c>
      <c r="D10" s="1">
        <f t="shared" si="0"/>
        <v>9</v>
      </c>
      <c r="E10" s="1">
        <f t="shared" si="1"/>
        <v>27</v>
      </c>
      <c r="G10" t="s">
        <v>4</v>
      </c>
      <c r="H10">
        <v>0.9905603327366469</v>
      </c>
    </row>
    <row r="11" spans="2:11">
      <c r="B11" s="1">
        <v>80000</v>
      </c>
      <c r="C11" s="1">
        <v>4</v>
      </c>
      <c r="D11" s="1">
        <f t="shared" si="0"/>
        <v>16</v>
      </c>
      <c r="E11" s="1">
        <f t="shared" si="1"/>
        <v>64</v>
      </c>
      <c r="G11" s="17" t="s">
        <v>5</v>
      </c>
      <c r="H11" s="17">
        <v>0.98120977279133659</v>
      </c>
    </row>
    <row r="12" spans="2:11">
      <c r="B12" s="1">
        <v>110000</v>
      </c>
      <c r="C12" s="1">
        <v>5</v>
      </c>
      <c r="D12" s="1">
        <f t="shared" si="0"/>
        <v>25</v>
      </c>
      <c r="E12" s="1">
        <f t="shared" si="1"/>
        <v>125</v>
      </c>
      <c r="G12" t="s">
        <v>6</v>
      </c>
      <c r="H12">
        <v>0.97181465918700505</v>
      </c>
    </row>
    <row r="13" spans="2:11">
      <c r="B13" s="1">
        <v>150000</v>
      </c>
      <c r="C13" s="1">
        <v>6</v>
      </c>
      <c r="D13" s="1">
        <f t="shared" si="0"/>
        <v>36</v>
      </c>
      <c r="E13" s="1">
        <f t="shared" si="1"/>
        <v>216</v>
      </c>
      <c r="G13" t="s">
        <v>7</v>
      </c>
      <c r="H13">
        <v>50260.355560852935</v>
      </c>
    </row>
    <row r="14" spans="2:11" ht="15" thickBot="1">
      <c r="B14" s="1">
        <v>200000</v>
      </c>
      <c r="C14" s="1">
        <v>7</v>
      </c>
      <c r="D14" s="1">
        <f t="shared" si="0"/>
        <v>49</v>
      </c>
      <c r="E14" s="1">
        <f t="shared" si="1"/>
        <v>343</v>
      </c>
      <c r="G14" s="3" t="s">
        <v>8</v>
      </c>
      <c r="H14" s="3">
        <v>10</v>
      </c>
    </row>
    <row r="15" spans="2:11">
      <c r="B15" s="1">
        <v>300000</v>
      </c>
      <c r="C15" s="1">
        <v>8</v>
      </c>
      <c r="D15" s="1">
        <f t="shared" si="0"/>
        <v>64</v>
      </c>
      <c r="E15" s="1">
        <f t="shared" si="1"/>
        <v>512</v>
      </c>
    </row>
    <row r="16" spans="2:11" ht="15" thickBot="1">
      <c r="B16" s="1">
        <v>500000</v>
      </c>
      <c r="C16" s="1">
        <v>9</v>
      </c>
      <c r="D16" s="1">
        <f t="shared" si="0"/>
        <v>81</v>
      </c>
      <c r="E16" s="1">
        <f t="shared" si="1"/>
        <v>729</v>
      </c>
      <c r="G16" t="s">
        <v>9</v>
      </c>
    </row>
    <row r="17" spans="2:15">
      <c r="B17" s="1">
        <v>1000000</v>
      </c>
      <c r="C17" s="1">
        <v>10</v>
      </c>
      <c r="D17" s="1">
        <f t="shared" si="0"/>
        <v>100</v>
      </c>
      <c r="E17" s="1">
        <f t="shared" si="1"/>
        <v>1000</v>
      </c>
      <c r="G17" s="4"/>
      <c r="H17" s="4" t="s">
        <v>14</v>
      </c>
      <c r="I17" s="4" t="s">
        <v>15</v>
      </c>
      <c r="J17" s="4" t="s">
        <v>16</v>
      </c>
      <c r="K17" s="4" t="s">
        <v>17</v>
      </c>
      <c r="L17" s="4" t="s">
        <v>18</v>
      </c>
    </row>
    <row r="18" spans="2:15">
      <c r="G18" t="s">
        <v>10</v>
      </c>
      <c r="H18">
        <v>3</v>
      </c>
      <c r="I18">
        <v>791465879953.37988</v>
      </c>
      <c r="J18">
        <v>263821959984.45996</v>
      </c>
      <c r="K18">
        <v>104.43830847760442</v>
      </c>
      <c r="L18">
        <v>1.4409916549125589E-5</v>
      </c>
    </row>
    <row r="19" spans="2:15">
      <c r="D19" s="27" t="s">
        <v>69</v>
      </c>
      <c r="G19" t="s">
        <v>11</v>
      </c>
      <c r="H19">
        <v>6</v>
      </c>
      <c r="I19">
        <v>15156620046.620163</v>
      </c>
      <c r="J19">
        <v>2526103341.1033607</v>
      </c>
    </row>
    <row r="20" spans="2:15" ht="15" thickBot="1">
      <c r="D20" s="28">
        <f>H23+H24*C8+H25*D8+H26*E8</f>
        <v>14902.097902097246</v>
      </c>
      <c r="G20" s="3" t="s">
        <v>12</v>
      </c>
      <c r="H20" s="3">
        <v>9</v>
      </c>
      <c r="I20" s="3">
        <v>806622500000</v>
      </c>
      <c r="J20" s="3"/>
      <c r="K20" s="3"/>
      <c r="L20" s="3"/>
    </row>
    <row r="21" spans="2:15" ht="15" thickBot="1"/>
    <row r="22" spans="2:15">
      <c r="G22" s="32"/>
      <c r="H22" s="32" t="s">
        <v>19</v>
      </c>
      <c r="I22" s="4" t="s">
        <v>7</v>
      </c>
      <c r="J22" s="4" t="s">
        <v>20</v>
      </c>
      <c r="K22" s="4" t="s">
        <v>21</v>
      </c>
      <c r="L22" s="4" t="s">
        <v>22</v>
      </c>
      <c r="M22" s="4" t="s">
        <v>23</v>
      </c>
      <c r="N22" s="4" t="s">
        <v>24</v>
      </c>
      <c r="O22" s="4" t="s">
        <v>25</v>
      </c>
    </row>
    <row r="23" spans="2:15">
      <c r="G23" s="33" t="s">
        <v>13</v>
      </c>
      <c r="H23" s="33">
        <v>-121333.33333333395</v>
      </c>
      <c r="I23">
        <v>97544.806378859561</v>
      </c>
      <c r="J23">
        <v>-1.2438728194516153</v>
      </c>
      <c r="K23">
        <v>0.25993754280714987</v>
      </c>
      <c r="L23">
        <v>-360016.87607940682</v>
      </c>
      <c r="M23">
        <v>117350.20941273894</v>
      </c>
      <c r="N23">
        <v>-360016.87607940682</v>
      </c>
      <c r="O23">
        <v>117350.20941273894</v>
      </c>
    </row>
    <row r="24" spans="2:15">
      <c r="G24" s="33" t="s">
        <v>46</v>
      </c>
      <c r="H24" s="33">
        <v>180664.33566433561</v>
      </c>
      <c r="I24">
        <v>73114.463080692978</v>
      </c>
      <c r="J24">
        <v>2.4709794485524008</v>
      </c>
      <c r="K24">
        <v>4.8393402911492571E-2</v>
      </c>
      <c r="L24">
        <v>1759.6894620866224</v>
      </c>
      <c r="M24">
        <v>359568.98186658463</v>
      </c>
      <c r="N24">
        <v>1759.6894620866224</v>
      </c>
      <c r="O24">
        <v>359568.98186658463</v>
      </c>
    </row>
    <row r="25" spans="2:15">
      <c r="G25" s="33" t="s">
        <v>47</v>
      </c>
      <c r="H25" s="33">
        <v>-48548.951048951028</v>
      </c>
      <c r="I25">
        <v>15081.035308988243</v>
      </c>
      <c r="J25">
        <v>-3.2192054493776054</v>
      </c>
      <c r="K25">
        <v>1.8155333749690014E-2</v>
      </c>
      <c r="L25">
        <v>-85450.915074050106</v>
      </c>
      <c r="M25">
        <v>-11646.987023851958</v>
      </c>
      <c r="N25">
        <v>-85450.915074050106</v>
      </c>
      <c r="O25">
        <v>-11646.987023851958</v>
      </c>
    </row>
    <row r="26" spans="2:15" ht="15" thickBot="1">
      <c r="G26" s="34" t="s">
        <v>48</v>
      </c>
      <c r="H26" s="34">
        <v>4120.0466200466199</v>
      </c>
      <c r="I26" s="3">
        <v>904.33775466304098</v>
      </c>
      <c r="J26" s="3">
        <v>4.5558715190230687</v>
      </c>
      <c r="K26" s="3">
        <v>3.8677512898415488E-3</v>
      </c>
      <c r="L26" s="3">
        <v>1907.2118507237928</v>
      </c>
      <c r="M26" s="3">
        <v>6332.8813893694469</v>
      </c>
      <c r="N26" s="3">
        <v>1907.2118507237928</v>
      </c>
      <c r="O26" s="3">
        <v>6332.8813893694469</v>
      </c>
    </row>
    <row r="30" spans="2:15">
      <c r="G30" t="s">
        <v>27</v>
      </c>
      <c r="L30" t="s">
        <v>32</v>
      </c>
    </row>
    <row r="31" spans="2:15" ht="15" thickBot="1"/>
    <row r="32" spans="2:15">
      <c r="G32" s="4" t="s">
        <v>28</v>
      </c>
      <c r="H32" s="24" t="s">
        <v>64</v>
      </c>
      <c r="I32" s="4" t="s">
        <v>30</v>
      </c>
      <c r="J32" s="4" t="s">
        <v>31</v>
      </c>
      <c r="L32" s="4" t="s">
        <v>33</v>
      </c>
      <c r="M32" s="4" t="s">
        <v>45</v>
      </c>
    </row>
    <row r="33" spans="7:13">
      <c r="G33">
        <v>1</v>
      </c>
      <c r="H33" s="25">
        <v>14902.097902097246</v>
      </c>
      <c r="I33">
        <v>30097.902097902755</v>
      </c>
      <c r="J33">
        <v>0.73342599396101882</v>
      </c>
      <c r="L33">
        <v>5</v>
      </c>
      <c r="M33">
        <v>45000</v>
      </c>
    </row>
    <row r="34" spans="7:13">
      <c r="G34">
        <v>2</v>
      </c>
      <c r="H34" s="25">
        <v>78759.906759906109</v>
      </c>
      <c r="I34">
        <v>-28759.906759906109</v>
      </c>
      <c r="J34">
        <v>-0.70082170953304268</v>
      </c>
      <c r="L34">
        <v>15</v>
      </c>
      <c r="M34">
        <v>50000</v>
      </c>
    </row>
    <row r="35" spans="7:13">
      <c r="G35">
        <v>3</v>
      </c>
      <c r="H35" s="25">
        <v>94960.372960372333</v>
      </c>
      <c r="I35">
        <v>-34960.372960372333</v>
      </c>
      <c r="J35">
        <v>-0.85191473493083347</v>
      </c>
      <c r="L35">
        <v>25</v>
      </c>
      <c r="M35">
        <v>60000</v>
      </c>
    </row>
    <row r="36" spans="7:13">
      <c r="G36">
        <v>4</v>
      </c>
      <c r="H36" s="25">
        <v>88223.776223775698</v>
      </c>
      <c r="I36">
        <v>-8223.7762237756979</v>
      </c>
      <c r="J36">
        <v>-0.20039706526442475</v>
      </c>
      <c r="L36">
        <v>35</v>
      </c>
      <c r="M36">
        <v>80000</v>
      </c>
    </row>
    <row r="37" spans="7:13">
      <c r="G37">
        <v>5</v>
      </c>
      <c r="H37" s="25">
        <v>83270.396270395897</v>
      </c>
      <c r="I37">
        <v>26729.603729604103</v>
      </c>
      <c r="J37">
        <v>0.65134726399867848</v>
      </c>
      <c r="L37">
        <v>45</v>
      </c>
      <c r="M37">
        <v>110000</v>
      </c>
    </row>
    <row r="38" spans="7:13">
      <c r="G38">
        <v>6</v>
      </c>
      <c r="H38" s="25">
        <v>104820.51282051252</v>
      </c>
      <c r="I38">
        <v>45179.487179487478</v>
      </c>
      <c r="J38">
        <v>1.1009342173909735</v>
      </c>
      <c r="L38">
        <v>55</v>
      </c>
      <c r="M38">
        <v>150000</v>
      </c>
    </row>
    <row r="39" spans="7:13">
      <c r="G39">
        <v>7</v>
      </c>
      <c r="H39" s="25">
        <v>177594.40559440572</v>
      </c>
      <c r="I39">
        <v>22405.594405594282</v>
      </c>
      <c r="J39">
        <v>0.54597975944494415</v>
      </c>
      <c r="L39">
        <v>65</v>
      </c>
      <c r="M39">
        <v>200000</v>
      </c>
    </row>
    <row r="40" spans="7:13">
      <c r="G40">
        <v>8</v>
      </c>
      <c r="H40" s="25">
        <v>326312.35431235447</v>
      </c>
      <c r="I40">
        <v>-26312.354312354466</v>
      </c>
      <c r="J40">
        <v>-0.64117972582340821</v>
      </c>
      <c r="L40">
        <v>75</v>
      </c>
      <c r="M40">
        <v>300000</v>
      </c>
    </row>
    <row r="41" spans="7:13">
      <c r="G41">
        <v>9</v>
      </c>
      <c r="H41" s="25">
        <v>575694.63869463885</v>
      </c>
      <c r="I41">
        <v>-75694.638694638852</v>
      </c>
      <c r="J41">
        <v>-1.8445277495272376</v>
      </c>
      <c r="L41">
        <v>85</v>
      </c>
      <c r="M41">
        <v>500000</v>
      </c>
    </row>
    <row r="42" spans="7:13" ht="15" thickBot="1">
      <c r="G42" s="3">
        <v>10</v>
      </c>
      <c r="H42" s="26">
        <v>950461.53846153943</v>
      </c>
      <c r="I42" s="3">
        <v>49538.461538460571</v>
      </c>
      <c r="J42" s="3">
        <v>1.207153750283374</v>
      </c>
      <c r="L42" s="3">
        <v>95</v>
      </c>
      <c r="M42" s="3">
        <v>1000000</v>
      </c>
    </row>
  </sheetData>
  <sortState xmlns:xlrd2="http://schemas.microsoft.com/office/spreadsheetml/2017/richdata2" ref="M33:M42">
    <sortCondition ref="M33"/>
  </sortState>
  <mergeCells count="3">
    <mergeCell ref="B2:G2"/>
    <mergeCell ref="C4:F4"/>
    <mergeCell ref="H4:K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8A77F-3C77-423E-9DEA-F685CB2A4F26}">
  <dimension ref="B2:P43"/>
  <sheetViews>
    <sheetView workbookViewId="0">
      <selection activeCell="F9" sqref="F9"/>
    </sheetView>
  </sheetViews>
  <sheetFormatPr defaultRowHeight="14.4"/>
  <cols>
    <col min="2" max="2" width="8" bestFit="1" customWidth="1"/>
    <col min="4" max="4" width="12.109375" bestFit="1" customWidth="1"/>
    <col min="5" max="5" width="9.6640625" bestFit="1" customWidth="1"/>
    <col min="6" max="6" width="12" bestFit="1" customWidth="1"/>
    <col min="8" max="8" width="25.44140625" bestFit="1" customWidth="1"/>
    <col min="9" max="9" width="15.88671875" bestFit="1" customWidth="1"/>
    <col min="10" max="10" width="13.44140625" bestFit="1" customWidth="1"/>
    <col min="11" max="11" width="17" bestFit="1" customWidth="1"/>
    <col min="12" max="12" width="12" bestFit="1" customWidth="1"/>
    <col min="13" max="13" width="19.44140625" bestFit="1" customWidth="1"/>
  </cols>
  <sheetData>
    <row r="2" spans="2:9">
      <c r="B2" s="45" t="s">
        <v>61</v>
      </c>
      <c r="C2" s="45"/>
      <c r="D2" s="45"/>
      <c r="E2" s="45"/>
      <c r="F2" s="45"/>
      <c r="G2" s="45"/>
    </row>
    <row r="4" spans="2:9" ht="15.6">
      <c r="D4" s="49" t="s">
        <v>91</v>
      </c>
      <c r="E4" s="49"/>
      <c r="F4" s="49"/>
      <c r="H4" s="42" t="s">
        <v>92</v>
      </c>
      <c r="I4" s="42"/>
    </row>
    <row r="6" spans="2:9">
      <c r="B6" s="9" t="s">
        <v>0</v>
      </c>
      <c r="C6" s="9" t="s">
        <v>74</v>
      </c>
      <c r="D6" s="9" t="s">
        <v>78</v>
      </c>
      <c r="E6" s="9" t="s">
        <v>79</v>
      </c>
      <c r="F6" s="9" t="s">
        <v>80</v>
      </c>
    </row>
    <row r="7" spans="2:9">
      <c r="B7" s="11" t="s">
        <v>45</v>
      </c>
      <c r="C7" s="11" t="s">
        <v>46</v>
      </c>
      <c r="D7" s="12" t="s">
        <v>47</v>
      </c>
      <c r="E7" s="12" t="s">
        <v>48</v>
      </c>
      <c r="F7" s="12" t="s">
        <v>49</v>
      </c>
      <c r="H7" t="s">
        <v>2</v>
      </c>
    </row>
    <row r="8" spans="2:9" ht="15" thickBot="1">
      <c r="B8" s="1">
        <v>45000</v>
      </c>
      <c r="C8" s="1">
        <v>1</v>
      </c>
      <c r="D8" s="1">
        <f>C8^2</f>
        <v>1</v>
      </c>
      <c r="E8" s="1">
        <f>C8^3</f>
        <v>1</v>
      </c>
      <c r="F8" s="1">
        <f>C8^4</f>
        <v>1</v>
      </c>
    </row>
    <row r="9" spans="2:9">
      <c r="B9" s="1">
        <v>50000</v>
      </c>
      <c r="C9" s="1">
        <v>2</v>
      </c>
      <c r="D9" s="1">
        <f t="shared" ref="D9:D17" si="0">C9^2</f>
        <v>4</v>
      </c>
      <c r="E9" s="1">
        <f t="shared" ref="E9:E17" si="1">C9^3</f>
        <v>8</v>
      </c>
      <c r="F9" s="1">
        <f t="shared" ref="F9:F17" si="2">C9^4</f>
        <v>16</v>
      </c>
      <c r="H9" s="5" t="s">
        <v>3</v>
      </c>
      <c r="I9" s="5"/>
    </row>
    <row r="10" spans="2:9">
      <c r="B10" s="1">
        <v>60000</v>
      </c>
      <c r="C10" s="1">
        <v>3</v>
      </c>
      <c r="D10" s="1">
        <f t="shared" si="0"/>
        <v>9</v>
      </c>
      <c r="E10" s="1">
        <f t="shared" si="1"/>
        <v>27</v>
      </c>
      <c r="F10" s="1">
        <f t="shared" si="2"/>
        <v>81</v>
      </c>
      <c r="H10" t="s">
        <v>4</v>
      </c>
      <c r="I10">
        <v>0.99869529345574726</v>
      </c>
    </row>
    <row r="11" spans="2:9">
      <c r="B11" s="1">
        <v>80000</v>
      </c>
      <c r="C11" s="1">
        <v>4</v>
      </c>
      <c r="D11" s="1">
        <f t="shared" si="0"/>
        <v>16</v>
      </c>
      <c r="E11" s="1">
        <f t="shared" si="1"/>
        <v>64</v>
      </c>
      <c r="F11" s="1">
        <f t="shared" si="2"/>
        <v>256</v>
      </c>
      <c r="H11" s="17" t="s">
        <v>5</v>
      </c>
      <c r="I11" s="17">
        <v>0.99739228917066114</v>
      </c>
    </row>
    <row r="12" spans="2:9">
      <c r="B12" s="1">
        <v>110000</v>
      </c>
      <c r="C12" s="1">
        <v>5</v>
      </c>
      <c r="D12" s="1">
        <f t="shared" si="0"/>
        <v>25</v>
      </c>
      <c r="E12" s="1">
        <f t="shared" si="1"/>
        <v>125</v>
      </c>
      <c r="F12" s="1">
        <f t="shared" si="2"/>
        <v>625</v>
      </c>
      <c r="H12" t="s">
        <v>6</v>
      </c>
      <c r="I12">
        <v>0.99530612050719003</v>
      </c>
    </row>
    <row r="13" spans="2:9">
      <c r="B13" s="1">
        <v>150000</v>
      </c>
      <c r="C13" s="1">
        <v>6</v>
      </c>
      <c r="D13" s="1">
        <f t="shared" si="0"/>
        <v>36</v>
      </c>
      <c r="E13" s="1">
        <f t="shared" si="1"/>
        <v>216</v>
      </c>
      <c r="F13" s="1">
        <f t="shared" si="2"/>
        <v>1296</v>
      </c>
      <c r="H13" t="s">
        <v>7</v>
      </c>
      <c r="I13">
        <v>20510.671507477804</v>
      </c>
    </row>
    <row r="14" spans="2:9" ht="15" thickBot="1">
      <c r="B14" s="1">
        <v>200000</v>
      </c>
      <c r="C14" s="1">
        <v>7</v>
      </c>
      <c r="D14" s="1">
        <f t="shared" si="0"/>
        <v>49</v>
      </c>
      <c r="E14" s="1">
        <f t="shared" si="1"/>
        <v>343</v>
      </c>
      <c r="F14" s="1">
        <f t="shared" si="2"/>
        <v>2401</v>
      </c>
      <c r="H14" s="3" t="s">
        <v>8</v>
      </c>
      <c r="I14" s="3">
        <v>10</v>
      </c>
    </row>
    <row r="15" spans="2:9">
      <c r="B15" s="1">
        <v>300000</v>
      </c>
      <c r="C15" s="1">
        <v>8</v>
      </c>
      <c r="D15" s="1">
        <f t="shared" si="0"/>
        <v>64</v>
      </c>
      <c r="E15" s="1">
        <f t="shared" si="1"/>
        <v>512</v>
      </c>
      <c r="F15" s="1">
        <f t="shared" si="2"/>
        <v>4096</v>
      </c>
    </row>
    <row r="16" spans="2:9" ht="15" thickBot="1">
      <c r="B16" s="1">
        <v>500000</v>
      </c>
      <c r="C16" s="1">
        <v>9</v>
      </c>
      <c r="D16" s="1">
        <f t="shared" si="0"/>
        <v>81</v>
      </c>
      <c r="E16" s="1">
        <f t="shared" si="1"/>
        <v>729</v>
      </c>
      <c r="F16" s="1">
        <f t="shared" si="2"/>
        <v>6561</v>
      </c>
      <c r="H16" t="s">
        <v>9</v>
      </c>
    </row>
    <row r="17" spans="2:16">
      <c r="B17" s="1">
        <v>1000000</v>
      </c>
      <c r="C17" s="1">
        <v>10</v>
      </c>
      <c r="D17" s="1">
        <f t="shared" si="0"/>
        <v>100</v>
      </c>
      <c r="E17" s="1">
        <f t="shared" si="1"/>
        <v>1000</v>
      </c>
      <c r="F17" s="1">
        <f t="shared" si="2"/>
        <v>10000</v>
      </c>
      <c r="H17" s="4"/>
      <c r="I17" s="4" t="s">
        <v>14</v>
      </c>
      <c r="J17" s="4" t="s">
        <v>15</v>
      </c>
      <c r="K17" s="4" t="s">
        <v>16</v>
      </c>
      <c r="L17" s="4" t="s">
        <v>17</v>
      </c>
      <c r="M17" s="4" t="s">
        <v>18</v>
      </c>
    </row>
    <row r="18" spans="2:16">
      <c r="H18" t="s">
        <v>10</v>
      </c>
      <c r="I18">
        <v>4</v>
      </c>
      <c r="J18">
        <v>804519061771.56165</v>
      </c>
      <c r="K18">
        <v>201129765442.89041</v>
      </c>
      <c r="L18">
        <v>478.09762778776388</v>
      </c>
      <c r="M18">
        <v>1.2131288402379746E-6</v>
      </c>
    </row>
    <row r="19" spans="2:16">
      <c r="D19" s="27" t="s">
        <v>69</v>
      </c>
      <c r="H19" t="s">
        <v>11</v>
      </c>
      <c r="I19">
        <v>5</v>
      </c>
      <c r="J19">
        <v>2103438228.4383087</v>
      </c>
      <c r="K19">
        <v>420687645.68766177</v>
      </c>
    </row>
    <row r="20" spans="2:16" ht="15" thickBot="1">
      <c r="D20" s="28">
        <f>I23+I24*C8+I25*D8+I26*E8+I27*F8</f>
        <v>53356.643356642351</v>
      </c>
      <c r="H20" s="3" t="s">
        <v>12</v>
      </c>
      <c r="I20" s="3">
        <v>9</v>
      </c>
      <c r="J20" s="3">
        <v>806622500000</v>
      </c>
      <c r="K20" s="3"/>
      <c r="L20" s="3"/>
      <c r="M20" s="3"/>
    </row>
    <row r="21" spans="2:16" ht="15" thickBot="1"/>
    <row r="22" spans="2:16">
      <c r="H22" s="18"/>
      <c r="I22" s="18" t="s">
        <v>19</v>
      </c>
      <c r="J22" s="4" t="s">
        <v>7</v>
      </c>
      <c r="K22" s="4" t="s">
        <v>20</v>
      </c>
      <c r="L22" s="4" t="s">
        <v>21</v>
      </c>
      <c r="M22" s="4" t="s">
        <v>22</v>
      </c>
      <c r="N22" s="4" t="s">
        <v>23</v>
      </c>
      <c r="O22" s="4" t="s">
        <v>24</v>
      </c>
      <c r="P22" s="4" t="s">
        <v>25</v>
      </c>
    </row>
    <row r="23" spans="2:16">
      <c r="H23" s="19" t="s">
        <v>13</v>
      </c>
      <c r="I23" s="19">
        <v>184166.66666665906</v>
      </c>
      <c r="J23">
        <v>67768.036704317215</v>
      </c>
      <c r="K23">
        <v>2.7176036908108712</v>
      </c>
      <c r="L23">
        <v>4.1894462771263158E-2</v>
      </c>
      <c r="M23">
        <v>9963.3824778061535</v>
      </c>
      <c r="N23">
        <v>358369.95085551194</v>
      </c>
      <c r="O23">
        <v>9963.3824778061535</v>
      </c>
      <c r="P23">
        <v>358369.95085551194</v>
      </c>
    </row>
    <row r="24" spans="2:16">
      <c r="H24" s="19" t="s">
        <v>46</v>
      </c>
      <c r="I24" s="19">
        <v>-211002.33100232159</v>
      </c>
      <c r="J24">
        <v>76382.166832509887</v>
      </c>
      <c r="K24">
        <v>-2.7624554232011453</v>
      </c>
      <c r="L24">
        <v>3.97188547359624E-2</v>
      </c>
      <c r="M24">
        <v>-407348.94162851409</v>
      </c>
      <c r="N24">
        <v>-14655.720376129058</v>
      </c>
      <c r="O24">
        <v>-407348.94162851409</v>
      </c>
      <c r="P24">
        <v>-14655.720376129058</v>
      </c>
    </row>
    <row r="25" spans="2:16">
      <c r="H25" s="19" t="s">
        <v>47</v>
      </c>
      <c r="I25" s="19">
        <v>94765.442890439677</v>
      </c>
      <c r="J25">
        <v>26454.172740564147</v>
      </c>
      <c r="K25">
        <v>3.582249341901695</v>
      </c>
      <c r="L25">
        <v>1.5837168497395627E-2</v>
      </c>
      <c r="M25">
        <v>26762.826966760127</v>
      </c>
      <c r="N25">
        <v>162768.05881411923</v>
      </c>
      <c r="O25">
        <v>26762.826966760127</v>
      </c>
      <c r="P25">
        <v>162768.05881411923</v>
      </c>
    </row>
    <row r="26" spans="2:16">
      <c r="H26" s="19" t="s">
        <v>48</v>
      </c>
      <c r="I26" s="19">
        <v>-15463.286713286298</v>
      </c>
      <c r="J26">
        <v>3534.9886303393109</v>
      </c>
      <c r="K26">
        <v>-4.3743526020342625</v>
      </c>
      <c r="L26">
        <v>7.1926126488972217E-3</v>
      </c>
      <c r="M26">
        <v>-24550.264275617425</v>
      </c>
      <c r="N26">
        <v>-6376.3091509551687</v>
      </c>
      <c r="O26">
        <v>-24550.264275617425</v>
      </c>
      <c r="P26">
        <v>-6376.3091509551687</v>
      </c>
    </row>
    <row r="27" spans="2:16" ht="15" thickBot="1">
      <c r="H27" s="20" t="s">
        <v>49</v>
      </c>
      <c r="I27" s="20">
        <v>890.15151515149694</v>
      </c>
      <c r="J27" s="3">
        <v>159.803254908068</v>
      </c>
      <c r="K27" s="3">
        <v>5.5702965228310619</v>
      </c>
      <c r="L27" s="3">
        <v>2.5676632915938389E-3</v>
      </c>
      <c r="M27" s="3">
        <v>479.36417080925753</v>
      </c>
      <c r="N27" s="3">
        <v>1300.9388594937363</v>
      </c>
      <c r="O27" s="3">
        <v>479.36417080925753</v>
      </c>
      <c r="P27" s="3">
        <v>1300.9388594937363</v>
      </c>
    </row>
    <row r="31" spans="2:16">
      <c r="H31" t="s">
        <v>27</v>
      </c>
      <c r="M31" t="s">
        <v>32</v>
      </c>
    </row>
    <row r="32" spans="2:16" ht="15" thickBot="1"/>
    <row r="33" spans="8:14">
      <c r="H33" s="4" t="s">
        <v>28</v>
      </c>
      <c r="I33" s="29" t="s">
        <v>64</v>
      </c>
      <c r="J33" s="4" t="s">
        <v>30</v>
      </c>
      <c r="K33" s="4" t="s">
        <v>31</v>
      </c>
      <c r="M33" s="4" t="s">
        <v>33</v>
      </c>
      <c r="N33" s="4" t="s">
        <v>45</v>
      </c>
    </row>
    <row r="34" spans="8:14">
      <c r="H34">
        <v>1</v>
      </c>
      <c r="I34" s="30">
        <v>53356.643356642351</v>
      </c>
      <c r="J34">
        <v>-8356.6433566423511</v>
      </c>
      <c r="K34">
        <v>-0.54662342778085815</v>
      </c>
      <c r="M34">
        <v>5</v>
      </c>
      <c r="N34">
        <v>45000</v>
      </c>
    </row>
    <row r="35" spans="8:14">
      <c r="H35">
        <v>2</v>
      </c>
      <c r="I35" s="30">
        <v>31759.906759908161</v>
      </c>
      <c r="J35">
        <v>18240.093240091839</v>
      </c>
      <c r="K35">
        <v>1.1931180815579918</v>
      </c>
      <c r="M35">
        <v>15</v>
      </c>
      <c r="N35">
        <v>50000</v>
      </c>
    </row>
    <row r="36" spans="8:14">
      <c r="H36">
        <v>3</v>
      </c>
      <c r="I36" s="30">
        <v>58642.191142192576</v>
      </c>
      <c r="J36">
        <v>1357.8088578074239</v>
      </c>
      <c r="K36">
        <v>8.881677731716929E-2</v>
      </c>
      <c r="M36">
        <v>25</v>
      </c>
      <c r="N36">
        <v>60000</v>
      </c>
    </row>
    <row r="37" spans="8:14">
      <c r="H37">
        <v>4</v>
      </c>
      <c r="I37" s="30">
        <v>94632.867132867716</v>
      </c>
      <c r="J37">
        <v>-14632.867132867716</v>
      </c>
      <c r="K37">
        <v>-0.95716278044487768</v>
      </c>
      <c r="M37">
        <v>35</v>
      </c>
      <c r="N37">
        <v>80000</v>
      </c>
    </row>
    <row r="38" spans="8:14">
      <c r="H38">
        <v>5</v>
      </c>
      <c r="I38" s="30">
        <v>121724.9417249416</v>
      </c>
      <c r="J38">
        <v>-11724.9417249416</v>
      </c>
      <c r="K38">
        <v>-0.76695002558940528</v>
      </c>
      <c r="M38">
        <v>45</v>
      </c>
      <c r="N38">
        <v>110000</v>
      </c>
    </row>
    <row r="39" spans="8:14">
      <c r="H39">
        <v>6</v>
      </c>
      <c r="I39" s="30">
        <v>143275.05827505747</v>
      </c>
      <c r="J39">
        <v>6724.9417249425314</v>
      </c>
      <c r="K39">
        <v>0.4398908198460682</v>
      </c>
      <c r="M39">
        <v>55</v>
      </c>
      <c r="N39">
        <v>150000</v>
      </c>
    </row>
    <row r="40" spans="8:14">
      <c r="H40">
        <v>7</v>
      </c>
      <c r="I40" s="30">
        <v>184003.49650349654</v>
      </c>
      <c r="J40">
        <v>15996.503496503457</v>
      </c>
      <c r="K40">
        <v>1.0463607456475819</v>
      </c>
      <c r="M40">
        <v>65</v>
      </c>
      <c r="N40">
        <v>200000</v>
      </c>
    </row>
    <row r="41" spans="8:14">
      <c r="H41">
        <v>8</v>
      </c>
      <c r="I41" s="30">
        <v>289994.17249417258</v>
      </c>
      <c r="J41">
        <v>10005.827505827416</v>
      </c>
      <c r="K41">
        <v>0.65449959937227187</v>
      </c>
      <c r="M41">
        <v>75</v>
      </c>
      <c r="N41">
        <v>300000</v>
      </c>
    </row>
    <row r="42" spans="8:14">
      <c r="H42">
        <v>9</v>
      </c>
      <c r="I42" s="30">
        <v>528694.63869464025</v>
      </c>
      <c r="J42">
        <v>-28694.638694640249</v>
      </c>
      <c r="K42">
        <v>-1.8769691481125628</v>
      </c>
      <c r="M42">
        <v>85</v>
      </c>
      <c r="N42">
        <v>500000</v>
      </c>
    </row>
    <row r="43" spans="8:14" ht="15" thickBot="1">
      <c r="H43" s="3">
        <v>10</v>
      </c>
      <c r="I43" s="31">
        <v>988916.08391608391</v>
      </c>
      <c r="J43" s="3">
        <v>11083.91608391609</v>
      </c>
      <c r="K43" s="3">
        <v>0.72501935818641416</v>
      </c>
      <c r="M43" s="3">
        <v>95</v>
      </c>
      <c r="N43" s="3">
        <v>1000000</v>
      </c>
    </row>
  </sheetData>
  <sortState xmlns:xlrd2="http://schemas.microsoft.com/office/spreadsheetml/2017/richdata2" ref="N34:N43">
    <sortCondition ref="N34"/>
  </sortState>
  <mergeCells count="3">
    <mergeCell ref="B2:G2"/>
    <mergeCell ref="D4:F4"/>
    <mergeCell ref="H4:I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025D-529E-4290-BFF5-891E1063D246}">
  <dimension ref="B2:Q44"/>
  <sheetViews>
    <sheetView topLeftCell="A10" workbookViewId="0">
      <selection activeCell="L10" sqref="L10"/>
    </sheetView>
  </sheetViews>
  <sheetFormatPr defaultRowHeight="14.4"/>
  <cols>
    <col min="2" max="2" width="8" bestFit="1" customWidth="1"/>
    <col min="3" max="3" width="6" bestFit="1" customWidth="1"/>
    <col min="4" max="4" width="12.109375" bestFit="1" customWidth="1"/>
    <col min="5" max="5" width="9.6640625" bestFit="1" customWidth="1"/>
    <col min="6" max="6" width="12" bestFit="1" customWidth="1"/>
    <col min="7" max="7" width="9.6640625" bestFit="1" customWidth="1"/>
    <col min="9" max="9" width="17.44140625" bestFit="1" customWidth="1"/>
    <col min="10" max="10" width="15.88671875" bestFit="1" customWidth="1"/>
    <col min="11" max="11" width="13.44140625" bestFit="1" customWidth="1"/>
    <col min="12" max="12" width="17" bestFit="1" customWidth="1"/>
    <col min="13" max="13" width="12" bestFit="1" customWidth="1"/>
    <col min="14" max="14" width="19.44140625" bestFit="1" customWidth="1"/>
    <col min="15" max="17" width="12.6640625" bestFit="1" customWidth="1"/>
  </cols>
  <sheetData>
    <row r="2" spans="2:11">
      <c r="B2" s="45" t="s">
        <v>63</v>
      </c>
      <c r="C2" s="45"/>
      <c r="D2" s="45"/>
      <c r="E2" s="45"/>
      <c r="F2" s="45"/>
      <c r="G2" s="45"/>
    </row>
    <row r="4" spans="2:11" ht="15.6">
      <c r="D4" s="49" t="s">
        <v>93</v>
      </c>
      <c r="E4" s="49"/>
      <c r="F4" s="49"/>
      <c r="G4" s="49"/>
      <c r="I4" s="42" t="s">
        <v>82</v>
      </c>
      <c r="J4" s="42"/>
      <c r="K4" s="42"/>
    </row>
    <row r="6" spans="2:11">
      <c r="B6" s="9" t="s">
        <v>0</v>
      </c>
      <c r="C6" s="9" t="s">
        <v>74</v>
      </c>
      <c r="D6" s="9" t="s">
        <v>78</v>
      </c>
      <c r="E6" s="9" t="s">
        <v>79</v>
      </c>
      <c r="F6" s="9" t="s">
        <v>80</v>
      </c>
      <c r="G6" s="9" t="s">
        <v>81</v>
      </c>
    </row>
    <row r="7" spans="2:11">
      <c r="B7" s="11" t="s">
        <v>45</v>
      </c>
      <c r="C7" s="11" t="s">
        <v>46</v>
      </c>
      <c r="D7" s="12" t="s">
        <v>47</v>
      </c>
      <c r="E7" s="12" t="s">
        <v>48</v>
      </c>
      <c r="F7" s="12" t="s">
        <v>49</v>
      </c>
      <c r="G7" s="12" t="s">
        <v>50</v>
      </c>
      <c r="I7" t="s">
        <v>2</v>
      </c>
    </row>
    <row r="8" spans="2:11" ht="15" thickBot="1">
      <c r="B8" s="1">
        <v>45000</v>
      </c>
      <c r="C8" s="1">
        <v>1</v>
      </c>
      <c r="D8" s="1">
        <f>C8^2</f>
        <v>1</v>
      </c>
      <c r="E8" s="1">
        <f>C8^3</f>
        <v>1</v>
      </c>
      <c r="F8" s="1">
        <f>C8^4</f>
        <v>1</v>
      </c>
      <c r="G8" s="1">
        <f>C8^5</f>
        <v>1</v>
      </c>
    </row>
    <row r="9" spans="2:11">
      <c r="B9" s="1">
        <v>50000</v>
      </c>
      <c r="C9" s="1">
        <v>2</v>
      </c>
      <c r="D9" s="1">
        <f t="shared" ref="D9:D17" si="0">C9^2</f>
        <v>4</v>
      </c>
      <c r="E9" s="1">
        <f t="shared" ref="E9:E17" si="1">C9^3</f>
        <v>8</v>
      </c>
      <c r="F9" s="1">
        <f t="shared" ref="F9:F17" si="2">C9^4</f>
        <v>16</v>
      </c>
      <c r="G9" s="1">
        <f t="shared" ref="G9:G17" si="3">C9^5</f>
        <v>32</v>
      </c>
      <c r="I9" s="5" t="s">
        <v>3</v>
      </c>
      <c r="J9" s="5"/>
    </row>
    <row r="10" spans="2:11">
      <c r="B10" s="1">
        <v>60000</v>
      </c>
      <c r="C10" s="1">
        <v>3</v>
      </c>
      <c r="D10" s="1">
        <f t="shared" si="0"/>
        <v>9</v>
      </c>
      <c r="E10" s="1">
        <f t="shared" si="1"/>
        <v>27</v>
      </c>
      <c r="F10" s="1">
        <f t="shared" si="2"/>
        <v>81</v>
      </c>
      <c r="G10" s="1">
        <f t="shared" si="3"/>
        <v>243</v>
      </c>
      <c r="I10" t="s">
        <v>4</v>
      </c>
      <c r="J10">
        <v>0.9998984461984004</v>
      </c>
    </row>
    <row r="11" spans="2:11">
      <c r="B11" s="1">
        <v>80000</v>
      </c>
      <c r="C11" s="1">
        <v>4</v>
      </c>
      <c r="D11" s="1">
        <f t="shared" si="0"/>
        <v>16</v>
      </c>
      <c r="E11" s="1">
        <f t="shared" si="1"/>
        <v>64</v>
      </c>
      <c r="F11" s="1">
        <f t="shared" si="2"/>
        <v>256</v>
      </c>
      <c r="G11" s="1">
        <f t="shared" si="3"/>
        <v>1024</v>
      </c>
      <c r="I11" s="17" t="s">
        <v>5</v>
      </c>
      <c r="J11" s="17">
        <v>0.99979690270997534</v>
      </c>
    </row>
    <row r="12" spans="2:11">
      <c r="B12" s="1">
        <v>110000</v>
      </c>
      <c r="C12" s="1">
        <v>5</v>
      </c>
      <c r="D12" s="1">
        <f t="shared" si="0"/>
        <v>25</v>
      </c>
      <c r="E12" s="1">
        <f t="shared" si="1"/>
        <v>125</v>
      </c>
      <c r="F12" s="1">
        <f t="shared" si="2"/>
        <v>625</v>
      </c>
      <c r="G12" s="1">
        <f t="shared" si="3"/>
        <v>3125</v>
      </c>
      <c r="I12" t="s">
        <v>6</v>
      </c>
      <c r="J12">
        <v>0.99954303109744469</v>
      </c>
    </row>
    <row r="13" spans="2:11">
      <c r="B13" s="1">
        <v>150000</v>
      </c>
      <c r="C13" s="1">
        <v>6</v>
      </c>
      <c r="D13" s="1">
        <f t="shared" si="0"/>
        <v>36</v>
      </c>
      <c r="E13" s="1">
        <f t="shared" si="1"/>
        <v>216</v>
      </c>
      <c r="F13" s="1">
        <f t="shared" si="2"/>
        <v>1296</v>
      </c>
      <c r="G13" s="1">
        <f t="shared" si="3"/>
        <v>7776</v>
      </c>
      <c r="I13" t="s">
        <v>7</v>
      </c>
      <c r="J13">
        <v>6399.664909644217</v>
      </c>
    </row>
    <row r="14" spans="2:11" ht="15" thickBot="1">
      <c r="B14" s="1">
        <v>200000</v>
      </c>
      <c r="C14" s="1">
        <v>7</v>
      </c>
      <c r="D14" s="1">
        <f t="shared" si="0"/>
        <v>49</v>
      </c>
      <c r="E14" s="1">
        <f t="shared" si="1"/>
        <v>343</v>
      </c>
      <c r="F14" s="1">
        <f t="shared" si="2"/>
        <v>2401</v>
      </c>
      <c r="G14" s="1">
        <f t="shared" si="3"/>
        <v>16807</v>
      </c>
      <c r="I14" s="3" t="s">
        <v>8</v>
      </c>
      <c r="J14" s="3">
        <v>10</v>
      </c>
    </row>
    <row r="15" spans="2:11">
      <c r="B15" s="1">
        <v>300000</v>
      </c>
      <c r="C15" s="1">
        <v>8</v>
      </c>
      <c r="D15" s="1">
        <f t="shared" si="0"/>
        <v>64</v>
      </c>
      <c r="E15" s="1">
        <f t="shared" si="1"/>
        <v>512</v>
      </c>
      <c r="F15" s="1">
        <f t="shared" si="2"/>
        <v>4096</v>
      </c>
      <c r="G15" s="1">
        <f t="shared" si="3"/>
        <v>32768</v>
      </c>
    </row>
    <row r="16" spans="2:11" ht="15" thickBot="1">
      <c r="B16" s="1">
        <v>500000</v>
      </c>
      <c r="C16" s="1">
        <v>9</v>
      </c>
      <c r="D16" s="1">
        <f t="shared" si="0"/>
        <v>81</v>
      </c>
      <c r="E16" s="1">
        <f t="shared" si="1"/>
        <v>729</v>
      </c>
      <c r="F16" s="1">
        <f t="shared" si="2"/>
        <v>6561</v>
      </c>
      <c r="G16" s="1">
        <f t="shared" si="3"/>
        <v>59049</v>
      </c>
      <c r="I16" t="s">
        <v>9</v>
      </c>
    </row>
    <row r="17" spans="2:17">
      <c r="B17" s="1">
        <v>1000000</v>
      </c>
      <c r="C17" s="1">
        <v>10</v>
      </c>
      <c r="D17" s="1">
        <f t="shared" si="0"/>
        <v>100</v>
      </c>
      <c r="E17" s="1">
        <f t="shared" si="1"/>
        <v>1000</v>
      </c>
      <c r="F17" s="1">
        <f t="shared" si="2"/>
        <v>10000</v>
      </c>
      <c r="G17" s="1">
        <f t="shared" si="3"/>
        <v>100000</v>
      </c>
      <c r="I17" s="4"/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</row>
    <row r="18" spans="2:17">
      <c r="I18" t="s">
        <v>10</v>
      </c>
      <c r="J18">
        <v>5</v>
      </c>
      <c r="K18">
        <v>806458677156.17712</v>
      </c>
      <c r="L18">
        <v>161291735431.23541</v>
      </c>
      <c r="M18">
        <v>3938.1988901516934</v>
      </c>
      <c r="N18">
        <v>1.8042557782355341E-7</v>
      </c>
    </row>
    <row r="19" spans="2:17">
      <c r="D19" s="27" t="s">
        <v>69</v>
      </c>
      <c r="I19" t="s">
        <v>11</v>
      </c>
      <c r="J19">
        <v>4</v>
      </c>
      <c r="K19">
        <v>163822843.82292607</v>
      </c>
      <c r="L19">
        <v>40955710.955731519</v>
      </c>
    </row>
    <row r="20" spans="2:17" ht="15" thickBot="1">
      <c r="D20" s="28">
        <f>J23+J24*C8+J25*D8+J26*E8+J27*F8+J28*G8</f>
        <v>43895.104895110751</v>
      </c>
      <c r="I20" s="3" t="s">
        <v>12</v>
      </c>
      <c r="J20" s="3">
        <v>9</v>
      </c>
      <c r="K20" s="3">
        <v>806622500000</v>
      </c>
      <c r="L20" s="3"/>
      <c r="M20" s="3"/>
      <c r="N20" s="3"/>
    </row>
    <row r="21" spans="2:17" ht="15" thickBot="1"/>
    <row r="22" spans="2:17">
      <c r="I22" s="32"/>
      <c r="J22" s="32" t="s">
        <v>19</v>
      </c>
      <c r="K22" s="4" t="s">
        <v>7</v>
      </c>
      <c r="L22" s="4" t="s">
        <v>20</v>
      </c>
      <c r="M22" s="4" t="s">
        <v>21</v>
      </c>
      <c r="N22" s="4" t="s">
        <v>22</v>
      </c>
      <c r="O22" s="4" t="s">
        <v>23</v>
      </c>
      <c r="P22" s="4" t="s">
        <v>24</v>
      </c>
      <c r="Q22" s="4" t="s">
        <v>25</v>
      </c>
    </row>
    <row r="23" spans="2:17">
      <c r="I23" s="33" t="s">
        <v>13</v>
      </c>
      <c r="J23" s="33">
        <v>-41333.33333329251</v>
      </c>
      <c r="K23">
        <v>38997.718738724878</v>
      </c>
      <c r="L23">
        <v>-1.0598910569670927</v>
      </c>
      <c r="M23">
        <v>0.34895169588952663</v>
      </c>
      <c r="N23">
        <v>-149608.35863930546</v>
      </c>
      <c r="O23">
        <v>66941.691972720437</v>
      </c>
      <c r="P23">
        <v>-149608.35863930546</v>
      </c>
      <c r="Q23">
        <v>66941.691972720437</v>
      </c>
    </row>
    <row r="24" spans="2:17">
      <c r="I24" s="33" t="s">
        <v>46</v>
      </c>
      <c r="J24" s="33">
        <v>160731.00233094807</v>
      </c>
      <c r="K24">
        <v>59040.917584153576</v>
      </c>
      <c r="L24">
        <v>2.7223662657656229</v>
      </c>
      <c r="M24">
        <v>5.2857577937243772E-2</v>
      </c>
      <c r="N24">
        <v>-3192.8643019614392</v>
      </c>
      <c r="O24">
        <v>324654.86896385759</v>
      </c>
      <c r="P24">
        <v>-3192.8643019614392</v>
      </c>
      <c r="Q24">
        <v>324654.86896385759</v>
      </c>
    </row>
    <row r="25" spans="2:17">
      <c r="I25" s="33" t="s">
        <v>47</v>
      </c>
      <c r="J25" s="33">
        <v>-100378.78787876462</v>
      </c>
      <c r="K25">
        <v>29533.559604326027</v>
      </c>
      <c r="L25">
        <v>-3.3988042492534936</v>
      </c>
      <c r="M25">
        <v>2.7307393802633438E-2</v>
      </c>
      <c r="N25">
        <v>-182377.09488126289</v>
      </c>
      <c r="O25">
        <v>-18380.480876266345</v>
      </c>
      <c r="P25">
        <v>-182377.09488126289</v>
      </c>
      <c r="Q25">
        <v>-18380.480876266345</v>
      </c>
    </row>
    <row r="26" spans="2:17">
      <c r="I26" s="33" t="s">
        <v>48</v>
      </c>
      <c r="J26" s="33">
        <v>28164.918414914089</v>
      </c>
      <c r="K26">
        <v>6434.9040343741462</v>
      </c>
      <c r="L26">
        <v>4.3768979715100578</v>
      </c>
      <c r="M26">
        <v>1.190371593403998E-2</v>
      </c>
      <c r="N26">
        <v>10298.760606258456</v>
      </c>
      <c r="O26">
        <v>46031.076223569718</v>
      </c>
      <c r="P26">
        <v>10298.760606258456</v>
      </c>
      <c r="Q26">
        <v>46031.076223569718</v>
      </c>
    </row>
    <row r="27" spans="2:17">
      <c r="I27" s="33" t="s">
        <v>49</v>
      </c>
      <c r="J27" s="33">
        <v>-3446.3869463865817</v>
      </c>
      <c r="K27">
        <v>632.11768111025572</v>
      </c>
      <c r="L27">
        <v>-5.4521286927670252</v>
      </c>
      <c r="M27">
        <v>5.4987472941589854E-3</v>
      </c>
      <c r="N27">
        <v>-5201.426988014131</v>
      </c>
      <c r="O27">
        <v>-1691.3469047590324</v>
      </c>
      <c r="P27">
        <v>-5201.426988014131</v>
      </c>
      <c r="Q27">
        <v>-1691.3469047590324</v>
      </c>
    </row>
    <row r="28" spans="2:17" ht="15" thickBot="1">
      <c r="I28" s="34" t="s">
        <v>50</v>
      </c>
      <c r="J28" s="34">
        <v>157.69230769229625</v>
      </c>
      <c r="K28" s="3">
        <v>22.914476153320951</v>
      </c>
      <c r="L28" s="3">
        <v>6.881776682878356</v>
      </c>
      <c r="M28" s="3">
        <v>2.3364646821293273E-3</v>
      </c>
      <c r="N28" s="3">
        <v>94.071522538236735</v>
      </c>
      <c r="O28" s="3">
        <v>221.31309284635577</v>
      </c>
      <c r="P28" s="3">
        <v>94.071522538236735</v>
      </c>
      <c r="Q28" s="3">
        <v>221.31309284635577</v>
      </c>
    </row>
    <row r="32" spans="2:17">
      <c r="I32" t="s">
        <v>27</v>
      </c>
      <c r="N32" t="s">
        <v>32</v>
      </c>
    </row>
    <row r="33" spans="9:15" ht="15" thickBot="1"/>
    <row r="34" spans="9:15">
      <c r="I34" s="4" t="s">
        <v>28</v>
      </c>
      <c r="J34" s="24" t="s">
        <v>64</v>
      </c>
      <c r="K34" s="4" t="s">
        <v>30</v>
      </c>
      <c r="L34" s="4" t="s">
        <v>31</v>
      </c>
      <c r="N34" s="4" t="s">
        <v>33</v>
      </c>
      <c r="O34" s="4" t="s">
        <v>45</v>
      </c>
    </row>
    <row r="35" spans="9:15">
      <c r="I35">
        <v>1</v>
      </c>
      <c r="J35" s="25">
        <v>43895.104895110751</v>
      </c>
      <c r="K35">
        <v>1104.8951048892486</v>
      </c>
      <c r="L35">
        <v>0.2589733495009538</v>
      </c>
      <c r="N35">
        <v>5</v>
      </c>
      <c r="O35">
        <v>45000</v>
      </c>
    </row>
    <row r="36" spans="9:15">
      <c r="I36">
        <v>2</v>
      </c>
      <c r="J36" s="25">
        <v>53836.829836826051</v>
      </c>
      <c r="K36">
        <v>-3836.8298368260512</v>
      </c>
      <c r="L36">
        <v>-0.89930407865065143</v>
      </c>
      <c r="N36">
        <v>15</v>
      </c>
      <c r="O36">
        <v>50000</v>
      </c>
    </row>
    <row r="37" spans="9:15">
      <c r="I37">
        <v>3</v>
      </c>
      <c r="J37" s="25">
        <v>57065.268065265467</v>
      </c>
      <c r="K37">
        <v>2934.7319347345328</v>
      </c>
      <c r="L37">
        <v>0.68786381228632421</v>
      </c>
      <c r="N37">
        <v>25</v>
      </c>
      <c r="O37">
        <v>60000</v>
      </c>
    </row>
    <row r="38" spans="9:15">
      <c r="I38">
        <v>4</v>
      </c>
      <c r="J38" s="25">
        <v>77286.713286714046</v>
      </c>
      <c r="K38">
        <v>2713.2867132859537</v>
      </c>
      <c r="L38">
        <v>0.63595987092958561</v>
      </c>
      <c r="N38">
        <v>35</v>
      </c>
      <c r="O38">
        <v>80000</v>
      </c>
    </row>
    <row r="39" spans="9:15">
      <c r="I39">
        <v>5</v>
      </c>
      <c r="J39" s="25">
        <v>112263.40326340584</v>
      </c>
      <c r="K39">
        <v>-2263.4032634058385</v>
      </c>
      <c r="L39">
        <v>-0.53051291638617104</v>
      </c>
      <c r="N39">
        <v>45</v>
      </c>
      <c r="O39">
        <v>110000</v>
      </c>
    </row>
    <row r="40" spans="9:15">
      <c r="I40">
        <v>6</v>
      </c>
      <c r="J40" s="25">
        <v>152736.59673659876</v>
      </c>
      <c r="K40">
        <v>-2736.5967365987599</v>
      </c>
      <c r="L40">
        <v>-0.64142344370454862</v>
      </c>
      <c r="N40">
        <v>55</v>
      </c>
      <c r="O40">
        <v>150000</v>
      </c>
    </row>
    <row r="41" spans="9:15">
      <c r="I41">
        <v>7</v>
      </c>
      <c r="J41" s="25">
        <v>201349.65034965053</v>
      </c>
      <c r="K41">
        <v>-1349.650349650532</v>
      </c>
      <c r="L41">
        <v>-0.31634086363263136</v>
      </c>
      <c r="N41">
        <v>65</v>
      </c>
      <c r="O41">
        <v>200000</v>
      </c>
    </row>
    <row r="42" spans="9:15">
      <c r="I42">
        <v>8</v>
      </c>
      <c r="J42" s="25">
        <v>291571.09557109512</v>
      </c>
      <c r="K42">
        <v>8428.9044289048761</v>
      </c>
      <c r="L42">
        <v>1.9756279151908485</v>
      </c>
      <c r="N42">
        <v>75</v>
      </c>
      <c r="O42">
        <v>300000</v>
      </c>
    </row>
    <row r="43" spans="9:15">
      <c r="I43">
        <v>9</v>
      </c>
      <c r="J43" s="25">
        <v>506617.71561771631</v>
      </c>
      <c r="K43">
        <v>-6617.7156177163124</v>
      </c>
      <c r="L43">
        <v>-1.5511083106269661</v>
      </c>
      <c r="N43">
        <v>85</v>
      </c>
      <c r="O43">
        <v>500000</v>
      </c>
    </row>
    <row r="44" spans="9:15" ht="15" thickBot="1">
      <c r="I44" s="3">
        <v>10</v>
      </c>
      <c r="J44" s="26">
        <v>998377.62237762474</v>
      </c>
      <c r="K44" s="3">
        <v>1622.3776223752648</v>
      </c>
      <c r="L44" s="3">
        <v>0.38026466509147105</v>
      </c>
      <c r="N44" s="3">
        <v>95</v>
      </c>
      <c r="O44" s="3">
        <v>1000000</v>
      </c>
    </row>
  </sheetData>
  <sortState xmlns:xlrd2="http://schemas.microsoft.com/office/spreadsheetml/2017/richdata2" ref="O35:O44">
    <sortCondition ref="O35"/>
  </sortState>
  <mergeCells count="3">
    <mergeCell ref="B2:G2"/>
    <mergeCell ref="D4:G4"/>
    <mergeCell ref="I4:K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Ramya Chowdary Yarra</dc:creator>
  <cp:lastModifiedBy>Ramya Chowdary Yarra</cp:lastModifiedBy>
  <dcterms:created xsi:type="dcterms:W3CDTF">2023-09-26T02:03:53Z</dcterms:created>
  <dcterms:modified xsi:type="dcterms:W3CDTF">2023-09-27T06:19:11Z</dcterms:modified>
</cp:coreProperties>
</file>