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1_Works\001_Working\20161129_Inductive_Sensing\"/>
    </mc:Choice>
  </mc:AlternateContent>
  <bookViews>
    <workbookView xWindow="0" yWindow="0" windowWidth="28800" windowHeight="11730" activeTab="3"/>
  </bookViews>
  <sheets>
    <sheet name="전류량 산출식" sheetId="2" r:id="rId1"/>
    <sheet name="DATA 변화량" sheetId="1" r:id="rId2"/>
    <sheet name="인덕터 변화에 따른 데이터 변화량" sheetId="3" r:id="rId3"/>
    <sheet name="캐패시터 변화에 따른 데이터 변화량" sheetId="5" r:id="rId4"/>
    <sheet name="캐패시터 변화에 따른 데이터 변화량 (2)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3" l="1"/>
  <c r="D52" i="3"/>
  <c r="E52" i="3"/>
  <c r="F52" i="3"/>
  <c r="G52" i="3"/>
  <c r="H52" i="3"/>
  <c r="I52" i="3"/>
  <c r="J52" i="3"/>
  <c r="K52" i="3"/>
  <c r="L52" i="3"/>
  <c r="M52" i="3"/>
  <c r="C51" i="3"/>
  <c r="D51" i="3"/>
  <c r="E51" i="3"/>
  <c r="F51" i="3"/>
  <c r="G51" i="3"/>
  <c r="H51" i="3"/>
  <c r="I51" i="3"/>
  <c r="J51" i="3"/>
  <c r="K51" i="3"/>
  <c r="L51" i="3"/>
  <c r="M51" i="3"/>
  <c r="C50" i="3"/>
  <c r="D50" i="3"/>
  <c r="E50" i="3"/>
  <c r="F50" i="3"/>
  <c r="G50" i="3"/>
  <c r="H50" i="3"/>
  <c r="I50" i="3"/>
  <c r="J50" i="3"/>
  <c r="K50" i="3"/>
  <c r="L50" i="3"/>
  <c r="M50" i="3"/>
  <c r="F51" i="5"/>
  <c r="K51" i="5"/>
  <c r="E50" i="5"/>
  <c r="I50" i="5"/>
  <c r="M50" i="5"/>
  <c r="O6" i="5"/>
  <c r="P6" i="5"/>
  <c r="Q6" i="5"/>
  <c r="R6" i="5"/>
  <c r="S7" i="5" s="1"/>
  <c r="S6" i="5"/>
  <c r="T6" i="5"/>
  <c r="U6" i="5"/>
  <c r="V6" i="5"/>
  <c r="W7" i="5" s="1"/>
  <c r="W6" i="5"/>
  <c r="X6" i="5"/>
  <c r="Y6" i="5"/>
  <c r="C50" i="5" s="1"/>
  <c r="Y28" i="5"/>
  <c r="M52" i="5" s="1"/>
  <c r="X28" i="5"/>
  <c r="W28" i="5"/>
  <c r="V28" i="5"/>
  <c r="W29" i="5" s="1"/>
  <c r="U28" i="5"/>
  <c r="V29" i="5" s="1"/>
  <c r="T28" i="5"/>
  <c r="S28" i="5"/>
  <c r="G52" i="5" s="1"/>
  <c r="R28" i="5"/>
  <c r="S29" i="5" s="1"/>
  <c r="Q28" i="5"/>
  <c r="R29" i="5" s="1"/>
  <c r="P28" i="5"/>
  <c r="O28" i="5"/>
  <c r="C52" i="5" s="1"/>
  <c r="L28" i="5"/>
  <c r="C51" i="5" s="1"/>
  <c r="K28" i="5"/>
  <c r="L29" i="5" s="1"/>
  <c r="J28" i="5"/>
  <c r="I28" i="5"/>
  <c r="H28" i="5"/>
  <c r="G28" i="5"/>
  <c r="H29" i="5" s="1"/>
  <c r="F28" i="5"/>
  <c r="G51" i="5" s="1"/>
  <c r="E28" i="5"/>
  <c r="D28" i="5"/>
  <c r="C28" i="5"/>
  <c r="D29" i="5" s="1"/>
  <c r="B28" i="5"/>
  <c r="X7" i="5"/>
  <c r="T7" i="5"/>
  <c r="P7" i="5"/>
  <c r="L6" i="5"/>
  <c r="K6" i="5"/>
  <c r="L49" i="5" s="1"/>
  <c r="J6" i="5"/>
  <c r="K49" i="5" s="1"/>
  <c r="I6" i="5"/>
  <c r="J7" i="5" s="1"/>
  <c r="H6" i="5"/>
  <c r="G6" i="5"/>
  <c r="H49" i="5" s="1"/>
  <c r="F6" i="5"/>
  <c r="G49" i="5" s="1"/>
  <c r="E6" i="5"/>
  <c r="F7" i="5" s="1"/>
  <c r="D6" i="5"/>
  <c r="C6" i="5"/>
  <c r="D49" i="5" s="1"/>
  <c r="B6" i="5"/>
  <c r="C49" i="5" s="1"/>
  <c r="E49" i="3"/>
  <c r="F49" i="3"/>
  <c r="I49" i="3"/>
  <c r="J49" i="3"/>
  <c r="M49" i="3"/>
  <c r="C6" i="3"/>
  <c r="D49" i="3" s="1"/>
  <c r="D6" i="3"/>
  <c r="E6" i="3"/>
  <c r="F6" i="3"/>
  <c r="G49" i="3" s="1"/>
  <c r="G6" i="3"/>
  <c r="H49" i="3" s="1"/>
  <c r="H6" i="3"/>
  <c r="I6" i="3"/>
  <c r="J6" i="3"/>
  <c r="K6" i="3"/>
  <c r="L49" i="3" s="1"/>
  <c r="L6" i="3"/>
  <c r="E7" i="3"/>
  <c r="C49" i="3"/>
  <c r="Y28" i="3"/>
  <c r="X28" i="3"/>
  <c r="W28" i="3"/>
  <c r="V28" i="3"/>
  <c r="U28" i="3"/>
  <c r="T28" i="3"/>
  <c r="S28" i="3"/>
  <c r="R28" i="3"/>
  <c r="Q28" i="3"/>
  <c r="P28" i="3"/>
  <c r="O28" i="3"/>
  <c r="L28" i="3"/>
  <c r="K28" i="3"/>
  <c r="J28" i="3"/>
  <c r="I28" i="3"/>
  <c r="H28" i="3"/>
  <c r="G28" i="3"/>
  <c r="F28" i="3"/>
  <c r="E28" i="3"/>
  <c r="D28" i="3"/>
  <c r="C28" i="3"/>
  <c r="B28" i="3"/>
  <c r="Y6" i="3"/>
  <c r="X6" i="3"/>
  <c r="W6" i="3"/>
  <c r="V6" i="3"/>
  <c r="U6" i="3"/>
  <c r="T6" i="3"/>
  <c r="S6" i="3"/>
  <c r="R6" i="3"/>
  <c r="Q6" i="3"/>
  <c r="P6" i="3"/>
  <c r="O6" i="3"/>
  <c r="B6" i="3"/>
  <c r="D6" i="2"/>
  <c r="E6" i="2" s="1"/>
  <c r="D7" i="2"/>
  <c r="D8" i="2"/>
  <c r="E8" i="2" s="1"/>
  <c r="D9" i="2"/>
  <c r="D10" i="2"/>
  <c r="D11" i="2"/>
  <c r="D12" i="2"/>
  <c r="D13" i="2"/>
  <c r="D14" i="2"/>
  <c r="D15" i="2"/>
  <c r="D5" i="2"/>
  <c r="E14" i="2"/>
  <c r="K52" i="5" l="1"/>
  <c r="F52" i="5"/>
  <c r="J51" i="5"/>
  <c r="D51" i="5"/>
  <c r="J52" i="5"/>
  <c r="E52" i="5"/>
  <c r="H51" i="5"/>
  <c r="I52" i="5"/>
  <c r="D52" i="5"/>
  <c r="C29" i="5"/>
  <c r="K29" i="5"/>
  <c r="Q29" i="5"/>
  <c r="U29" i="5"/>
  <c r="Y29" i="5"/>
  <c r="L51" i="5"/>
  <c r="L50" i="5"/>
  <c r="H50" i="5"/>
  <c r="D50" i="5"/>
  <c r="K50" i="5"/>
  <c r="G50" i="5"/>
  <c r="E7" i="5"/>
  <c r="I7" i="5"/>
  <c r="J50" i="5"/>
  <c r="F50" i="5"/>
  <c r="M51" i="5"/>
  <c r="I51" i="5"/>
  <c r="E51" i="5"/>
  <c r="L52" i="5"/>
  <c r="H52" i="5"/>
  <c r="G29" i="5"/>
  <c r="E29" i="5"/>
  <c r="I29" i="5"/>
  <c r="L7" i="5"/>
  <c r="C7" i="5"/>
  <c r="G7" i="5"/>
  <c r="Q7" i="5"/>
  <c r="U7" i="5"/>
  <c r="Y7" i="5"/>
  <c r="K7" i="5"/>
  <c r="R7" i="5"/>
  <c r="V7" i="5"/>
  <c r="P29" i="5"/>
  <c r="T29" i="5"/>
  <c r="X29" i="5"/>
  <c r="E49" i="5"/>
  <c r="I49" i="5"/>
  <c r="M49" i="5"/>
  <c r="D7" i="5"/>
  <c r="H7" i="5"/>
  <c r="F29" i="5"/>
  <c r="J29" i="5"/>
  <c r="F49" i="5"/>
  <c r="J49" i="5"/>
  <c r="G7" i="3"/>
  <c r="K7" i="3"/>
  <c r="I7" i="3"/>
  <c r="K49" i="3"/>
  <c r="C7" i="3"/>
  <c r="H7" i="3"/>
  <c r="D7" i="3"/>
  <c r="R7" i="3"/>
  <c r="V7" i="3"/>
  <c r="R29" i="3"/>
  <c r="V29" i="3"/>
  <c r="L7" i="3"/>
  <c r="J7" i="3"/>
  <c r="F7" i="3"/>
  <c r="P29" i="3"/>
  <c r="C29" i="3"/>
  <c r="E29" i="3"/>
  <c r="I29" i="3"/>
  <c r="S29" i="3"/>
  <c r="P7" i="3"/>
  <c r="Y7" i="3"/>
  <c r="L29" i="3"/>
  <c r="Y29" i="3"/>
  <c r="T7" i="3"/>
  <c r="X7" i="3"/>
  <c r="G29" i="3"/>
  <c r="K29" i="3"/>
  <c r="T29" i="3"/>
  <c r="X29" i="3"/>
  <c r="W29" i="3"/>
  <c r="J29" i="3"/>
  <c r="F29" i="3"/>
  <c r="W7" i="3"/>
  <c r="S7" i="3"/>
  <c r="Q29" i="3"/>
  <c r="U29" i="3"/>
  <c r="D29" i="3"/>
  <c r="H29" i="3"/>
  <c r="Q7" i="3"/>
  <c r="U7" i="3"/>
  <c r="E12" i="2"/>
  <c r="E10" i="2"/>
  <c r="E15" i="2"/>
  <c r="E5" i="2"/>
  <c r="E7" i="2"/>
  <c r="E9" i="2"/>
  <c r="E11" i="2"/>
  <c r="E13" i="2"/>
  <c r="C54" i="1" l="1"/>
  <c r="C53" i="1"/>
  <c r="C52" i="1"/>
  <c r="C51" i="1"/>
  <c r="C50" i="1"/>
  <c r="D51" i="1" s="1"/>
  <c r="C49" i="1"/>
  <c r="C48" i="1"/>
  <c r="D49" i="1" s="1"/>
  <c r="C47" i="1"/>
  <c r="C46" i="1"/>
  <c r="C45" i="1"/>
  <c r="C44" i="1"/>
  <c r="C41" i="1"/>
  <c r="C40" i="1"/>
  <c r="C39" i="1"/>
  <c r="D39" i="1" s="1"/>
  <c r="D38" i="1"/>
  <c r="C38" i="1"/>
  <c r="C37" i="1"/>
  <c r="C36" i="1"/>
  <c r="D36" i="1" s="1"/>
  <c r="D35" i="1"/>
  <c r="C35" i="1"/>
  <c r="C34" i="1"/>
  <c r="C33" i="1"/>
  <c r="C32" i="1"/>
  <c r="C31" i="1"/>
  <c r="C28" i="1"/>
  <c r="C27" i="1"/>
  <c r="D28" i="1" s="1"/>
  <c r="C26" i="1"/>
  <c r="C25" i="1"/>
  <c r="C24" i="1"/>
  <c r="C23" i="1"/>
  <c r="C22" i="1"/>
  <c r="C21" i="1"/>
  <c r="C20" i="1"/>
  <c r="C19" i="1"/>
  <c r="C18" i="1"/>
  <c r="C29" i="1" s="1"/>
  <c r="C6" i="1"/>
  <c r="C7" i="1"/>
  <c r="C8" i="1"/>
  <c r="C9" i="1"/>
  <c r="C10" i="1"/>
  <c r="C11" i="1"/>
  <c r="C12" i="1"/>
  <c r="C13" i="1"/>
  <c r="C14" i="1"/>
  <c r="C15" i="1"/>
  <c r="C5" i="1"/>
  <c r="C16" i="1" s="1"/>
  <c r="D54" i="1" l="1"/>
  <c r="D52" i="1"/>
  <c r="C55" i="1"/>
  <c r="D47" i="1"/>
  <c r="D46" i="1"/>
  <c r="D48" i="1"/>
  <c r="D50" i="1"/>
  <c r="D45" i="1"/>
  <c r="D53" i="1"/>
  <c r="D33" i="1"/>
  <c r="D34" i="1"/>
  <c r="D37" i="1"/>
  <c r="D40" i="1"/>
  <c r="D41" i="1"/>
  <c r="C42" i="1"/>
  <c r="D32" i="1"/>
  <c r="D26" i="1"/>
  <c r="D24" i="1"/>
  <c r="D22" i="1"/>
  <c r="D20" i="1"/>
  <c r="D19" i="1"/>
  <c r="D21" i="1"/>
  <c r="D23" i="1"/>
  <c r="D25" i="1"/>
  <c r="D27" i="1"/>
  <c r="D14" i="1"/>
  <c r="D10" i="1"/>
  <c r="D13" i="1"/>
  <c r="D9" i="1"/>
  <c r="D12" i="1"/>
  <c r="D8" i="1"/>
  <c r="D15" i="1"/>
  <c r="D11" i="1"/>
  <c r="D7" i="1"/>
  <c r="D6" i="1"/>
</calcChain>
</file>

<file path=xl/sharedStrings.xml><?xml version="1.0" encoding="utf-8"?>
<sst xmlns="http://schemas.openxmlformats.org/spreadsheetml/2006/main" count="231" uniqueCount="143">
  <si>
    <t>HEX</t>
    <phoneticPr fontId="1" type="noConversion"/>
  </si>
  <si>
    <t>DEC</t>
    <phoneticPr fontId="1" type="noConversion"/>
  </si>
  <si>
    <t>GAP</t>
    <phoneticPr fontId="1" type="noConversion"/>
  </si>
  <si>
    <t>0bdf</t>
    <phoneticPr fontId="1" type="noConversion"/>
  </si>
  <si>
    <t>0b71</t>
    <phoneticPr fontId="1" type="noConversion"/>
  </si>
  <si>
    <t>0b21</t>
    <phoneticPr fontId="1" type="noConversion"/>
  </si>
  <si>
    <t>0afa</t>
    <phoneticPr fontId="1" type="noConversion"/>
  </si>
  <si>
    <t>0ae7</t>
    <phoneticPr fontId="1" type="noConversion"/>
  </si>
  <si>
    <t>0adc</t>
    <phoneticPr fontId="1" type="noConversion"/>
  </si>
  <si>
    <t>0ad5</t>
    <phoneticPr fontId="1" type="noConversion"/>
  </si>
  <si>
    <t>0ad0</t>
    <phoneticPr fontId="1" type="noConversion"/>
  </si>
  <si>
    <t>0acd</t>
    <phoneticPr fontId="1" type="noConversion"/>
  </si>
  <si>
    <t>0acb</t>
    <phoneticPr fontId="1" type="noConversion"/>
  </si>
  <si>
    <t>0aca</t>
    <phoneticPr fontId="1" type="noConversion"/>
  </si>
  <si>
    <t>0be6</t>
    <phoneticPr fontId="1" type="noConversion"/>
  </si>
  <si>
    <t>0b94</t>
    <phoneticPr fontId="1" type="noConversion"/>
  </si>
  <si>
    <t>0b5a</t>
    <phoneticPr fontId="1" type="noConversion"/>
  </si>
  <si>
    <t>0b3a</t>
    <phoneticPr fontId="1" type="noConversion"/>
  </si>
  <si>
    <t>0b25</t>
    <phoneticPr fontId="1" type="noConversion"/>
  </si>
  <si>
    <t>0b18</t>
    <phoneticPr fontId="1" type="noConversion"/>
  </si>
  <si>
    <t>0b10</t>
    <phoneticPr fontId="1" type="noConversion"/>
  </si>
  <si>
    <t>0b0b</t>
    <phoneticPr fontId="1" type="noConversion"/>
  </si>
  <si>
    <t>0b08</t>
    <phoneticPr fontId="1" type="noConversion"/>
  </si>
  <si>
    <t>0b05</t>
    <phoneticPr fontId="1" type="noConversion"/>
  </si>
  <si>
    <t>0b03</t>
    <phoneticPr fontId="1" type="noConversion"/>
  </si>
  <si>
    <t>GRAPH</t>
    <phoneticPr fontId="1" type="noConversion"/>
  </si>
  <si>
    <t>DST</t>
    <phoneticPr fontId="1" type="noConversion"/>
  </si>
  <si>
    <t>INDUCTIVE SENSING Data 변화량</t>
    <phoneticPr fontId="1" type="noConversion"/>
  </si>
  <si>
    <t xml:space="preserve"> 100uH, GAIN=8, 100pF</t>
    <phoneticPr fontId="1" type="noConversion"/>
  </si>
  <si>
    <t xml:space="preserve"> 약 50uH, GAIN=4, 100pF</t>
    <phoneticPr fontId="1" type="noConversion"/>
  </si>
  <si>
    <t>87d</t>
    <phoneticPr fontId="1" type="noConversion"/>
  </si>
  <si>
    <t>88c</t>
    <phoneticPr fontId="1" type="noConversion"/>
  </si>
  <si>
    <t>8b1</t>
    <phoneticPr fontId="1" type="noConversion"/>
  </si>
  <si>
    <t>8d5</t>
    <phoneticPr fontId="1" type="noConversion"/>
  </si>
  <si>
    <t xml:space="preserve"> 100uH, GAIN=4, 20pF</t>
    <phoneticPr fontId="1" type="noConversion"/>
  </si>
  <si>
    <t xml:space="preserve"> 100uH, GAIN=16, 470pF</t>
    <phoneticPr fontId="1" type="noConversion"/>
  </si>
  <si>
    <t>c16</t>
    <phoneticPr fontId="1" type="noConversion"/>
  </si>
  <si>
    <t>bec</t>
    <phoneticPr fontId="1" type="noConversion"/>
  </si>
  <si>
    <t>c42</t>
    <phoneticPr fontId="1" type="noConversion"/>
  </si>
  <si>
    <t>bcf</t>
    <phoneticPr fontId="1" type="noConversion"/>
  </si>
  <si>
    <t>bc1</t>
    <phoneticPr fontId="1" type="noConversion"/>
  </si>
  <si>
    <t>bb9</t>
    <phoneticPr fontId="1" type="noConversion"/>
  </si>
  <si>
    <t>bb4</t>
    <phoneticPr fontId="1" type="noConversion"/>
  </si>
  <si>
    <t>bb0</t>
    <phoneticPr fontId="1" type="noConversion"/>
  </si>
  <si>
    <t>baf</t>
    <phoneticPr fontId="1" type="noConversion"/>
  </si>
  <si>
    <t>bad</t>
    <phoneticPr fontId="1" type="noConversion"/>
  </si>
  <si>
    <t>bac</t>
    <phoneticPr fontId="1" type="noConversion"/>
  </si>
  <si>
    <t>배열번호</t>
    <phoneticPr fontId="1" type="noConversion"/>
  </si>
  <si>
    <t>거리값</t>
    <phoneticPr fontId="1" type="noConversion"/>
  </si>
  <si>
    <t>전류값</t>
    <phoneticPr fontId="1" type="noConversion"/>
  </si>
  <si>
    <t>MAX 거리</t>
    <phoneticPr fontId="1" type="noConversion"/>
  </si>
  <si>
    <t>MIN 거리</t>
    <phoneticPr fontId="1" type="noConversion"/>
  </si>
  <si>
    <t>백분율</t>
    <phoneticPr fontId="1" type="noConversion"/>
  </si>
  <si>
    <t>MIN 전류</t>
    <phoneticPr fontId="1" type="noConversion"/>
  </si>
  <si>
    <t>MAX 전류</t>
    <phoneticPr fontId="1" type="noConversion"/>
  </si>
  <si>
    <t>GAIN</t>
    <phoneticPr fontId="1" type="noConversion"/>
  </si>
  <si>
    <t>DST</t>
    <phoneticPr fontId="1" type="noConversion"/>
  </si>
  <si>
    <t>HEX</t>
    <phoneticPr fontId="1" type="noConversion"/>
  </si>
  <si>
    <t>GAP</t>
    <phoneticPr fontId="1" type="noConversion"/>
  </si>
  <si>
    <t>134uH</t>
    <phoneticPr fontId="1" type="noConversion"/>
  </si>
  <si>
    <t>100pF</t>
    <phoneticPr fontId="1" type="noConversion"/>
  </si>
  <si>
    <t>300uH</t>
  </si>
  <si>
    <t>300uH</t>
    <phoneticPr fontId="1" type="noConversion"/>
  </si>
  <si>
    <t>79uH</t>
    <phoneticPr fontId="1" type="noConversion"/>
  </si>
  <si>
    <t>45uH</t>
    <phoneticPr fontId="1" type="noConversion"/>
  </si>
  <si>
    <t>62d</t>
    <phoneticPr fontId="1" type="noConversion"/>
  </si>
  <si>
    <t>5f0</t>
    <phoneticPr fontId="1" type="noConversion"/>
  </si>
  <si>
    <t>5d3</t>
    <phoneticPr fontId="1" type="noConversion"/>
  </si>
  <si>
    <t>5c4</t>
    <phoneticPr fontId="1" type="noConversion"/>
  </si>
  <si>
    <t>5ba</t>
    <phoneticPr fontId="1" type="noConversion"/>
  </si>
  <si>
    <t>5b4</t>
    <phoneticPr fontId="1" type="noConversion"/>
  </si>
  <si>
    <t>5b0</t>
    <phoneticPr fontId="1" type="noConversion"/>
  </si>
  <si>
    <t>5ae</t>
    <phoneticPr fontId="1" type="noConversion"/>
  </si>
  <si>
    <t>5ac</t>
    <phoneticPr fontId="1" type="noConversion"/>
  </si>
  <si>
    <t>5ab</t>
    <phoneticPr fontId="1" type="noConversion"/>
  </si>
  <si>
    <t>5aa</t>
    <phoneticPr fontId="1" type="noConversion"/>
  </si>
  <si>
    <t>97f</t>
    <phoneticPr fontId="1" type="noConversion"/>
  </si>
  <si>
    <t>90b</t>
    <phoneticPr fontId="1" type="noConversion"/>
  </si>
  <si>
    <t>8bf</t>
    <phoneticPr fontId="1" type="noConversion"/>
  </si>
  <si>
    <t>89e</t>
    <phoneticPr fontId="1" type="noConversion"/>
  </si>
  <si>
    <t>88e</t>
    <phoneticPr fontId="1" type="noConversion"/>
  </si>
  <si>
    <t>87e</t>
    <phoneticPr fontId="1" type="noConversion"/>
  </si>
  <si>
    <t>87a</t>
    <phoneticPr fontId="1" type="noConversion"/>
  </si>
  <si>
    <t>c47</t>
    <phoneticPr fontId="1" type="noConversion"/>
  </si>
  <si>
    <t>bbc</t>
    <phoneticPr fontId="1" type="noConversion"/>
  </si>
  <si>
    <t>b60</t>
    <phoneticPr fontId="1" type="noConversion"/>
  </si>
  <si>
    <t>b30</t>
    <phoneticPr fontId="1" type="noConversion"/>
  </si>
  <si>
    <t>b19</t>
    <phoneticPr fontId="1" type="noConversion"/>
  </si>
  <si>
    <t>b0d</t>
    <phoneticPr fontId="1" type="noConversion"/>
  </si>
  <si>
    <t>b05</t>
    <phoneticPr fontId="1" type="noConversion"/>
  </si>
  <si>
    <t>b01</t>
    <phoneticPr fontId="1" type="noConversion"/>
  </si>
  <si>
    <t>afd</t>
    <phoneticPr fontId="1" type="noConversion"/>
  </si>
  <si>
    <t>afb</t>
    <phoneticPr fontId="1" type="noConversion"/>
  </si>
  <si>
    <t>afa</t>
    <phoneticPr fontId="1" type="noConversion"/>
  </si>
  <si>
    <t>fff</t>
    <phoneticPr fontId="1" type="noConversion"/>
  </si>
  <si>
    <t>f65</t>
    <phoneticPr fontId="1" type="noConversion"/>
  </si>
  <si>
    <t>eed</t>
    <phoneticPr fontId="1" type="noConversion"/>
  </si>
  <si>
    <t>ea8</t>
    <phoneticPr fontId="1" type="noConversion"/>
  </si>
  <si>
    <t>e7e</t>
    <phoneticPr fontId="1" type="noConversion"/>
  </si>
  <si>
    <t>e67</t>
    <phoneticPr fontId="1" type="noConversion"/>
  </si>
  <si>
    <t>e5b</t>
    <phoneticPr fontId="1" type="noConversion"/>
  </si>
  <si>
    <t>e53</t>
    <phoneticPr fontId="1" type="noConversion"/>
  </si>
  <si>
    <t>e4e</t>
    <phoneticPr fontId="1" type="noConversion"/>
  </si>
  <si>
    <t>e4a</t>
    <phoneticPr fontId="1" type="noConversion"/>
  </si>
  <si>
    <t>e48</t>
    <phoneticPr fontId="1" type="noConversion"/>
  </si>
  <si>
    <t>L</t>
    <phoneticPr fontId="1" type="noConversion"/>
  </si>
  <si>
    <t>C</t>
    <phoneticPr fontId="1" type="noConversion"/>
  </si>
  <si>
    <t>DATA</t>
    <phoneticPr fontId="1" type="noConversion"/>
  </si>
  <si>
    <t>인덕터 값의 변화에 따른 데이터 변화량</t>
    <phoneticPr fontId="1" type="noConversion"/>
  </si>
  <si>
    <t>결론</t>
    <phoneticPr fontId="1" type="noConversion"/>
  </si>
  <si>
    <t>인덕터 값이 낮을 수록 데이터 변화량이 크다고 판다됨
하지만, 6mm부터의 변화량은 거의 동일함</t>
    <phoneticPr fontId="1" type="noConversion"/>
  </si>
  <si>
    <t>캐패시터 값의 변화에 따른 데이터 변화량</t>
    <phoneticPr fontId="1" type="noConversion"/>
  </si>
  <si>
    <t>200pF</t>
    <phoneticPr fontId="1" type="noConversion"/>
  </si>
  <si>
    <t>47pF</t>
    <phoneticPr fontId="1" type="noConversion"/>
  </si>
  <si>
    <t>20pF</t>
    <phoneticPr fontId="1" type="noConversion"/>
  </si>
  <si>
    <t>6de</t>
    <phoneticPr fontId="1" type="noConversion"/>
  </si>
  <si>
    <t>6b5</t>
    <phoneticPr fontId="1" type="noConversion"/>
  </si>
  <si>
    <t>69d</t>
    <phoneticPr fontId="1" type="noConversion"/>
  </si>
  <si>
    <t>68c</t>
    <phoneticPr fontId="1" type="noConversion"/>
  </si>
  <si>
    <t>c27</t>
    <phoneticPr fontId="1" type="noConversion"/>
  </si>
  <si>
    <t>b77</t>
    <phoneticPr fontId="1" type="noConversion"/>
  </si>
  <si>
    <t>b28</t>
    <phoneticPr fontId="1" type="noConversion"/>
  </si>
  <si>
    <t>b03</t>
    <phoneticPr fontId="1" type="noConversion"/>
  </si>
  <si>
    <t>aef</t>
    <phoneticPr fontId="1" type="noConversion"/>
  </si>
  <si>
    <t>ae1</t>
    <phoneticPr fontId="1" type="noConversion"/>
  </si>
  <si>
    <t>ad9</t>
    <phoneticPr fontId="1" type="noConversion"/>
  </si>
  <si>
    <t>ad4</t>
    <phoneticPr fontId="1" type="noConversion"/>
  </si>
  <si>
    <t>ad0</t>
    <phoneticPr fontId="1" type="noConversion"/>
  </si>
  <si>
    <t>ace</t>
    <phoneticPr fontId="1" type="noConversion"/>
  </si>
  <si>
    <t>acc</t>
    <phoneticPr fontId="1" type="noConversion"/>
  </si>
  <si>
    <t>ed0</t>
    <phoneticPr fontId="1" type="noConversion"/>
  </si>
  <si>
    <t>deb</t>
    <phoneticPr fontId="1" type="noConversion"/>
  </si>
  <si>
    <t>d92</t>
    <phoneticPr fontId="1" type="noConversion"/>
  </si>
  <si>
    <t>d63</t>
    <phoneticPr fontId="1" type="noConversion"/>
  </si>
  <si>
    <t>d48</t>
    <phoneticPr fontId="1" type="noConversion"/>
  </si>
  <si>
    <t>d38</t>
    <phoneticPr fontId="1" type="noConversion"/>
  </si>
  <si>
    <t>d2d</t>
    <phoneticPr fontId="1" type="noConversion"/>
  </si>
  <si>
    <t>d27</t>
    <phoneticPr fontId="1" type="noConversion"/>
  </si>
  <si>
    <t>d23</t>
    <phoneticPr fontId="1" type="noConversion"/>
  </si>
  <si>
    <t>d20</t>
    <phoneticPr fontId="1" type="noConversion"/>
  </si>
  <si>
    <t>d1d</t>
    <phoneticPr fontId="1" type="noConversion"/>
  </si>
  <si>
    <t>캐패시터 값이 낮을 수록 데이터 변화량이 크다고 판다됨
하지만, 6mm부터의 변화량은 거의 동일함</t>
    <phoneticPr fontId="1" type="noConversion"/>
  </si>
  <si>
    <t>캐패시터와 인덕터 값의 변화에 따른 데이터 변화량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</si>
</sst>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>
      <alignment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1" applyFont="1">
      <alignment vertical="center"/>
    </xf>
    <xf numFmtId="0" fontId="0" fillId="3" borderId="0" xfId="0" applyFill="1">
      <alignment vertical="center"/>
    </xf>
    <xf numFmtId="2" fontId="0" fillId="0" borderId="0" xfId="0" applyNumberFormat="1" applyAlignment="1">
      <alignment vertical="center"/>
    </xf>
    <xf numFmtId="0" fontId="0" fillId="2" borderId="0" xfId="0" applyFill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9" xfId="0" applyFont="1" applyBorder="1" applyAlignment="1">
      <alignment vertical="center" wrapText="1"/>
    </xf>
    <xf numFmtId="0" fontId="6" fillId="0" borderId="19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변화량'!$A$5:$A$15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'DATA 변화량'!$C$5:$C$15</c:f>
              <c:numCache>
                <c:formatCode>General</c:formatCode>
                <c:ptCount val="11"/>
                <c:pt idx="0">
                  <c:v>3039</c:v>
                </c:pt>
                <c:pt idx="1">
                  <c:v>2929</c:v>
                </c:pt>
                <c:pt idx="2">
                  <c:v>2849</c:v>
                </c:pt>
                <c:pt idx="3">
                  <c:v>2810</c:v>
                </c:pt>
                <c:pt idx="4">
                  <c:v>2791</c:v>
                </c:pt>
                <c:pt idx="5">
                  <c:v>2780</c:v>
                </c:pt>
                <c:pt idx="6">
                  <c:v>2773</c:v>
                </c:pt>
                <c:pt idx="7">
                  <c:v>2768</c:v>
                </c:pt>
                <c:pt idx="8">
                  <c:v>2765</c:v>
                </c:pt>
                <c:pt idx="9">
                  <c:v>2763</c:v>
                </c:pt>
                <c:pt idx="10">
                  <c:v>2762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B-4F81-8E67-EFE01AE57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16160"/>
        <c:axId val="280615744"/>
      </c:scatterChart>
      <c:valAx>
        <c:axId val="28061616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615744"/>
        <c:crosses val="autoZero"/>
        <c:crossBetween val="midCat"/>
      </c:valAx>
      <c:valAx>
        <c:axId val="2806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61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 b="1"/>
              <a:t>offset</a:t>
            </a:r>
            <a:r>
              <a:rPr lang="en-US" altLang="ko-KR" sz="2400" b="1" baseline="0"/>
              <a:t> </a:t>
            </a:r>
            <a:r>
              <a:rPr lang="ko-KR" altLang="en-US" sz="2400" b="1" baseline="0"/>
              <a:t>적용 차트</a:t>
            </a:r>
            <a:endParaRPr lang="en-US" altLang="ko-KR" sz="2400" b="1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'캐패시터 변화에 따른 데이터 변화량'!$B$49</c:f>
              <c:strCache>
                <c:ptCount val="1"/>
                <c:pt idx="0">
                  <c:v>200pF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'캐패시터 변화에 따른 데이터 변화량'!$C$48:$M$48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'캐패시터 변화에 따른 데이터 변화량'!$C$49:$M$49</c:f>
              <c:numCache>
                <c:formatCode>General</c:formatCode>
                <c:ptCount val="11"/>
                <c:pt idx="0">
                  <c:v>1815</c:v>
                </c:pt>
                <c:pt idx="1">
                  <c:v>1758</c:v>
                </c:pt>
                <c:pt idx="2">
                  <c:v>1717</c:v>
                </c:pt>
                <c:pt idx="3">
                  <c:v>1693</c:v>
                </c:pt>
                <c:pt idx="4">
                  <c:v>1682</c:v>
                </c:pt>
                <c:pt idx="5">
                  <c:v>1676</c:v>
                </c:pt>
                <c:pt idx="6">
                  <c:v>1672</c:v>
                </c:pt>
                <c:pt idx="7">
                  <c:v>1669</c:v>
                </c:pt>
                <c:pt idx="8">
                  <c:v>1667</c:v>
                </c:pt>
                <c:pt idx="9">
                  <c:v>1666</c:v>
                </c:pt>
                <c:pt idx="10">
                  <c:v>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87-48AA-B810-46E2D027015B}"/>
            </c:ext>
          </c:extLst>
        </c:ser>
        <c:ser>
          <c:idx val="1"/>
          <c:order val="1"/>
          <c:tx>
            <c:strRef>
              <c:f>'캐패시터 변화에 따른 데이터 변화량'!$B$50</c:f>
              <c:strCache>
                <c:ptCount val="1"/>
                <c:pt idx="0">
                  <c:v>100pF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'캐패시터 변화에 따른 데이터 변화량'!$C$48:$M$48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'캐패시터 변화에 따른 데이터 변화량'!$C$50:$M$50</c:f>
              <c:numCache>
                <c:formatCode>General</c:formatCode>
                <c:ptCount val="11"/>
                <c:pt idx="0">
                  <c:v>1932</c:v>
                </c:pt>
                <c:pt idx="1">
                  <c:v>1816</c:v>
                </c:pt>
                <c:pt idx="2">
                  <c:v>1740</c:v>
                </c:pt>
                <c:pt idx="3">
                  <c:v>1707</c:v>
                </c:pt>
                <c:pt idx="4">
                  <c:v>1691</c:v>
                </c:pt>
                <c:pt idx="5">
                  <c:v>1681</c:v>
                </c:pt>
                <c:pt idx="6">
                  <c:v>1675</c:v>
                </c:pt>
                <c:pt idx="7">
                  <c:v>1671</c:v>
                </c:pt>
                <c:pt idx="8">
                  <c:v>1668</c:v>
                </c:pt>
                <c:pt idx="9">
                  <c:v>1666</c:v>
                </c:pt>
                <c:pt idx="10">
                  <c:v>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87-48AA-B810-46E2D027015B}"/>
            </c:ext>
          </c:extLst>
        </c:ser>
        <c:ser>
          <c:idx val="2"/>
          <c:order val="2"/>
          <c:tx>
            <c:strRef>
              <c:f>'캐패시터 변화에 따른 데이터 변화량'!$B$51</c:f>
              <c:strCache>
                <c:ptCount val="1"/>
                <c:pt idx="0">
                  <c:v>47pF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'캐패시터 변화에 따른 데이터 변화량'!$C$48:$M$48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'캐패시터 변화에 따른 데이터 변화량'!$C$51:$M$51</c:f>
              <c:numCache>
                <c:formatCode>General</c:formatCode>
                <c:ptCount val="11"/>
                <c:pt idx="0">
                  <c:v>2012</c:v>
                </c:pt>
                <c:pt idx="1">
                  <c:v>1836</c:v>
                </c:pt>
                <c:pt idx="2">
                  <c:v>1757</c:v>
                </c:pt>
                <c:pt idx="3">
                  <c:v>1720</c:v>
                </c:pt>
                <c:pt idx="4">
                  <c:v>1700</c:v>
                </c:pt>
                <c:pt idx="5">
                  <c:v>1686</c:v>
                </c:pt>
                <c:pt idx="6">
                  <c:v>1678</c:v>
                </c:pt>
                <c:pt idx="7">
                  <c:v>1673</c:v>
                </c:pt>
                <c:pt idx="8">
                  <c:v>1669</c:v>
                </c:pt>
                <c:pt idx="9">
                  <c:v>1667</c:v>
                </c:pt>
                <c:pt idx="10">
                  <c:v>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87-48AA-B810-46E2D027015B}"/>
            </c:ext>
          </c:extLst>
        </c:ser>
        <c:ser>
          <c:idx val="3"/>
          <c:order val="3"/>
          <c:tx>
            <c:strRef>
              <c:f>'캐패시터 변화에 따른 데이터 변화량'!$B$52</c:f>
              <c:strCache>
                <c:ptCount val="1"/>
                <c:pt idx="0">
                  <c:v>20pF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'캐패시터 변화에 따른 데이터 변화량'!$C$48:$M$48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'캐패시터 변화에 따른 데이터 변화량'!$C$52:$M$52</c:f>
              <c:numCache>
                <c:formatCode>General</c:formatCode>
                <c:ptCount val="11"/>
                <c:pt idx="0">
                  <c:v>2100</c:v>
                </c:pt>
                <c:pt idx="1">
                  <c:v>1871</c:v>
                </c:pt>
                <c:pt idx="2">
                  <c:v>1782</c:v>
                </c:pt>
                <c:pt idx="3">
                  <c:v>1735</c:v>
                </c:pt>
                <c:pt idx="4">
                  <c:v>1708</c:v>
                </c:pt>
                <c:pt idx="5">
                  <c:v>1692</c:v>
                </c:pt>
                <c:pt idx="6">
                  <c:v>1681</c:v>
                </c:pt>
                <c:pt idx="7">
                  <c:v>1675</c:v>
                </c:pt>
                <c:pt idx="8">
                  <c:v>1671</c:v>
                </c:pt>
                <c:pt idx="9">
                  <c:v>1668</c:v>
                </c:pt>
                <c:pt idx="10">
                  <c:v>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87-48AA-B810-46E2D0270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75312"/>
        <c:axId val="361171984"/>
      </c:scatterChart>
      <c:valAx>
        <c:axId val="3611753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1171984"/>
        <c:crosses val="autoZero"/>
        <c:crossBetween val="midCat"/>
      </c:valAx>
      <c:valAx>
        <c:axId val="361171984"/>
        <c:scaling>
          <c:orientation val="minMax"/>
          <c:min val="1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117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'캐패시터 변화에 따른 데이터 변화량'!$B$4:$L$4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'캐패시터 변화에 따른 데이터 변화량'!$B$6:$L$6</c:f>
              <c:numCache>
                <c:formatCode>General</c:formatCode>
                <c:ptCount val="11"/>
                <c:pt idx="0">
                  <c:v>1815</c:v>
                </c:pt>
                <c:pt idx="1">
                  <c:v>1758</c:v>
                </c:pt>
                <c:pt idx="2">
                  <c:v>1717</c:v>
                </c:pt>
                <c:pt idx="3">
                  <c:v>1693</c:v>
                </c:pt>
                <c:pt idx="4">
                  <c:v>1682</c:v>
                </c:pt>
                <c:pt idx="5">
                  <c:v>1676</c:v>
                </c:pt>
                <c:pt idx="6">
                  <c:v>1672</c:v>
                </c:pt>
                <c:pt idx="7">
                  <c:v>1669</c:v>
                </c:pt>
                <c:pt idx="8">
                  <c:v>1667</c:v>
                </c:pt>
                <c:pt idx="9">
                  <c:v>1666</c:v>
                </c:pt>
                <c:pt idx="10">
                  <c:v>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0-4762-88E0-091D1CED7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929136"/>
        <c:axId val="265843296"/>
      </c:lineChart>
      <c:catAx>
        <c:axId val="3669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5843296"/>
        <c:crosses val="autoZero"/>
        <c:auto val="1"/>
        <c:lblAlgn val="ctr"/>
        <c:lblOffset val="100"/>
        <c:noMultiLvlLbl val="0"/>
      </c:catAx>
      <c:valAx>
        <c:axId val="265843296"/>
        <c:scaling>
          <c:orientation val="minMax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92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'캐패시터 변화에 따른 데이터 변화량'!$O$4:$Y$4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'캐패시터 변화에 따른 데이터 변화량'!$O$6:$Y$6</c:f>
              <c:numCache>
                <c:formatCode>General</c:formatCode>
                <c:ptCount val="11"/>
                <c:pt idx="0">
                  <c:v>2431</c:v>
                </c:pt>
                <c:pt idx="1">
                  <c:v>2315</c:v>
                </c:pt>
                <c:pt idx="2">
                  <c:v>2239</c:v>
                </c:pt>
                <c:pt idx="3">
                  <c:v>2206</c:v>
                </c:pt>
                <c:pt idx="4">
                  <c:v>2190</c:v>
                </c:pt>
                <c:pt idx="5">
                  <c:v>2180</c:v>
                </c:pt>
                <c:pt idx="6">
                  <c:v>2174</c:v>
                </c:pt>
                <c:pt idx="7">
                  <c:v>2170</c:v>
                </c:pt>
                <c:pt idx="8">
                  <c:v>2167</c:v>
                </c:pt>
                <c:pt idx="9">
                  <c:v>2165</c:v>
                </c:pt>
                <c:pt idx="10">
                  <c:v>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6-41AA-814D-ECC0BAD2C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21248"/>
        <c:axId val="519621664"/>
      </c:lineChart>
      <c:catAx>
        <c:axId val="5196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621664"/>
        <c:crosses val="autoZero"/>
        <c:auto val="1"/>
        <c:lblAlgn val="ctr"/>
        <c:lblOffset val="100"/>
        <c:noMultiLvlLbl val="0"/>
      </c:catAx>
      <c:valAx>
        <c:axId val="519621664"/>
        <c:scaling>
          <c:orientation val="minMax"/>
          <c:max val="2500"/>
          <c:min val="2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62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'캐패시터 변화에 따른 데이터 변화량'!$B$26:$L$26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'캐패시터 변화에 따른 데이터 변화량'!$B$28:$L$28</c:f>
              <c:numCache>
                <c:formatCode>General</c:formatCode>
                <c:ptCount val="11"/>
                <c:pt idx="0">
                  <c:v>3111</c:v>
                </c:pt>
                <c:pt idx="1">
                  <c:v>2935</c:v>
                </c:pt>
                <c:pt idx="2">
                  <c:v>2856</c:v>
                </c:pt>
                <c:pt idx="3">
                  <c:v>2819</c:v>
                </c:pt>
                <c:pt idx="4">
                  <c:v>2799</c:v>
                </c:pt>
                <c:pt idx="5">
                  <c:v>2785</c:v>
                </c:pt>
                <c:pt idx="6">
                  <c:v>2777</c:v>
                </c:pt>
                <c:pt idx="7">
                  <c:v>2772</c:v>
                </c:pt>
                <c:pt idx="8">
                  <c:v>2768</c:v>
                </c:pt>
                <c:pt idx="9">
                  <c:v>2766</c:v>
                </c:pt>
                <c:pt idx="10">
                  <c:v>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0-4F98-9136-3237BFFC3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16672"/>
        <c:axId val="271926160"/>
      </c:lineChart>
      <c:catAx>
        <c:axId val="51961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1926160"/>
        <c:crosses val="autoZero"/>
        <c:auto val="1"/>
        <c:lblAlgn val="ctr"/>
        <c:lblOffset val="100"/>
        <c:noMultiLvlLbl val="0"/>
      </c:catAx>
      <c:valAx>
        <c:axId val="271926160"/>
        <c:scaling>
          <c:orientation val="minMax"/>
          <c:min val="2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61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'캐패시터 변화에 따른 데이터 변화량'!$O$26:$Y$26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'캐패시터 변화에 따른 데이터 변화량'!$O$28:$Y$28</c:f>
              <c:numCache>
                <c:formatCode>General</c:formatCode>
                <c:ptCount val="11"/>
                <c:pt idx="0">
                  <c:v>3792</c:v>
                </c:pt>
                <c:pt idx="1">
                  <c:v>3563</c:v>
                </c:pt>
                <c:pt idx="2">
                  <c:v>3474</c:v>
                </c:pt>
                <c:pt idx="3">
                  <c:v>3427</c:v>
                </c:pt>
                <c:pt idx="4">
                  <c:v>3400</c:v>
                </c:pt>
                <c:pt idx="5">
                  <c:v>3384</c:v>
                </c:pt>
                <c:pt idx="6">
                  <c:v>3373</c:v>
                </c:pt>
                <c:pt idx="7">
                  <c:v>3367</c:v>
                </c:pt>
                <c:pt idx="8">
                  <c:v>3363</c:v>
                </c:pt>
                <c:pt idx="9">
                  <c:v>3360</c:v>
                </c:pt>
                <c:pt idx="10">
                  <c:v>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7-4E4E-A8E6-6EF48A173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16672"/>
        <c:axId val="271926160"/>
      </c:lineChart>
      <c:catAx>
        <c:axId val="51961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1926160"/>
        <c:crosses val="autoZero"/>
        <c:auto val="1"/>
        <c:lblAlgn val="ctr"/>
        <c:lblOffset val="100"/>
        <c:noMultiLvlLbl val="0"/>
      </c:catAx>
      <c:valAx>
        <c:axId val="271926160"/>
        <c:scaling>
          <c:orientation val="minMax"/>
          <c:max val="3850"/>
          <c:min val="3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61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 b="1"/>
              <a:t>offset</a:t>
            </a:r>
            <a:r>
              <a:rPr lang="en-US" altLang="ko-KR" sz="2400" b="1" baseline="0"/>
              <a:t> </a:t>
            </a:r>
            <a:r>
              <a:rPr lang="ko-KR" altLang="en-US" sz="2400" b="1" baseline="0"/>
              <a:t>적용 차트</a:t>
            </a:r>
            <a:endParaRPr lang="en-US" altLang="ko-KR" sz="2400" b="1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'캐패시터 변화에 따른 데이터 변화량 (2)'!$A$4</c:f>
              <c:strCache>
                <c:ptCount val="1"/>
                <c:pt idx="0">
                  <c:v>200pF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'캐패시터 변화에 따른 데이터 변화량 (2)'!$B$3:$L$3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'캐패시터 변화에 따른 데이터 변화량 (2)'!$B$4:$L$4</c:f>
              <c:numCache>
                <c:formatCode>General</c:formatCode>
                <c:ptCount val="11"/>
                <c:pt idx="0">
                  <c:v>1815</c:v>
                </c:pt>
                <c:pt idx="1">
                  <c:v>1758</c:v>
                </c:pt>
                <c:pt idx="2">
                  <c:v>1717</c:v>
                </c:pt>
                <c:pt idx="3">
                  <c:v>1693</c:v>
                </c:pt>
                <c:pt idx="4">
                  <c:v>1682</c:v>
                </c:pt>
                <c:pt idx="5">
                  <c:v>1676</c:v>
                </c:pt>
                <c:pt idx="6">
                  <c:v>1672</c:v>
                </c:pt>
                <c:pt idx="7">
                  <c:v>1669</c:v>
                </c:pt>
                <c:pt idx="8">
                  <c:v>1667</c:v>
                </c:pt>
                <c:pt idx="9">
                  <c:v>1666</c:v>
                </c:pt>
                <c:pt idx="10">
                  <c:v>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6-4C4E-85B8-8C4D6621A959}"/>
            </c:ext>
          </c:extLst>
        </c:ser>
        <c:ser>
          <c:idx val="1"/>
          <c:order val="1"/>
          <c:tx>
            <c:strRef>
              <c:f>'캐패시터 변화에 따른 데이터 변화량 (2)'!$A$5</c:f>
              <c:strCache>
                <c:ptCount val="1"/>
                <c:pt idx="0">
                  <c:v>100pF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'캐패시터 변화에 따른 데이터 변화량 (2)'!$B$3:$L$3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'캐패시터 변화에 따른 데이터 변화량 (2)'!$B$5:$L$5</c:f>
              <c:numCache>
                <c:formatCode>General</c:formatCode>
                <c:ptCount val="11"/>
                <c:pt idx="0">
                  <c:v>1932</c:v>
                </c:pt>
                <c:pt idx="1">
                  <c:v>1816</c:v>
                </c:pt>
                <c:pt idx="2">
                  <c:v>1740</c:v>
                </c:pt>
                <c:pt idx="3">
                  <c:v>1707</c:v>
                </c:pt>
                <c:pt idx="4">
                  <c:v>1691</c:v>
                </c:pt>
                <c:pt idx="5">
                  <c:v>1681</c:v>
                </c:pt>
                <c:pt idx="6">
                  <c:v>1675</c:v>
                </c:pt>
                <c:pt idx="7">
                  <c:v>1671</c:v>
                </c:pt>
                <c:pt idx="8">
                  <c:v>1668</c:v>
                </c:pt>
                <c:pt idx="9">
                  <c:v>1666</c:v>
                </c:pt>
                <c:pt idx="10">
                  <c:v>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D6-4C4E-85B8-8C4D6621A959}"/>
            </c:ext>
          </c:extLst>
        </c:ser>
        <c:ser>
          <c:idx val="2"/>
          <c:order val="2"/>
          <c:tx>
            <c:strRef>
              <c:f>'캐패시터 변화에 따른 데이터 변화량 (2)'!$A$6</c:f>
              <c:strCache>
                <c:ptCount val="1"/>
                <c:pt idx="0">
                  <c:v>47pF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'캐패시터 변화에 따른 데이터 변화량 (2)'!$B$3:$L$3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'캐패시터 변화에 따른 데이터 변화량 (2)'!$B$6:$L$6</c:f>
              <c:numCache>
                <c:formatCode>General</c:formatCode>
                <c:ptCount val="11"/>
                <c:pt idx="0">
                  <c:v>2012</c:v>
                </c:pt>
                <c:pt idx="1">
                  <c:v>1836</c:v>
                </c:pt>
                <c:pt idx="2">
                  <c:v>1757</c:v>
                </c:pt>
                <c:pt idx="3">
                  <c:v>1720</c:v>
                </c:pt>
                <c:pt idx="4">
                  <c:v>1700</c:v>
                </c:pt>
                <c:pt idx="5">
                  <c:v>1686</c:v>
                </c:pt>
                <c:pt idx="6">
                  <c:v>1678</c:v>
                </c:pt>
                <c:pt idx="7">
                  <c:v>1673</c:v>
                </c:pt>
                <c:pt idx="8">
                  <c:v>1669</c:v>
                </c:pt>
                <c:pt idx="9">
                  <c:v>1667</c:v>
                </c:pt>
                <c:pt idx="10">
                  <c:v>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D6-4C4E-85B8-8C4D6621A959}"/>
            </c:ext>
          </c:extLst>
        </c:ser>
        <c:ser>
          <c:idx val="3"/>
          <c:order val="3"/>
          <c:tx>
            <c:strRef>
              <c:f>'캐패시터 변화에 따른 데이터 변화량 (2)'!$A$7</c:f>
              <c:strCache>
                <c:ptCount val="1"/>
                <c:pt idx="0">
                  <c:v>20pF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'캐패시터 변화에 따른 데이터 변화량 (2)'!$B$3:$L$3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'캐패시터 변화에 따른 데이터 변화량 (2)'!$B$7:$L$7</c:f>
              <c:numCache>
                <c:formatCode>General</c:formatCode>
                <c:ptCount val="11"/>
                <c:pt idx="0">
                  <c:v>2100</c:v>
                </c:pt>
                <c:pt idx="1">
                  <c:v>1871</c:v>
                </c:pt>
                <c:pt idx="2">
                  <c:v>1782</c:v>
                </c:pt>
                <c:pt idx="3">
                  <c:v>1735</c:v>
                </c:pt>
                <c:pt idx="4">
                  <c:v>1708</c:v>
                </c:pt>
                <c:pt idx="5">
                  <c:v>1692</c:v>
                </c:pt>
                <c:pt idx="6">
                  <c:v>1681</c:v>
                </c:pt>
                <c:pt idx="7">
                  <c:v>1675</c:v>
                </c:pt>
                <c:pt idx="8">
                  <c:v>1671</c:v>
                </c:pt>
                <c:pt idx="9">
                  <c:v>1668</c:v>
                </c:pt>
                <c:pt idx="10">
                  <c:v>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D6-4C4E-85B8-8C4D6621A959}"/>
            </c:ext>
          </c:extLst>
        </c:ser>
        <c:ser>
          <c:idx val="4"/>
          <c:order val="4"/>
          <c:tx>
            <c:strRef>
              <c:f>'캐패시터 변화에 따른 데이터 변화량 (2)'!$N$4</c:f>
              <c:strCache>
                <c:ptCount val="1"/>
                <c:pt idx="0">
                  <c:v>300uH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'캐패시터 변화에 따른 데이터 변화량 (2)'!$O$3:$Y$3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'캐패시터 변화에 따른 데이터 변화량 (2)'!$O$4:$Y$4</c:f>
              <c:numCache>
                <c:formatCode>General</c:formatCode>
                <c:ptCount val="11"/>
                <c:pt idx="0">
                  <c:v>1796</c:v>
                </c:pt>
                <c:pt idx="1">
                  <c:v>1735</c:v>
                </c:pt>
                <c:pt idx="2">
                  <c:v>1706</c:v>
                </c:pt>
                <c:pt idx="3">
                  <c:v>1691</c:v>
                </c:pt>
                <c:pt idx="4">
                  <c:v>1681</c:v>
                </c:pt>
                <c:pt idx="5">
                  <c:v>1675</c:v>
                </c:pt>
                <c:pt idx="6">
                  <c:v>1671</c:v>
                </c:pt>
                <c:pt idx="7">
                  <c:v>1669</c:v>
                </c:pt>
                <c:pt idx="8">
                  <c:v>1667</c:v>
                </c:pt>
                <c:pt idx="9">
                  <c:v>1666</c:v>
                </c:pt>
                <c:pt idx="10">
                  <c:v>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D6-4C4E-85B8-8C4D6621A959}"/>
            </c:ext>
          </c:extLst>
        </c:ser>
        <c:ser>
          <c:idx val="5"/>
          <c:order val="5"/>
          <c:tx>
            <c:strRef>
              <c:f>'캐패시터 변화에 따른 데이터 변화량 (2)'!$N$5</c:f>
              <c:strCache>
                <c:ptCount val="1"/>
                <c:pt idx="0">
                  <c:v>134uH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'캐패시터 변화에 따른 데이터 변화량 (2)'!$O$3:$Y$3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'캐패시터 변화에 따른 데이터 변화량 (2)'!$O$5:$Y$5</c:f>
              <c:numCache>
                <c:formatCode>General</c:formatCode>
                <c:ptCount val="11"/>
                <c:pt idx="0">
                  <c:v>1932</c:v>
                </c:pt>
                <c:pt idx="1">
                  <c:v>1816</c:v>
                </c:pt>
                <c:pt idx="2">
                  <c:v>1740</c:v>
                </c:pt>
                <c:pt idx="3">
                  <c:v>1707</c:v>
                </c:pt>
                <c:pt idx="4">
                  <c:v>1691</c:v>
                </c:pt>
                <c:pt idx="5">
                  <c:v>1681</c:v>
                </c:pt>
                <c:pt idx="6">
                  <c:v>1675</c:v>
                </c:pt>
                <c:pt idx="7">
                  <c:v>1671</c:v>
                </c:pt>
                <c:pt idx="8">
                  <c:v>1668</c:v>
                </c:pt>
                <c:pt idx="9">
                  <c:v>1666</c:v>
                </c:pt>
                <c:pt idx="10">
                  <c:v>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D6-4C4E-85B8-8C4D6621A959}"/>
            </c:ext>
          </c:extLst>
        </c:ser>
        <c:ser>
          <c:idx val="6"/>
          <c:order val="6"/>
          <c:tx>
            <c:strRef>
              <c:f>'캐패시터 변화에 따른 데이터 변화량 (2)'!$N$6</c:f>
              <c:strCache>
                <c:ptCount val="1"/>
                <c:pt idx="0">
                  <c:v>79uH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'캐패시터 변화에 따른 데이터 변화량 (2)'!$O$3:$Y$3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'캐패시터 변화에 따른 데이터 변화량 (2)'!$O$6:$Y$6</c:f>
              <c:numCache>
                <c:formatCode>General</c:formatCode>
                <c:ptCount val="11"/>
                <c:pt idx="0">
                  <c:v>1998</c:v>
                </c:pt>
                <c:pt idx="1">
                  <c:v>1859</c:v>
                </c:pt>
                <c:pt idx="2">
                  <c:v>1767</c:v>
                </c:pt>
                <c:pt idx="3">
                  <c:v>1719</c:v>
                </c:pt>
                <c:pt idx="4">
                  <c:v>1696</c:v>
                </c:pt>
                <c:pt idx="5">
                  <c:v>1684</c:v>
                </c:pt>
                <c:pt idx="6">
                  <c:v>1676</c:v>
                </c:pt>
                <c:pt idx="7">
                  <c:v>1672</c:v>
                </c:pt>
                <c:pt idx="8">
                  <c:v>1668</c:v>
                </c:pt>
                <c:pt idx="9">
                  <c:v>1666</c:v>
                </c:pt>
                <c:pt idx="10">
                  <c:v>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ED6-4C4E-85B8-8C4D6621A959}"/>
            </c:ext>
          </c:extLst>
        </c:ser>
        <c:ser>
          <c:idx val="7"/>
          <c:order val="7"/>
          <c:tx>
            <c:strRef>
              <c:f>'캐패시터 변화에 따른 데이터 변화량 (2)'!$N$7</c:f>
              <c:strCache>
                <c:ptCount val="1"/>
                <c:pt idx="0">
                  <c:v>45uH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'캐패시터 변화에 따른 데이터 변화량 (2)'!$O$3:$Y$3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'캐패시터 변화에 따른 데이터 변화량 (2)'!$O$7:$Y$7</c:f>
              <c:numCache>
                <c:formatCode>General</c:formatCode>
                <c:ptCount val="11"/>
                <c:pt idx="0">
                  <c:v>2104</c:v>
                </c:pt>
                <c:pt idx="1">
                  <c:v>1950</c:v>
                </c:pt>
                <c:pt idx="2">
                  <c:v>1830</c:v>
                </c:pt>
                <c:pt idx="3">
                  <c:v>1761</c:v>
                </c:pt>
                <c:pt idx="4">
                  <c:v>1719</c:v>
                </c:pt>
                <c:pt idx="5">
                  <c:v>1696</c:v>
                </c:pt>
                <c:pt idx="6">
                  <c:v>1684</c:v>
                </c:pt>
                <c:pt idx="7">
                  <c:v>1676</c:v>
                </c:pt>
                <c:pt idx="8">
                  <c:v>1671</c:v>
                </c:pt>
                <c:pt idx="9">
                  <c:v>1667</c:v>
                </c:pt>
                <c:pt idx="10">
                  <c:v>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ED6-4C4E-85B8-8C4D6621A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75312"/>
        <c:axId val="361171984"/>
      </c:scatterChart>
      <c:valAx>
        <c:axId val="3611753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1171984"/>
        <c:crosses val="autoZero"/>
        <c:crossBetween val="midCat"/>
      </c:valAx>
      <c:valAx>
        <c:axId val="361171984"/>
        <c:scaling>
          <c:orientation val="minMax"/>
          <c:min val="1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117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변화량'!$A$18:$A$28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'DATA 변화량'!$C$18:$C$28</c:f>
              <c:numCache>
                <c:formatCode>General</c:formatCode>
                <c:ptCount val="11"/>
                <c:pt idx="0">
                  <c:v>3046</c:v>
                </c:pt>
                <c:pt idx="1">
                  <c:v>2964</c:v>
                </c:pt>
                <c:pt idx="2">
                  <c:v>2906</c:v>
                </c:pt>
                <c:pt idx="3">
                  <c:v>2874</c:v>
                </c:pt>
                <c:pt idx="4">
                  <c:v>2853</c:v>
                </c:pt>
                <c:pt idx="5">
                  <c:v>2840</c:v>
                </c:pt>
                <c:pt idx="6">
                  <c:v>2832</c:v>
                </c:pt>
                <c:pt idx="7">
                  <c:v>2827</c:v>
                </c:pt>
                <c:pt idx="8">
                  <c:v>2824</c:v>
                </c:pt>
                <c:pt idx="9">
                  <c:v>2821</c:v>
                </c:pt>
                <c:pt idx="10">
                  <c:v>2819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5-46A4-A893-76AE9126A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952912"/>
        <c:axId val="279434704"/>
      </c:scatterChart>
      <c:valAx>
        <c:axId val="3339529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9434704"/>
        <c:crosses val="autoZero"/>
        <c:crossBetween val="midCat"/>
      </c:valAx>
      <c:valAx>
        <c:axId val="2794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395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변화량'!$A$31:$A$41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'DATA 변화량'!$C$31:$C$41</c:f>
              <c:numCache>
                <c:formatCode>General</c:formatCode>
                <c:ptCount val="11"/>
                <c:pt idx="0">
                  <c:v>2375</c:v>
                </c:pt>
                <c:pt idx="1">
                  <c:v>2321</c:v>
                </c:pt>
                <c:pt idx="2">
                  <c:v>2261</c:v>
                </c:pt>
                <c:pt idx="3">
                  <c:v>2225</c:v>
                </c:pt>
                <c:pt idx="4">
                  <c:v>2200</c:v>
                </c:pt>
                <c:pt idx="5">
                  <c:v>2188</c:v>
                </c:pt>
                <c:pt idx="6">
                  <c:v>2179</c:v>
                </c:pt>
                <c:pt idx="7">
                  <c:v>2173</c:v>
                </c:pt>
                <c:pt idx="8">
                  <c:v>2169</c:v>
                </c:pt>
                <c:pt idx="9">
                  <c:v>2166</c:v>
                </c:pt>
                <c:pt idx="10">
                  <c:v>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A-4EC1-BE0A-E6F8FADB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952912"/>
        <c:axId val="279434704"/>
      </c:scatterChart>
      <c:valAx>
        <c:axId val="3339529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9434704"/>
        <c:crosses val="autoZero"/>
        <c:crossBetween val="midCat"/>
      </c:valAx>
      <c:valAx>
        <c:axId val="2794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395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변화량'!$A$44:$A$54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'DATA 변화량'!$C$44:$C$54</c:f>
              <c:numCache>
                <c:formatCode>General</c:formatCode>
                <c:ptCount val="11"/>
                <c:pt idx="0">
                  <c:v>3138</c:v>
                </c:pt>
                <c:pt idx="1">
                  <c:v>3094</c:v>
                </c:pt>
                <c:pt idx="2">
                  <c:v>3052</c:v>
                </c:pt>
                <c:pt idx="3">
                  <c:v>3023</c:v>
                </c:pt>
                <c:pt idx="4">
                  <c:v>3009</c:v>
                </c:pt>
                <c:pt idx="5">
                  <c:v>3001</c:v>
                </c:pt>
                <c:pt idx="6">
                  <c:v>2996</c:v>
                </c:pt>
                <c:pt idx="7">
                  <c:v>2992</c:v>
                </c:pt>
                <c:pt idx="8">
                  <c:v>2991</c:v>
                </c:pt>
                <c:pt idx="9">
                  <c:v>2989</c:v>
                </c:pt>
                <c:pt idx="10">
                  <c:v>2988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6-4BC5-A903-D58FC51C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952912"/>
        <c:axId val="279434704"/>
      </c:scatterChart>
      <c:valAx>
        <c:axId val="3339529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9434704"/>
        <c:crosses val="autoZero"/>
        <c:crossBetween val="midCat"/>
      </c:valAx>
      <c:valAx>
        <c:axId val="2794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395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 b="1"/>
              <a:t>offset</a:t>
            </a:r>
            <a:r>
              <a:rPr lang="en-US" altLang="ko-KR" sz="2400" b="1" baseline="0"/>
              <a:t> </a:t>
            </a:r>
            <a:r>
              <a:rPr lang="ko-KR" altLang="en-US" sz="2400" b="1" baseline="0"/>
              <a:t>적용 차트</a:t>
            </a:r>
            <a:endParaRPr lang="en-US" altLang="ko-KR" sz="2400" b="1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'인덕터 변화에 따른 데이터 변화량'!$B$49</c:f>
              <c:strCache>
                <c:ptCount val="1"/>
                <c:pt idx="0">
                  <c:v>300uH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'인덕터 변화에 따른 데이터 변화량'!$C$48:$M$48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'인덕터 변화에 따른 데이터 변화량'!$C$49:$M$49</c:f>
              <c:numCache>
                <c:formatCode>General</c:formatCode>
                <c:ptCount val="11"/>
                <c:pt idx="0">
                  <c:v>1581</c:v>
                </c:pt>
                <c:pt idx="1">
                  <c:v>1520</c:v>
                </c:pt>
                <c:pt idx="2">
                  <c:v>1491</c:v>
                </c:pt>
                <c:pt idx="3">
                  <c:v>1476</c:v>
                </c:pt>
                <c:pt idx="4">
                  <c:v>1466</c:v>
                </c:pt>
                <c:pt idx="5">
                  <c:v>1460</c:v>
                </c:pt>
                <c:pt idx="6">
                  <c:v>1456</c:v>
                </c:pt>
                <c:pt idx="7">
                  <c:v>1454</c:v>
                </c:pt>
                <c:pt idx="8">
                  <c:v>1452</c:v>
                </c:pt>
                <c:pt idx="9">
                  <c:v>1451</c:v>
                </c:pt>
                <c:pt idx="10">
                  <c:v>1450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9C3-4E1F-87D3-292DE1D5C7C6}"/>
            </c:ext>
          </c:extLst>
        </c:ser>
        <c:ser>
          <c:idx val="1"/>
          <c:order val="1"/>
          <c:tx>
            <c:strRef>
              <c:f>'인덕터 변화에 따른 데이터 변화량'!$B$50</c:f>
              <c:strCache>
                <c:ptCount val="1"/>
                <c:pt idx="0">
                  <c:v>134uH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'인덕터 변화에 따른 데이터 변화량'!$C$48:$M$48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'인덕터 변화에 따른 데이터 변화량'!$C$50:$M$50</c:f>
              <c:numCache>
                <c:formatCode>General</c:formatCode>
                <c:ptCount val="11"/>
                <c:pt idx="0">
                  <c:v>1717</c:v>
                </c:pt>
                <c:pt idx="1">
                  <c:v>1601</c:v>
                </c:pt>
                <c:pt idx="2">
                  <c:v>1525</c:v>
                </c:pt>
                <c:pt idx="3">
                  <c:v>1492</c:v>
                </c:pt>
                <c:pt idx="4">
                  <c:v>1476</c:v>
                </c:pt>
                <c:pt idx="5">
                  <c:v>1466</c:v>
                </c:pt>
                <c:pt idx="6">
                  <c:v>1460</c:v>
                </c:pt>
                <c:pt idx="7">
                  <c:v>1456</c:v>
                </c:pt>
                <c:pt idx="8">
                  <c:v>1453</c:v>
                </c:pt>
                <c:pt idx="9">
                  <c:v>1451</c:v>
                </c:pt>
                <c:pt idx="10">
                  <c:v>1450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9C3-4E1F-87D3-292DE1D5C7C6}"/>
            </c:ext>
          </c:extLst>
        </c:ser>
        <c:ser>
          <c:idx val="2"/>
          <c:order val="2"/>
          <c:tx>
            <c:strRef>
              <c:f>'인덕터 변화에 따른 데이터 변화량'!$B$51</c:f>
              <c:strCache>
                <c:ptCount val="1"/>
                <c:pt idx="0">
                  <c:v>79uH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'인덕터 변화에 따른 데이터 변화량'!$C$48:$M$48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'인덕터 변화에 따른 데이터 변화량'!$C$51:$M$51</c:f>
              <c:numCache>
                <c:formatCode>General</c:formatCode>
                <c:ptCount val="11"/>
                <c:pt idx="0">
                  <c:v>1783</c:v>
                </c:pt>
                <c:pt idx="1">
                  <c:v>1644</c:v>
                </c:pt>
                <c:pt idx="2">
                  <c:v>1552</c:v>
                </c:pt>
                <c:pt idx="3">
                  <c:v>1504</c:v>
                </c:pt>
                <c:pt idx="4">
                  <c:v>1481</c:v>
                </c:pt>
                <c:pt idx="5">
                  <c:v>1469</c:v>
                </c:pt>
                <c:pt idx="6">
                  <c:v>1461</c:v>
                </c:pt>
                <c:pt idx="7">
                  <c:v>1457</c:v>
                </c:pt>
                <c:pt idx="8">
                  <c:v>1453</c:v>
                </c:pt>
                <c:pt idx="9">
                  <c:v>1451</c:v>
                </c:pt>
                <c:pt idx="10">
                  <c:v>1450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9C3-4E1F-87D3-292DE1D5C7C6}"/>
            </c:ext>
          </c:extLst>
        </c:ser>
        <c:ser>
          <c:idx val="3"/>
          <c:order val="3"/>
          <c:tx>
            <c:strRef>
              <c:f>'인덕터 변화에 따른 데이터 변화량'!$B$52</c:f>
              <c:strCache>
                <c:ptCount val="1"/>
                <c:pt idx="0">
                  <c:v>45uH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'인덕터 변화에 따른 데이터 변화량'!$C$48:$M$48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'인덕터 변화에 따른 데이터 변화량'!$C$52:$M$52</c:f>
              <c:numCache>
                <c:formatCode>General</c:formatCode>
                <c:ptCount val="11"/>
                <c:pt idx="0">
                  <c:v>1889</c:v>
                </c:pt>
                <c:pt idx="1">
                  <c:v>1735</c:v>
                </c:pt>
                <c:pt idx="2">
                  <c:v>1615</c:v>
                </c:pt>
                <c:pt idx="3">
                  <c:v>1546</c:v>
                </c:pt>
                <c:pt idx="4">
                  <c:v>1504</c:v>
                </c:pt>
                <c:pt idx="5">
                  <c:v>1481</c:v>
                </c:pt>
                <c:pt idx="6">
                  <c:v>1469</c:v>
                </c:pt>
                <c:pt idx="7">
                  <c:v>1461</c:v>
                </c:pt>
                <c:pt idx="8">
                  <c:v>1456</c:v>
                </c:pt>
                <c:pt idx="9">
                  <c:v>1452</c:v>
                </c:pt>
                <c:pt idx="10">
                  <c:v>1450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9C3-4E1F-87D3-292DE1D5C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75312"/>
        <c:axId val="361171984"/>
      </c:scatterChart>
      <c:valAx>
        <c:axId val="3611753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1171984"/>
        <c:crosses val="autoZero"/>
        <c:crossBetween val="midCat"/>
      </c:valAx>
      <c:valAx>
        <c:axId val="361171984"/>
        <c:scaling>
          <c:orientation val="minMax"/>
          <c:max val="19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117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'인덕터 변화에 따른 데이터 변화량'!$B$4:$L$4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'인덕터 변화에 따른 데이터 변화량'!$B$6:$L$6</c:f>
              <c:numCache>
                <c:formatCode>General</c:formatCode>
                <c:ptCount val="11"/>
                <c:pt idx="0">
                  <c:v>1581</c:v>
                </c:pt>
                <c:pt idx="1">
                  <c:v>1520</c:v>
                </c:pt>
                <c:pt idx="2">
                  <c:v>1491</c:v>
                </c:pt>
                <c:pt idx="3">
                  <c:v>1476</c:v>
                </c:pt>
                <c:pt idx="4">
                  <c:v>1466</c:v>
                </c:pt>
                <c:pt idx="5">
                  <c:v>1460</c:v>
                </c:pt>
                <c:pt idx="6">
                  <c:v>1456</c:v>
                </c:pt>
                <c:pt idx="7">
                  <c:v>1454</c:v>
                </c:pt>
                <c:pt idx="8">
                  <c:v>1452</c:v>
                </c:pt>
                <c:pt idx="9">
                  <c:v>1451</c:v>
                </c:pt>
                <c:pt idx="10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2-4CD9-B31F-17E77479E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929136"/>
        <c:axId val="265843296"/>
      </c:lineChart>
      <c:catAx>
        <c:axId val="3669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5843296"/>
        <c:crosses val="autoZero"/>
        <c:auto val="1"/>
        <c:lblAlgn val="ctr"/>
        <c:lblOffset val="100"/>
        <c:noMultiLvlLbl val="0"/>
      </c:catAx>
      <c:valAx>
        <c:axId val="265843296"/>
        <c:scaling>
          <c:orientation val="minMax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92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'인덕터 변화에 따른 데이터 변화량'!$O$4:$Y$4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'인덕터 변화에 따른 데이터 변화량'!$O$6:$Y$6</c:f>
              <c:numCache>
                <c:formatCode>General</c:formatCode>
                <c:ptCount val="11"/>
                <c:pt idx="0">
                  <c:v>2431</c:v>
                </c:pt>
                <c:pt idx="1">
                  <c:v>2315</c:v>
                </c:pt>
                <c:pt idx="2">
                  <c:v>2239</c:v>
                </c:pt>
                <c:pt idx="3">
                  <c:v>2206</c:v>
                </c:pt>
                <c:pt idx="4">
                  <c:v>2190</c:v>
                </c:pt>
                <c:pt idx="5">
                  <c:v>2180</c:v>
                </c:pt>
                <c:pt idx="6">
                  <c:v>2174</c:v>
                </c:pt>
                <c:pt idx="7">
                  <c:v>2170</c:v>
                </c:pt>
                <c:pt idx="8">
                  <c:v>2167</c:v>
                </c:pt>
                <c:pt idx="9">
                  <c:v>2165</c:v>
                </c:pt>
                <c:pt idx="10">
                  <c:v>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7-420E-8C36-C9CE00899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21248"/>
        <c:axId val="519621664"/>
      </c:lineChart>
      <c:catAx>
        <c:axId val="5196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621664"/>
        <c:crosses val="autoZero"/>
        <c:auto val="1"/>
        <c:lblAlgn val="ctr"/>
        <c:lblOffset val="100"/>
        <c:noMultiLvlLbl val="0"/>
      </c:catAx>
      <c:valAx>
        <c:axId val="519621664"/>
        <c:scaling>
          <c:orientation val="minMax"/>
          <c:min val="2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62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'인덕터 변화에 따른 데이터 변화량'!$B$26:$L$26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'인덕터 변화에 따른 데이터 변화량'!$B$28:$L$28</c:f>
              <c:numCache>
                <c:formatCode>General</c:formatCode>
                <c:ptCount val="11"/>
                <c:pt idx="0">
                  <c:v>3143</c:v>
                </c:pt>
                <c:pt idx="1">
                  <c:v>3004</c:v>
                </c:pt>
                <c:pt idx="2">
                  <c:v>2912</c:v>
                </c:pt>
                <c:pt idx="3">
                  <c:v>2864</c:v>
                </c:pt>
                <c:pt idx="4">
                  <c:v>2841</c:v>
                </c:pt>
                <c:pt idx="5">
                  <c:v>2829</c:v>
                </c:pt>
                <c:pt idx="6">
                  <c:v>2821</c:v>
                </c:pt>
                <c:pt idx="7">
                  <c:v>2817</c:v>
                </c:pt>
                <c:pt idx="8">
                  <c:v>2813</c:v>
                </c:pt>
                <c:pt idx="9">
                  <c:v>2811</c:v>
                </c:pt>
                <c:pt idx="10">
                  <c:v>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7-4701-9399-BA3B0CE1D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16672"/>
        <c:axId val="271926160"/>
      </c:lineChart>
      <c:catAx>
        <c:axId val="51961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1926160"/>
        <c:crosses val="autoZero"/>
        <c:auto val="1"/>
        <c:lblAlgn val="ctr"/>
        <c:lblOffset val="100"/>
        <c:noMultiLvlLbl val="0"/>
      </c:catAx>
      <c:valAx>
        <c:axId val="271926160"/>
        <c:scaling>
          <c:orientation val="minMax"/>
          <c:min val="2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61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'인덕터 변화에 따른 데이터 변화량'!$O$26:$Y$26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'인덕터 변화에 따른 데이터 변화량'!$O$28:$Y$28</c:f>
              <c:numCache>
                <c:formatCode>General</c:formatCode>
                <c:ptCount val="11"/>
                <c:pt idx="0">
                  <c:v>4095</c:v>
                </c:pt>
                <c:pt idx="1">
                  <c:v>3941</c:v>
                </c:pt>
                <c:pt idx="2">
                  <c:v>3821</c:v>
                </c:pt>
                <c:pt idx="3">
                  <c:v>3752</c:v>
                </c:pt>
                <c:pt idx="4">
                  <c:v>3710</c:v>
                </c:pt>
                <c:pt idx="5">
                  <c:v>3687</c:v>
                </c:pt>
                <c:pt idx="6">
                  <c:v>3675</c:v>
                </c:pt>
                <c:pt idx="7">
                  <c:v>3667</c:v>
                </c:pt>
                <c:pt idx="8">
                  <c:v>3662</c:v>
                </c:pt>
                <c:pt idx="9">
                  <c:v>3658</c:v>
                </c:pt>
                <c:pt idx="10">
                  <c:v>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7-4701-9399-BA3B0CE1D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16672"/>
        <c:axId val="271926160"/>
      </c:lineChart>
      <c:catAx>
        <c:axId val="51961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1926160"/>
        <c:crosses val="autoZero"/>
        <c:auto val="1"/>
        <c:lblAlgn val="ctr"/>
        <c:lblOffset val="100"/>
        <c:noMultiLvlLbl val="0"/>
      </c:catAx>
      <c:valAx>
        <c:axId val="271926160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61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19051</xdr:colOff>
      <xdr:row>4</xdr:row>
      <xdr:rowOff>19050</xdr:rowOff>
    </xdr:from>
    <xdr:to>
      <xdr:col>13</xdr:col>
      <xdr:colOff>647701</xdr:colOff>
      <xdr:row>15</xdr:row>
      <xdr:rowOff>190500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</xdr:colOff>
      <xdr:row>17</xdr:row>
      <xdr:rowOff>28575</xdr:rowOff>
    </xdr:from>
    <xdr:to>
      <xdr:col>13</xdr:col>
      <xdr:colOff>647700</xdr:colOff>
      <xdr:row>28</xdr:row>
      <xdr:rowOff>180975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42862</xdr:colOff>
      <xdr:row>30</xdr:row>
      <xdr:rowOff>28575</xdr:rowOff>
    </xdr:from>
    <xdr:to>
      <xdr:col>13</xdr:col>
      <xdr:colOff>647700</xdr:colOff>
      <xdr:row>41</xdr:row>
      <xdr:rowOff>180975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42862</xdr:colOff>
      <xdr:row>43</xdr:row>
      <xdr:rowOff>28575</xdr:rowOff>
    </xdr:from>
    <xdr:to>
      <xdr:col>13</xdr:col>
      <xdr:colOff>647700</xdr:colOff>
      <xdr:row>54</xdr:row>
      <xdr:rowOff>180975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40823</xdr:colOff>
      <xdr:row>45</xdr:row>
      <xdr:rowOff>42179</xdr:rowOff>
    </xdr:from>
    <xdr:to>
      <xdr:col>24</xdr:col>
      <xdr:colOff>449037</xdr:colOff>
      <xdr:row>71</xdr:row>
      <xdr:rowOff>68035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34016</xdr:colOff>
      <xdr:row>7</xdr:row>
      <xdr:rowOff>43541</xdr:rowOff>
    </xdr:from>
    <xdr:to>
      <xdr:col>11</xdr:col>
      <xdr:colOff>421820</xdr:colOff>
      <xdr:row>22</xdr:row>
      <xdr:rowOff>190499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34016</xdr:colOff>
      <xdr:row>7</xdr:row>
      <xdr:rowOff>57149</xdr:rowOff>
    </xdr:from>
    <xdr:to>
      <xdr:col>24</xdr:col>
      <xdr:colOff>421821</xdr:colOff>
      <xdr:row>22</xdr:row>
      <xdr:rowOff>176893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34017</xdr:colOff>
      <xdr:row>29</xdr:row>
      <xdr:rowOff>29935</xdr:rowOff>
    </xdr:from>
    <xdr:to>
      <xdr:col>11</xdr:col>
      <xdr:colOff>435428</xdr:colOff>
      <xdr:row>44</xdr:row>
      <xdr:rowOff>122464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47624</xdr:colOff>
      <xdr:row>29</xdr:row>
      <xdr:rowOff>70757</xdr:rowOff>
    </xdr:from>
    <xdr:to>
      <xdr:col>24</xdr:col>
      <xdr:colOff>449036</xdr:colOff>
      <xdr:row>44</xdr:row>
      <xdr:rowOff>163286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40822</xdr:colOff>
      <xdr:row>45</xdr:row>
      <xdr:rowOff>69396</xdr:rowOff>
    </xdr:from>
    <xdr:to>
      <xdr:col>24</xdr:col>
      <xdr:colOff>449036</xdr:colOff>
      <xdr:row>71</xdr:row>
      <xdr:rowOff>163286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34016</xdr:colOff>
      <xdr:row>7</xdr:row>
      <xdr:rowOff>43541</xdr:rowOff>
    </xdr:from>
    <xdr:to>
      <xdr:col>11</xdr:col>
      <xdr:colOff>421820</xdr:colOff>
      <xdr:row>22</xdr:row>
      <xdr:rowOff>190499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34016</xdr:colOff>
      <xdr:row>7</xdr:row>
      <xdr:rowOff>57149</xdr:rowOff>
    </xdr:from>
    <xdr:to>
      <xdr:col>24</xdr:col>
      <xdr:colOff>421821</xdr:colOff>
      <xdr:row>22</xdr:row>
      <xdr:rowOff>176893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34017</xdr:colOff>
      <xdr:row>29</xdr:row>
      <xdr:rowOff>29935</xdr:rowOff>
    </xdr:from>
    <xdr:to>
      <xdr:col>11</xdr:col>
      <xdr:colOff>435428</xdr:colOff>
      <xdr:row>44</xdr:row>
      <xdr:rowOff>122464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47624</xdr:colOff>
      <xdr:row>29</xdr:row>
      <xdr:rowOff>70757</xdr:rowOff>
    </xdr:from>
    <xdr:to>
      <xdr:col>24</xdr:col>
      <xdr:colOff>449036</xdr:colOff>
      <xdr:row>44</xdr:row>
      <xdr:rowOff>163286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</xdr:colOff>
      <xdr:row>8</xdr:row>
      <xdr:rowOff>27214</xdr:rowOff>
    </xdr:from>
    <xdr:to>
      <xdr:col>24</xdr:col>
      <xdr:colOff>449035</xdr:colOff>
      <xdr:row>14</xdr:row>
      <xdr:rowOff>122465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H6" sqref="H6"/>
    </sheetView>
  </sheetViews>
  <sheetFormatPr defaultRowHeight="16.5" x14ac:dyDescent="0.3"/>
  <sheetData>
    <row r="1" spans="2:5" x14ac:dyDescent="0.3">
      <c r="B1" s="9" t="s">
        <v>53</v>
      </c>
      <c r="C1" s="15">
        <v>4</v>
      </c>
      <c r="D1" s="14" t="s">
        <v>51</v>
      </c>
      <c r="E1">
        <v>0</v>
      </c>
    </row>
    <row r="2" spans="2:5" x14ac:dyDescent="0.3">
      <c r="B2" s="9" t="s">
        <v>54</v>
      </c>
      <c r="C2" s="15">
        <v>20</v>
      </c>
      <c r="D2" s="14" t="s">
        <v>50</v>
      </c>
      <c r="E2" s="10">
        <v>10</v>
      </c>
    </row>
    <row r="3" spans="2:5" x14ac:dyDescent="0.3">
      <c r="E3" s="10"/>
    </row>
    <row r="4" spans="2:5" x14ac:dyDescent="0.3">
      <c r="B4" s="9" t="s">
        <v>47</v>
      </c>
      <c r="C4" s="11" t="s">
        <v>48</v>
      </c>
      <c r="D4" s="9" t="s">
        <v>49</v>
      </c>
      <c r="E4" s="14" t="s">
        <v>52</v>
      </c>
    </row>
    <row r="5" spans="2:5" x14ac:dyDescent="0.3">
      <c r="B5" s="1">
        <v>0</v>
      </c>
      <c r="C5" s="1">
        <v>0</v>
      </c>
      <c r="D5" s="12">
        <f t="shared" ref="D5:D15" si="0">$C$1+(($C$2-$C$1)/$E$2)*C5</f>
        <v>4</v>
      </c>
      <c r="E5" s="13">
        <f t="shared" ref="E5:E15" si="1">(D5-$C$1)/($C$2-$C$1)</f>
        <v>0</v>
      </c>
    </row>
    <row r="6" spans="2:5" x14ac:dyDescent="0.3">
      <c r="B6" s="1">
        <v>1</v>
      </c>
      <c r="C6" s="1">
        <v>1</v>
      </c>
      <c r="D6" s="12">
        <f t="shared" si="0"/>
        <v>5.6</v>
      </c>
      <c r="E6" s="13">
        <f t="shared" si="1"/>
        <v>9.9999999999999978E-2</v>
      </c>
    </row>
    <row r="7" spans="2:5" x14ac:dyDescent="0.3">
      <c r="B7" s="1">
        <v>2</v>
      </c>
      <c r="C7" s="1">
        <v>2</v>
      </c>
      <c r="D7" s="12">
        <f t="shared" si="0"/>
        <v>7.2</v>
      </c>
      <c r="E7" s="13">
        <f t="shared" si="1"/>
        <v>0.2</v>
      </c>
    </row>
    <row r="8" spans="2:5" x14ac:dyDescent="0.3">
      <c r="B8" s="1">
        <v>3</v>
      </c>
      <c r="C8" s="1">
        <v>3</v>
      </c>
      <c r="D8" s="12">
        <f t="shared" si="0"/>
        <v>8.8000000000000007</v>
      </c>
      <c r="E8" s="13">
        <f t="shared" si="1"/>
        <v>0.30000000000000004</v>
      </c>
    </row>
    <row r="9" spans="2:5" x14ac:dyDescent="0.3">
      <c r="B9" s="1">
        <v>4</v>
      </c>
      <c r="C9" s="1">
        <v>4</v>
      </c>
      <c r="D9" s="12">
        <f t="shared" si="0"/>
        <v>10.4</v>
      </c>
      <c r="E9" s="13">
        <f t="shared" si="1"/>
        <v>0.4</v>
      </c>
    </row>
    <row r="10" spans="2:5" x14ac:dyDescent="0.3">
      <c r="B10" s="1">
        <v>5</v>
      </c>
      <c r="C10" s="1">
        <v>5</v>
      </c>
      <c r="D10" s="12">
        <f t="shared" si="0"/>
        <v>12</v>
      </c>
      <c r="E10" s="13">
        <f t="shared" si="1"/>
        <v>0.5</v>
      </c>
    </row>
    <row r="11" spans="2:5" x14ac:dyDescent="0.3">
      <c r="B11" s="1">
        <v>6</v>
      </c>
      <c r="C11" s="1">
        <v>6</v>
      </c>
      <c r="D11" s="12">
        <f t="shared" si="0"/>
        <v>13.600000000000001</v>
      </c>
      <c r="E11" s="13">
        <f t="shared" si="1"/>
        <v>0.60000000000000009</v>
      </c>
    </row>
    <row r="12" spans="2:5" x14ac:dyDescent="0.3">
      <c r="B12" s="1">
        <v>7</v>
      </c>
      <c r="C12" s="1">
        <v>7</v>
      </c>
      <c r="D12" s="12">
        <f t="shared" si="0"/>
        <v>15.200000000000001</v>
      </c>
      <c r="E12" s="13">
        <f t="shared" si="1"/>
        <v>0.70000000000000007</v>
      </c>
    </row>
    <row r="13" spans="2:5" x14ac:dyDescent="0.3">
      <c r="B13" s="1">
        <v>8</v>
      </c>
      <c r="C13" s="1">
        <v>8</v>
      </c>
      <c r="D13" s="12">
        <f t="shared" si="0"/>
        <v>16.8</v>
      </c>
      <c r="E13" s="13">
        <f t="shared" si="1"/>
        <v>0.8</v>
      </c>
    </row>
    <row r="14" spans="2:5" x14ac:dyDescent="0.3">
      <c r="B14" s="1">
        <v>9</v>
      </c>
      <c r="C14" s="1">
        <v>9</v>
      </c>
      <c r="D14" s="12">
        <f t="shared" si="0"/>
        <v>18.399999999999999</v>
      </c>
      <c r="E14" s="13">
        <f t="shared" si="1"/>
        <v>0.89999999999999991</v>
      </c>
    </row>
    <row r="15" spans="2:5" x14ac:dyDescent="0.3">
      <c r="B15" s="1">
        <v>10</v>
      </c>
      <c r="C15" s="1">
        <v>10</v>
      </c>
      <c r="D15" s="12">
        <f t="shared" si="0"/>
        <v>20</v>
      </c>
      <c r="E15" s="13">
        <f t="shared" si="1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workbookViewId="0">
      <selection activeCell="A3" sqref="A3:N16"/>
    </sheetView>
  </sheetViews>
  <sheetFormatPr defaultRowHeight="16.5" x14ac:dyDescent="0.3"/>
  <cols>
    <col min="2" max="2" width="9" customWidth="1"/>
  </cols>
  <sheetData>
    <row r="1" spans="1:14" x14ac:dyDescent="0.3">
      <c r="A1" s="27" t="s">
        <v>27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8">
        <v>42739</v>
      </c>
      <c r="M1" s="29"/>
      <c r="N1" s="29"/>
    </row>
    <row r="2" spans="1:14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9"/>
      <c r="M2" s="29"/>
      <c r="N2" s="29"/>
    </row>
    <row r="3" spans="1:14" x14ac:dyDescent="0.3">
      <c r="A3" s="2" t="s">
        <v>26</v>
      </c>
      <c r="B3" s="2" t="s">
        <v>0</v>
      </c>
      <c r="C3" s="2" t="s">
        <v>1</v>
      </c>
      <c r="D3" s="2" t="s">
        <v>2</v>
      </c>
      <c r="E3" s="32" t="s">
        <v>25</v>
      </c>
      <c r="F3" s="32"/>
      <c r="G3" s="32"/>
      <c r="H3" s="32"/>
      <c r="I3" s="32"/>
      <c r="J3" s="32"/>
      <c r="K3" s="32"/>
      <c r="L3" s="32"/>
      <c r="M3" s="32"/>
      <c r="N3" s="32"/>
    </row>
    <row r="4" spans="1:14" x14ac:dyDescent="0.3">
      <c r="A4" s="30" t="s">
        <v>29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1:14" x14ac:dyDescent="0.3">
      <c r="A5" s="4">
        <v>0</v>
      </c>
      <c r="B5" s="4" t="s">
        <v>3</v>
      </c>
      <c r="C5" s="4">
        <f>HEX2DEC(B5)</f>
        <v>3039</v>
      </c>
      <c r="D5" s="4"/>
      <c r="E5" s="33"/>
      <c r="F5" s="34"/>
      <c r="G5" s="34"/>
      <c r="H5" s="34"/>
      <c r="I5" s="34"/>
      <c r="J5" s="34"/>
      <c r="K5" s="34"/>
      <c r="L5" s="34"/>
      <c r="M5" s="34"/>
      <c r="N5" s="35"/>
    </row>
    <row r="6" spans="1:14" x14ac:dyDescent="0.3">
      <c r="A6" s="4">
        <v>1</v>
      </c>
      <c r="B6" s="4" t="s">
        <v>4</v>
      </c>
      <c r="C6" s="4">
        <f t="shared" ref="C6:C15" si="0">HEX2DEC(B6)</f>
        <v>2929</v>
      </c>
      <c r="D6" s="4">
        <f>C5-C6</f>
        <v>110</v>
      </c>
      <c r="E6" s="36"/>
      <c r="F6" s="37"/>
      <c r="G6" s="37"/>
      <c r="H6" s="37"/>
      <c r="I6" s="37"/>
      <c r="J6" s="37"/>
      <c r="K6" s="37"/>
      <c r="L6" s="37"/>
      <c r="M6" s="37"/>
      <c r="N6" s="38"/>
    </row>
    <row r="7" spans="1:14" x14ac:dyDescent="0.3">
      <c r="A7" s="4">
        <v>2</v>
      </c>
      <c r="B7" s="4" t="s">
        <v>5</v>
      </c>
      <c r="C7" s="4">
        <f t="shared" si="0"/>
        <v>2849</v>
      </c>
      <c r="D7" s="4">
        <f t="shared" ref="D7:D15" si="1">C6-C7</f>
        <v>80</v>
      </c>
      <c r="E7" s="36"/>
      <c r="F7" s="37"/>
      <c r="G7" s="37"/>
      <c r="H7" s="37"/>
      <c r="I7" s="37"/>
      <c r="J7" s="37"/>
      <c r="K7" s="37"/>
      <c r="L7" s="37"/>
      <c r="M7" s="37"/>
      <c r="N7" s="38"/>
    </row>
    <row r="8" spans="1:14" x14ac:dyDescent="0.3">
      <c r="A8" s="4">
        <v>3</v>
      </c>
      <c r="B8" s="4" t="s">
        <v>6</v>
      </c>
      <c r="C8" s="4">
        <f t="shared" si="0"/>
        <v>2810</v>
      </c>
      <c r="D8" s="4">
        <f t="shared" si="1"/>
        <v>39</v>
      </c>
      <c r="E8" s="36"/>
      <c r="F8" s="37"/>
      <c r="G8" s="37"/>
      <c r="H8" s="37"/>
      <c r="I8" s="37"/>
      <c r="J8" s="37"/>
      <c r="K8" s="37"/>
      <c r="L8" s="37"/>
      <c r="M8" s="37"/>
      <c r="N8" s="38"/>
    </row>
    <row r="9" spans="1:14" x14ac:dyDescent="0.3">
      <c r="A9" s="4">
        <v>4</v>
      </c>
      <c r="B9" s="4" t="s">
        <v>7</v>
      </c>
      <c r="C9" s="4">
        <f t="shared" si="0"/>
        <v>2791</v>
      </c>
      <c r="D9" s="4">
        <f t="shared" si="1"/>
        <v>19</v>
      </c>
      <c r="E9" s="36"/>
      <c r="F9" s="37"/>
      <c r="G9" s="37"/>
      <c r="H9" s="37"/>
      <c r="I9" s="37"/>
      <c r="J9" s="37"/>
      <c r="K9" s="37"/>
      <c r="L9" s="37"/>
      <c r="M9" s="37"/>
      <c r="N9" s="38"/>
    </row>
    <row r="10" spans="1:14" x14ac:dyDescent="0.3">
      <c r="A10" s="4">
        <v>5</v>
      </c>
      <c r="B10" s="4" t="s">
        <v>8</v>
      </c>
      <c r="C10" s="4">
        <f t="shared" si="0"/>
        <v>2780</v>
      </c>
      <c r="D10" s="4">
        <f t="shared" si="1"/>
        <v>11</v>
      </c>
      <c r="E10" s="36"/>
      <c r="F10" s="37"/>
      <c r="G10" s="37"/>
      <c r="H10" s="37"/>
      <c r="I10" s="37"/>
      <c r="J10" s="37"/>
      <c r="K10" s="37"/>
      <c r="L10" s="37"/>
      <c r="M10" s="37"/>
      <c r="N10" s="38"/>
    </row>
    <row r="11" spans="1:14" x14ac:dyDescent="0.3">
      <c r="A11" s="4">
        <v>6</v>
      </c>
      <c r="B11" s="4" t="s">
        <v>9</v>
      </c>
      <c r="C11" s="4">
        <f t="shared" si="0"/>
        <v>2773</v>
      </c>
      <c r="D11" s="4">
        <f t="shared" si="1"/>
        <v>7</v>
      </c>
      <c r="E11" s="36"/>
      <c r="F11" s="37"/>
      <c r="G11" s="37"/>
      <c r="H11" s="37"/>
      <c r="I11" s="37"/>
      <c r="J11" s="37"/>
      <c r="K11" s="37"/>
      <c r="L11" s="37"/>
      <c r="M11" s="37"/>
      <c r="N11" s="38"/>
    </row>
    <row r="12" spans="1:14" x14ac:dyDescent="0.3">
      <c r="A12" s="4">
        <v>7</v>
      </c>
      <c r="B12" s="4" t="s">
        <v>10</v>
      </c>
      <c r="C12" s="4">
        <f t="shared" si="0"/>
        <v>2768</v>
      </c>
      <c r="D12" s="4">
        <f t="shared" si="1"/>
        <v>5</v>
      </c>
      <c r="E12" s="36"/>
      <c r="F12" s="37"/>
      <c r="G12" s="37"/>
      <c r="H12" s="37"/>
      <c r="I12" s="37"/>
      <c r="J12" s="37"/>
      <c r="K12" s="37"/>
      <c r="L12" s="37"/>
      <c r="M12" s="37"/>
      <c r="N12" s="38"/>
    </row>
    <row r="13" spans="1:14" x14ac:dyDescent="0.3">
      <c r="A13" s="4">
        <v>8</v>
      </c>
      <c r="B13" s="4" t="s">
        <v>11</v>
      </c>
      <c r="C13" s="4">
        <f t="shared" si="0"/>
        <v>2765</v>
      </c>
      <c r="D13" s="4">
        <f t="shared" si="1"/>
        <v>3</v>
      </c>
      <c r="E13" s="36"/>
      <c r="F13" s="37"/>
      <c r="G13" s="37"/>
      <c r="H13" s="37"/>
      <c r="I13" s="37"/>
      <c r="J13" s="37"/>
      <c r="K13" s="37"/>
      <c r="L13" s="37"/>
      <c r="M13" s="37"/>
      <c r="N13" s="38"/>
    </row>
    <row r="14" spans="1:14" x14ac:dyDescent="0.3">
      <c r="A14" s="4">
        <v>9</v>
      </c>
      <c r="B14" s="4" t="s">
        <v>12</v>
      </c>
      <c r="C14" s="4">
        <f t="shared" si="0"/>
        <v>2763</v>
      </c>
      <c r="D14" s="4">
        <f t="shared" si="1"/>
        <v>2</v>
      </c>
      <c r="E14" s="36"/>
      <c r="F14" s="37"/>
      <c r="G14" s="37"/>
      <c r="H14" s="37"/>
      <c r="I14" s="37"/>
      <c r="J14" s="37"/>
      <c r="K14" s="37"/>
      <c r="L14" s="37"/>
      <c r="M14" s="37"/>
      <c r="N14" s="38"/>
    </row>
    <row r="15" spans="1:14" x14ac:dyDescent="0.3">
      <c r="A15" s="4">
        <v>10</v>
      </c>
      <c r="B15" s="4" t="s">
        <v>13</v>
      </c>
      <c r="C15" s="4">
        <f t="shared" si="0"/>
        <v>2762</v>
      </c>
      <c r="D15" s="4">
        <f t="shared" si="1"/>
        <v>1</v>
      </c>
      <c r="E15" s="36"/>
      <c r="F15" s="37"/>
      <c r="G15" s="37"/>
      <c r="H15" s="37"/>
      <c r="I15" s="37"/>
      <c r="J15" s="37"/>
      <c r="K15" s="37"/>
      <c r="L15" s="37"/>
      <c r="M15" s="37"/>
      <c r="N15" s="38"/>
    </row>
    <row r="16" spans="1:14" x14ac:dyDescent="0.3">
      <c r="A16" s="4" t="s">
        <v>2</v>
      </c>
      <c r="B16" s="4"/>
      <c r="C16" s="4">
        <f>MAX(C5:C15)-MIN(C5:C15)</f>
        <v>277</v>
      </c>
      <c r="D16" s="4"/>
      <c r="E16" s="39"/>
      <c r="F16" s="40"/>
      <c r="G16" s="40"/>
      <c r="H16" s="40"/>
      <c r="I16" s="40"/>
      <c r="J16" s="40"/>
      <c r="K16" s="40"/>
      <c r="L16" s="40"/>
      <c r="M16" s="40"/>
      <c r="N16" s="41"/>
    </row>
    <row r="17" spans="1:14" x14ac:dyDescent="0.3">
      <c r="A17" s="30" t="s">
        <v>28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1:14" x14ac:dyDescent="0.3">
      <c r="A18" s="4">
        <v>0</v>
      </c>
      <c r="B18" s="4" t="s">
        <v>14</v>
      </c>
      <c r="C18" s="4">
        <f>HEX2DEC(B18)</f>
        <v>3046</v>
      </c>
      <c r="D18" s="4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 x14ac:dyDescent="0.3">
      <c r="A19" s="4">
        <v>1</v>
      </c>
      <c r="B19" s="4" t="s">
        <v>15</v>
      </c>
      <c r="C19" s="4">
        <f t="shared" ref="C19:C28" si="2">HEX2DEC(B19)</f>
        <v>2964</v>
      </c>
      <c r="D19" s="4">
        <f>C18-C19</f>
        <v>82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4" x14ac:dyDescent="0.3">
      <c r="A20" s="4">
        <v>2</v>
      </c>
      <c r="B20" s="4" t="s">
        <v>16</v>
      </c>
      <c r="C20" s="4">
        <f t="shared" si="2"/>
        <v>2906</v>
      </c>
      <c r="D20" s="4">
        <f t="shared" ref="D20:D28" si="3">C19-C20</f>
        <v>58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4" x14ac:dyDescent="0.3">
      <c r="A21" s="4">
        <v>3</v>
      </c>
      <c r="B21" s="4" t="s">
        <v>17</v>
      </c>
      <c r="C21" s="4">
        <f t="shared" si="2"/>
        <v>2874</v>
      </c>
      <c r="D21" s="4">
        <f t="shared" si="3"/>
        <v>32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 x14ac:dyDescent="0.3">
      <c r="A22" s="4">
        <v>4</v>
      </c>
      <c r="B22" s="4" t="s">
        <v>18</v>
      </c>
      <c r="C22" s="4">
        <f t="shared" si="2"/>
        <v>2853</v>
      </c>
      <c r="D22" s="4">
        <f t="shared" si="3"/>
        <v>21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</row>
    <row r="23" spans="1:14" x14ac:dyDescent="0.3">
      <c r="A23" s="4">
        <v>5</v>
      </c>
      <c r="B23" s="4" t="s">
        <v>19</v>
      </c>
      <c r="C23" s="4">
        <f t="shared" si="2"/>
        <v>2840</v>
      </c>
      <c r="D23" s="4">
        <f t="shared" si="3"/>
        <v>13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 spans="1:14" x14ac:dyDescent="0.3">
      <c r="A24" s="4">
        <v>6</v>
      </c>
      <c r="B24" s="4" t="s">
        <v>20</v>
      </c>
      <c r="C24" s="4">
        <f t="shared" si="2"/>
        <v>2832</v>
      </c>
      <c r="D24" s="4">
        <f t="shared" si="3"/>
        <v>8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</row>
    <row r="25" spans="1:14" x14ac:dyDescent="0.3">
      <c r="A25" s="4">
        <v>7</v>
      </c>
      <c r="B25" s="4" t="s">
        <v>21</v>
      </c>
      <c r="C25" s="4">
        <f t="shared" si="2"/>
        <v>2827</v>
      </c>
      <c r="D25" s="4">
        <f t="shared" si="3"/>
        <v>5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r="26" spans="1:14" x14ac:dyDescent="0.3">
      <c r="A26" s="4">
        <v>8</v>
      </c>
      <c r="B26" s="4" t="s">
        <v>22</v>
      </c>
      <c r="C26" s="4">
        <f t="shared" si="2"/>
        <v>2824</v>
      </c>
      <c r="D26" s="4">
        <f t="shared" si="3"/>
        <v>3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4" x14ac:dyDescent="0.3">
      <c r="A27" s="4">
        <v>9</v>
      </c>
      <c r="B27" s="4" t="s">
        <v>23</v>
      </c>
      <c r="C27" s="4">
        <f t="shared" si="2"/>
        <v>2821</v>
      </c>
      <c r="D27" s="4">
        <f t="shared" si="3"/>
        <v>3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4" x14ac:dyDescent="0.3">
      <c r="A28" s="4">
        <v>10</v>
      </c>
      <c r="B28" s="4" t="s">
        <v>24</v>
      </c>
      <c r="C28" s="4">
        <f t="shared" si="2"/>
        <v>2819</v>
      </c>
      <c r="D28" s="4">
        <f t="shared" si="3"/>
        <v>2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4" x14ac:dyDescent="0.3">
      <c r="A29" s="4" t="s">
        <v>2</v>
      </c>
      <c r="B29" s="4"/>
      <c r="C29" s="4">
        <f>MAX(C18:C28)-MIN(C18:C28)</f>
        <v>227</v>
      </c>
      <c r="D29" s="4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4" x14ac:dyDescent="0.3">
      <c r="A30" s="30" t="s">
        <v>34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4" x14ac:dyDescent="0.3">
      <c r="A31" s="4">
        <v>0</v>
      </c>
      <c r="B31" s="4">
        <v>947</v>
      </c>
      <c r="C31" s="4">
        <f>HEX2DEC(B31)</f>
        <v>2375</v>
      </c>
      <c r="D31" s="4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4" x14ac:dyDescent="0.3">
      <c r="A32" s="4">
        <v>1</v>
      </c>
      <c r="B32" s="4">
        <v>911</v>
      </c>
      <c r="C32" s="4">
        <f t="shared" ref="C32:C41" si="4">HEX2DEC(B32)</f>
        <v>2321</v>
      </c>
      <c r="D32" s="4">
        <f>C31-C32</f>
        <v>54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x14ac:dyDescent="0.3">
      <c r="A33" s="4">
        <v>2</v>
      </c>
      <c r="B33" s="4" t="s">
        <v>33</v>
      </c>
      <c r="C33" s="4">
        <f t="shared" si="4"/>
        <v>2261</v>
      </c>
      <c r="D33" s="4">
        <f t="shared" ref="D33:D41" si="5">C32-C33</f>
        <v>60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x14ac:dyDescent="0.3">
      <c r="A34" s="4">
        <v>3</v>
      </c>
      <c r="B34" s="4" t="s">
        <v>32</v>
      </c>
      <c r="C34" s="4">
        <f t="shared" si="4"/>
        <v>2225</v>
      </c>
      <c r="D34" s="4">
        <f t="shared" si="5"/>
        <v>36</v>
      </c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x14ac:dyDescent="0.3">
      <c r="A35" s="4">
        <v>4</v>
      </c>
      <c r="B35" s="4">
        <v>898</v>
      </c>
      <c r="C35" s="4">
        <f t="shared" si="4"/>
        <v>2200</v>
      </c>
      <c r="D35" s="4">
        <f t="shared" si="5"/>
        <v>25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x14ac:dyDescent="0.3">
      <c r="A36" s="4">
        <v>5</v>
      </c>
      <c r="B36" s="4" t="s">
        <v>31</v>
      </c>
      <c r="C36" s="4">
        <f t="shared" si="4"/>
        <v>2188</v>
      </c>
      <c r="D36" s="4">
        <f t="shared" si="5"/>
        <v>12</v>
      </c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x14ac:dyDescent="0.3">
      <c r="A37" s="4">
        <v>6</v>
      </c>
      <c r="B37" s="4">
        <v>883</v>
      </c>
      <c r="C37" s="4">
        <f t="shared" si="4"/>
        <v>2179</v>
      </c>
      <c r="D37" s="4">
        <f t="shared" si="5"/>
        <v>9</v>
      </c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x14ac:dyDescent="0.3">
      <c r="A38" s="4">
        <v>7</v>
      </c>
      <c r="B38" s="4" t="s">
        <v>30</v>
      </c>
      <c r="C38" s="4">
        <f t="shared" si="4"/>
        <v>2173</v>
      </c>
      <c r="D38" s="4">
        <f t="shared" si="5"/>
        <v>6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x14ac:dyDescent="0.3">
      <c r="A39" s="4">
        <v>8</v>
      </c>
      <c r="B39" s="4">
        <v>879</v>
      </c>
      <c r="C39" s="4">
        <f t="shared" si="4"/>
        <v>2169</v>
      </c>
      <c r="D39" s="4">
        <f t="shared" si="5"/>
        <v>4</v>
      </c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x14ac:dyDescent="0.3">
      <c r="A40" s="4">
        <v>9</v>
      </c>
      <c r="B40" s="4">
        <v>876</v>
      </c>
      <c r="C40" s="4">
        <f t="shared" si="4"/>
        <v>2166</v>
      </c>
      <c r="D40" s="4">
        <f t="shared" si="5"/>
        <v>3</v>
      </c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x14ac:dyDescent="0.3">
      <c r="A41" s="4">
        <v>10</v>
      </c>
      <c r="B41" s="4">
        <v>875</v>
      </c>
      <c r="C41" s="4">
        <f t="shared" si="4"/>
        <v>2165</v>
      </c>
      <c r="D41" s="4">
        <f t="shared" si="5"/>
        <v>1</v>
      </c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x14ac:dyDescent="0.3">
      <c r="A42" s="4" t="s">
        <v>2</v>
      </c>
      <c r="B42" s="4"/>
      <c r="C42" s="4">
        <f>MAX(C31:C41)-MIN(C31:C41)</f>
        <v>210</v>
      </c>
      <c r="D42" s="4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x14ac:dyDescent="0.3">
      <c r="A43" s="30" t="s">
        <v>35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1:14" x14ac:dyDescent="0.3">
      <c r="A44" s="4">
        <v>0</v>
      </c>
      <c r="B44" s="4" t="s">
        <v>38</v>
      </c>
      <c r="C44" s="4">
        <f>HEX2DEC(B44)</f>
        <v>3138</v>
      </c>
      <c r="D44" s="4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x14ac:dyDescent="0.3">
      <c r="A45" s="4">
        <v>1</v>
      </c>
      <c r="B45" s="4" t="s">
        <v>36</v>
      </c>
      <c r="C45" s="4">
        <f t="shared" ref="C45:C54" si="6">HEX2DEC(B45)</f>
        <v>3094</v>
      </c>
      <c r="D45" s="4">
        <f>C44-C45</f>
        <v>44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x14ac:dyDescent="0.3">
      <c r="A46" s="4">
        <v>2</v>
      </c>
      <c r="B46" s="4" t="s">
        <v>37</v>
      </c>
      <c r="C46" s="4">
        <f t="shared" si="6"/>
        <v>3052</v>
      </c>
      <c r="D46" s="4">
        <f t="shared" ref="D46:D54" si="7">C45-C46</f>
        <v>42</v>
      </c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x14ac:dyDescent="0.3">
      <c r="A47" s="4">
        <v>3</v>
      </c>
      <c r="B47" s="4" t="s">
        <v>39</v>
      </c>
      <c r="C47" s="4">
        <f t="shared" si="6"/>
        <v>3023</v>
      </c>
      <c r="D47" s="4">
        <f t="shared" si="7"/>
        <v>29</v>
      </c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x14ac:dyDescent="0.3">
      <c r="A48" s="4">
        <v>4</v>
      </c>
      <c r="B48" s="4" t="s">
        <v>40</v>
      </c>
      <c r="C48" s="4">
        <f t="shared" si="6"/>
        <v>3009</v>
      </c>
      <c r="D48" s="4">
        <f t="shared" si="7"/>
        <v>14</v>
      </c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x14ac:dyDescent="0.3">
      <c r="A49" s="4">
        <v>5</v>
      </c>
      <c r="B49" s="4" t="s">
        <v>41</v>
      </c>
      <c r="C49" s="4">
        <f t="shared" si="6"/>
        <v>3001</v>
      </c>
      <c r="D49" s="4">
        <f t="shared" si="7"/>
        <v>8</v>
      </c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x14ac:dyDescent="0.3">
      <c r="A50" s="4">
        <v>6</v>
      </c>
      <c r="B50" s="4" t="s">
        <v>42</v>
      </c>
      <c r="C50" s="4">
        <f t="shared" si="6"/>
        <v>2996</v>
      </c>
      <c r="D50" s="4">
        <f t="shared" si="7"/>
        <v>5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x14ac:dyDescent="0.3">
      <c r="A51" s="4">
        <v>7</v>
      </c>
      <c r="B51" s="4" t="s">
        <v>43</v>
      </c>
      <c r="C51" s="4">
        <f t="shared" si="6"/>
        <v>2992</v>
      </c>
      <c r="D51" s="4">
        <f t="shared" si="7"/>
        <v>4</v>
      </c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x14ac:dyDescent="0.3">
      <c r="A52" s="4">
        <v>8</v>
      </c>
      <c r="B52" s="4" t="s">
        <v>44</v>
      </c>
      <c r="C52" s="4">
        <f t="shared" si="6"/>
        <v>2991</v>
      </c>
      <c r="D52" s="4">
        <f t="shared" si="7"/>
        <v>1</v>
      </c>
      <c r="E52" s="31"/>
      <c r="F52" s="31"/>
      <c r="G52" s="31"/>
      <c r="H52" s="31"/>
      <c r="I52" s="31"/>
      <c r="J52" s="31"/>
      <c r="K52" s="31"/>
      <c r="L52" s="31"/>
      <c r="M52" s="31"/>
      <c r="N52" s="31"/>
    </row>
    <row r="53" spans="1:14" x14ac:dyDescent="0.3">
      <c r="A53" s="4">
        <v>9</v>
      </c>
      <c r="B53" s="4" t="s">
        <v>45</v>
      </c>
      <c r="C53" s="4">
        <f t="shared" si="6"/>
        <v>2989</v>
      </c>
      <c r="D53" s="4">
        <f t="shared" si="7"/>
        <v>2</v>
      </c>
      <c r="E53" s="31"/>
      <c r="F53" s="31"/>
      <c r="G53" s="31"/>
      <c r="H53" s="31"/>
      <c r="I53" s="31"/>
      <c r="J53" s="31"/>
      <c r="K53" s="31"/>
      <c r="L53" s="31"/>
      <c r="M53" s="31"/>
      <c r="N53" s="31"/>
    </row>
    <row r="54" spans="1:14" x14ac:dyDescent="0.3">
      <c r="A54" s="4">
        <v>10</v>
      </c>
      <c r="B54" s="4" t="s">
        <v>46</v>
      </c>
      <c r="C54" s="4">
        <f t="shared" si="6"/>
        <v>2988</v>
      </c>
      <c r="D54" s="4">
        <f t="shared" si="7"/>
        <v>1</v>
      </c>
      <c r="E54" s="31"/>
      <c r="F54" s="31"/>
      <c r="G54" s="31"/>
      <c r="H54" s="31"/>
      <c r="I54" s="31"/>
      <c r="J54" s="31"/>
      <c r="K54" s="31"/>
      <c r="L54" s="31"/>
      <c r="M54" s="31"/>
      <c r="N54" s="31"/>
    </row>
    <row r="55" spans="1:14" x14ac:dyDescent="0.3">
      <c r="A55" s="4" t="s">
        <v>2</v>
      </c>
      <c r="B55" s="4"/>
      <c r="C55" s="4">
        <f>MAX(C44:C54)-MIN(C44:C54)</f>
        <v>150</v>
      </c>
      <c r="D55" s="4"/>
      <c r="E55" s="31"/>
      <c r="F55" s="31"/>
      <c r="G55" s="31"/>
      <c r="H55" s="31"/>
      <c r="I55" s="31"/>
      <c r="J55" s="31"/>
      <c r="K55" s="31"/>
      <c r="L55" s="31"/>
      <c r="M55" s="31"/>
      <c r="N55" s="31"/>
    </row>
  </sheetData>
  <mergeCells count="11">
    <mergeCell ref="E44:N55"/>
    <mergeCell ref="A17:N17"/>
    <mergeCell ref="A4:N4"/>
    <mergeCell ref="E3:N3"/>
    <mergeCell ref="E5:N16"/>
    <mergeCell ref="E18:N29"/>
    <mergeCell ref="A1:K2"/>
    <mergeCell ref="L1:N2"/>
    <mergeCell ref="A30:N30"/>
    <mergeCell ref="E31:N42"/>
    <mergeCell ref="A43:N4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73"/>
  <sheetViews>
    <sheetView topLeftCell="A43" zoomScale="70" zoomScaleNormal="70" workbookViewId="0">
      <selection activeCell="N81" sqref="N81"/>
    </sheetView>
  </sheetViews>
  <sheetFormatPr defaultRowHeight="16.5" x14ac:dyDescent="0.3"/>
  <cols>
    <col min="1" max="12" width="6.375" style="1" customWidth="1"/>
    <col min="13" max="25" width="6.375" customWidth="1"/>
  </cols>
  <sheetData>
    <row r="1" spans="1:32" ht="39" x14ac:dyDescent="0.3">
      <c r="A1" s="45" t="s">
        <v>108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6">
        <v>42740</v>
      </c>
      <c r="W1" s="47"/>
      <c r="X1" s="47"/>
      <c r="Y1" s="47"/>
    </row>
    <row r="2" spans="1:32" ht="17.25" thickBot="1" x14ac:dyDescent="0.35"/>
    <row r="3" spans="1:32" x14ac:dyDescent="0.3">
      <c r="A3" s="17" t="s">
        <v>105</v>
      </c>
      <c r="B3" s="44" t="s">
        <v>62</v>
      </c>
      <c r="C3" s="44"/>
      <c r="D3" s="18" t="s">
        <v>55</v>
      </c>
      <c r="E3" s="44">
        <v>4</v>
      </c>
      <c r="F3" s="44"/>
      <c r="G3" s="18" t="s">
        <v>106</v>
      </c>
      <c r="H3" s="42" t="s">
        <v>60</v>
      </c>
      <c r="I3" s="42"/>
      <c r="J3" s="42"/>
      <c r="K3" s="42"/>
      <c r="L3" s="43"/>
      <c r="N3" s="17" t="s">
        <v>105</v>
      </c>
      <c r="O3" s="44" t="s">
        <v>59</v>
      </c>
      <c r="P3" s="44"/>
      <c r="Q3" s="18" t="s">
        <v>55</v>
      </c>
      <c r="R3" s="44">
        <v>4</v>
      </c>
      <c r="S3" s="44"/>
      <c r="T3" s="18" t="s">
        <v>106</v>
      </c>
      <c r="U3" s="42" t="s">
        <v>60</v>
      </c>
      <c r="V3" s="42"/>
      <c r="W3" s="42"/>
      <c r="X3" s="42"/>
      <c r="Y3" s="43"/>
    </row>
    <row r="4" spans="1:32" x14ac:dyDescent="0.3">
      <c r="A4" s="19" t="s">
        <v>56</v>
      </c>
      <c r="B4" s="3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20">
        <v>10</v>
      </c>
      <c r="N4" s="19" t="s">
        <v>56</v>
      </c>
      <c r="O4" s="3">
        <v>0</v>
      </c>
      <c r="P4" s="3">
        <v>1</v>
      </c>
      <c r="Q4" s="3">
        <v>2</v>
      </c>
      <c r="R4" s="3">
        <v>3</v>
      </c>
      <c r="S4" s="3">
        <v>4</v>
      </c>
      <c r="T4" s="3">
        <v>5</v>
      </c>
      <c r="U4" s="3">
        <v>6</v>
      </c>
      <c r="V4" s="3">
        <v>7</v>
      </c>
      <c r="W4" s="3">
        <v>8</v>
      </c>
      <c r="X4" s="3">
        <v>9</v>
      </c>
      <c r="Y4" s="20">
        <v>10</v>
      </c>
    </row>
    <row r="5" spans="1:32" hidden="1" x14ac:dyDescent="0.3">
      <c r="A5" s="19" t="s">
        <v>57</v>
      </c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  <c r="H5" s="5" t="s">
        <v>71</v>
      </c>
      <c r="I5" s="5" t="s">
        <v>72</v>
      </c>
      <c r="J5" s="5" t="s">
        <v>73</v>
      </c>
      <c r="K5" s="5" t="s">
        <v>74</v>
      </c>
      <c r="L5" s="24" t="s">
        <v>75</v>
      </c>
      <c r="N5" s="19" t="s">
        <v>57</v>
      </c>
      <c r="O5" s="5" t="s">
        <v>76</v>
      </c>
      <c r="P5" s="5" t="s">
        <v>77</v>
      </c>
      <c r="Q5" s="5" t="s">
        <v>78</v>
      </c>
      <c r="R5" s="5" t="s">
        <v>79</v>
      </c>
      <c r="S5" s="5" t="s">
        <v>80</v>
      </c>
      <c r="T5" s="5">
        <v>884</v>
      </c>
      <c r="U5" s="5" t="s">
        <v>81</v>
      </c>
      <c r="V5" s="5" t="s">
        <v>82</v>
      </c>
      <c r="W5" s="5">
        <v>877</v>
      </c>
      <c r="X5" s="5">
        <v>875</v>
      </c>
      <c r="Y5" s="24">
        <v>874</v>
      </c>
    </row>
    <row r="6" spans="1:32" x14ac:dyDescent="0.3">
      <c r="A6" s="19" t="s">
        <v>107</v>
      </c>
      <c r="B6" s="5">
        <f>HEX2DEC(B5)</f>
        <v>1581</v>
      </c>
      <c r="C6" s="5">
        <f t="shared" ref="C6:L6" si="0">HEX2DEC(C5)</f>
        <v>1520</v>
      </c>
      <c r="D6" s="5">
        <f t="shared" si="0"/>
        <v>1491</v>
      </c>
      <c r="E6" s="5">
        <f t="shared" si="0"/>
        <v>1476</v>
      </c>
      <c r="F6" s="5">
        <f t="shared" si="0"/>
        <v>1466</v>
      </c>
      <c r="G6" s="5">
        <f t="shared" si="0"/>
        <v>1460</v>
      </c>
      <c r="H6" s="5">
        <f t="shared" si="0"/>
        <v>1456</v>
      </c>
      <c r="I6" s="5">
        <f t="shared" si="0"/>
        <v>1454</v>
      </c>
      <c r="J6" s="5">
        <f t="shared" si="0"/>
        <v>1452</v>
      </c>
      <c r="K6" s="5">
        <f t="shared" si="0"/>
        <v>1451</v>
      </c>
      <c r="L6" s="24">
        <f t="shared" si="0"/>
        <v>1450</v>
      </c>
      <c r="N6" s="19" t="s">
        <v>107</v>
      </c>
      <c r="O6" s="5">
        <f>HEX2DEC(O5)</f>
        <v>2431</v>
      </c>
      <c r="P6" s="5">
        <f t="shared" ref="P6" si="1">HEX2DEC(P5)</f>
        <v>2315</v>
      </c>
      <c r="Q6" s="5">
        <f t="shared" ref="Q6" si="2">HEX2DEC(Q5)</f>
        <v>2239</v>
      </c>
      <c r="R6" s="5">
        <f t="shared" ref="R6" si="3">HEX2DEC(R5)</f>
        <v>2206</v>
      </c>
      <c r="S6" s="5">
        <f t="shared" ref="S6" si="4">HEX2DEC(S5)</f>
        <v>2190</v>
      </c>
      <c r="T6" s="5">
        <f t="shared" ref="T6" si="5">HEX2DEC(T5)</f>
        <v>2180</v>
      </c>
      <c r="U6" s="5">
        <f t="shared" ref="U6" si="6">HEX2DEC(U5)</f>
        <v>2174</v>
      </c>
      <c r="V6" s="5">
        <f t="shared" ref="V6" si="7">HEX2DEC(V5)</f>
        <v>2170</v>
      </c>
      <c r="W6" s="5">
        <f t="shared" ref="W6" si="8">HEX2DEC(W5)</f>
        <v>2167</v>
      </c>
      <c r="X6" s="5">
        <f t="shared" ref="X6" si="9">HEX2DEC(X5)</f>
        <v>2165</v>
      </c>
      <c r="Y6" s="24">
        <f t="shared" ref="Y6" si="10">HEX2DEC(Y5)</f>
        <v>2164</v>
      </c>
    </row>
    <row r="7" spans="1:32" ht="17.25" thickBot="1" x14ac:dyDescent="0.35">
      <c r="A7" s="21" t="s">
        <v>58</v>
      </c>
      <c r="B7" s="25"/>
      <c r="C7" s="25">
        <f>B6-C6</f>
        <v>61</v>
      </c>
      <c r="D7" s="25">
        <f t="shared" ref="D7:L7" si="11">C6-D6</f>
        <v>29</v>
      </c>
      <c r="E7" s="25">
        <f t="shared" si="11"/>
        <v>15</v>
      </c>
      <c r="F7" s="25">
        <f t="shared" si="11"/>
        <v>10</v>
      </c>
      <c r="G7" s="25">
        <f t="shared" si="11"/>
        <v>6</v>
      </c>
      <c r="H7" s="25">
        <f t="shared" si="11"/>
        <v>4</v>
      </c>
      <c r="I7" s="25">
        <f t="shared" si="11"/>
        <v>2</v>
      </c>
      <c r="J7" s="25">
        <f t="shared" si="11"/>
        <v>2</v>
      </c>
      <c r="K7" s="25">
        <f t="shared" si="11"/>
        <v>1</v>
      </c>
      <c r="L7" s="26">
        <f t="shared" si="11"/>
        <v>1</v>
      </c>
      <c r="N7" s="21" t="s">
        <v>58</v>
      </c>
      <c r="O7" s="25"/>
      <c r="P7" s="25">
        <f>O6-P6</f>
        <v>116</v>
      </c>
      <c r="Q7" s="25">
        <f t="shared" ref="Q7" si="12">P6-Q6</f>
        <v>76</v>
      </c>
      <c r="R7" s="25">
        <f t="shared" ref="R7" si="13">Q6-R6</f>
        <v>33</v>
      </c>
      <c r="S7" s="25">
        <f t="shared" ref="S7" si="14">R6-S6</f>
        <v>16</v>
      </c>
      <c r="T7" s="25">
        <f t="shared" ref="T7" si="15">S6-T6</f>
        <v>10</v>
      </c>
      <c r="U7" s="25">
        <f t="shared" ref="U7" si="16">T6-U6</f>
        <v>6</v>
      </c>
      <c r="V7" s="25">
        <f t="shared" ref="V7" si="17">U6-V6</f>
        <v>4</v>
      </c>
      <c r="W7" s="25">
        <f t="shared" ref="W7" si="18">V6-W6</f>
        <v>3</v>
      </c>
      <c r="X7" s="25">
        <f t="shared" ref="X7" si="19">W6-X6</f>
        <v>2</v>
      </c>
      <c r="Y7" s="26">
        <f t="shared" ref="Y7" si="20">X6-Y6</f>
        <v>1</v>
      </c>
    </row>
    <row r="14" spans="1:32" x14ac:dyDescent="0.3"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24" spans="1:25" ht="17.25" thickBot="1" x14ac:dyDescent="0.35"/>
    <row r="25" spans="1:25" x14ac:dyDescent="0.3">
      <c r="A25" s="17" t="s">
        <v>105</v>
      </c>
      <c r="B25" s="44" t="s">
        <v>63</v>
      </c>
      <c r="C25" s="44"/>
      <c r="D25" s="18" t="s">
        <v>55</v>
      </c>
      <c r="E25" s="44">
        <v>4</v>
      </c>
      <c r="F25" s="44"/>
      <c r="G25" s="18" t="s">
        <v>106</v>
      </c>
      <c r="H25" s="42" t="s">
        <v>60</v>
      </c>
      <c r="I25" s="42"/>
      <c r="J25" s="42"/>
      <c r="K25" s="42"/>
      <c r="L25" s="43"/>
      <c r="N25" s="17" t="s">
        <v>105</v>
      </c>
      <c r="O25" s="44" t="s">
        <v>64</v>
      </c>
      <c r="P25" s="44"/>
      <c r="Q25" s="18" t="s">
        <v>55</v>
      </c>
      <c r="R25" s="44">
        <v>4</v>
      </c>
      <c r="S25" s="44"/>
      <c r="T25" s="18" t="s">
        <v>106</v>
      </c>
      <c r="U25" s="42" t="s">
        <v>60</v>
      </c>
      <c r="V25" s="42"/>
      <c r="W25" s="42"/>
      <c r="X25" s="42"/>
      <c r="Y25" s="43"/>
    </row>
    <row r="26" spans="1:25" x14ac:dyDescent="0.3">
      <c r="A26" s="19" t="s">
        <v>56</v>
      </c>
      <c r="B26" s="3">
        <v>0</v>
      </c>
      <c r="C26" s="3">
        <v>1</v>
      </c>
      <c r="D26" s="3">
        <v>2</v>
      </c>
      <c r="E26" s="3">
        <v>3</v>
      </c>
      <c r="F26" s="3">
        <v>4</v>
      </c>
      <c r="G26" s="3">
        <v>5</v>
      </c>
      <c r="H26" s="3">
        <v>6</v>
      </c>
      <c r="I26" s="3">
        <v>7</v>
      </c>
      <c r="J26" s="3">
        <v>8</v>
      </c>
      <c r="K26" s="3">
        <v>9</v>
      </c>
      <c r="L26" s="20">
        <v>10</v>
      </c>
      <c r="N26" s="19" t="s">
        <v>56</v>
      </c>
      <c r="O26" s="3">
        <v>0</v>
      </c>
      <c r="P26" s="3">
        <v>1</v>
      </c>
      <c r="Q26" s="3">
        <v>2</v>
      </c>
      <c r="R26" s="3">
        <v>3</v>
      </c>
      <c r="S26" s="3">
        <v>4</v>
      </c>
      <c r="T26" s="3">
        <v>5</v>
      </c>
      <c r="U26" s="3">
        <v>6</v>
      </c>
      <c r="V26" s="3">
        <v>7</v>
      </c>
      <c r="W26" s="3">
        <v>8</v>
      </c>
      <c r="X26" s="3">
        <v>9</v>
      </c>
      <c r="Y26" s="20">
        <v>10</v>
      </c>
    </row>
    <row r="27" spans="1:25" hidden="1" x14ac:dyDescent="0.3">
      <c r="A27" s="19" t="s">
        <v>57</v>
      </c>
      <c r="B27" s="5" t="s">
        <v>83</v>
      </c>
      <c r="C27" s="5" t="s">
        <v>84</v>
      </c>
      <c r="D27" s="5" t="s">
        <v>85</v>
      </c>
      <c r="E27" s="5" t="s">
        <v>86</v>
      </c>
      <c r="F27" s="5" t="s">
        <v>87</v>
      </c>
      <c r="G27" s="5" t="s">
        <v>88</v>
      </c>
      <c r="H27" s="5" t="s">
        <v>89</v>
      </c>
      <c r="I27" s="5" t="s">
        <v>90</v>
      </c>
      <c r="J27" s="5" t="s">
        <v>91</v>
      </c>
      <c r="K27" s="5" t="s">
        <v>92</v>
      </c>
      <c r="L27" s="24" t="s">
        <v>93</v>
      </c>
      <c r="N27" s="19" t="s">
        <v>57</v>
      </c>
      <c r="O27" s="5" t="s">
        <v>94</v>
      </c>
      <c r="P27" s="5" t="s">
        <v>95</v>
      </c>
      <c r="Q27" s="5" t="s">
        <v>96</v>
      </c>
      <c r="R27" s="5" t="s">
        <v>97</v>
      </c>
      <c r="S27" s="5" t="s">
        <v>98</v>
      </c>
      <c r="T27" s="5" t="s">
        <v>99</v>
      </c>
      <c r="U27" s="5" t="s">
        <v>100</v>
      </c>
      <c r="V27" s="5" t="s">
        <v>101</v>
      </c>
      <c r="W27" s="5" t="s">
        <v>102</v>
      </c>
      <c r="X27" s="5" t="s">
        <v>103</v>
      </c>
      <c r="Y27" s="24" t="s">
        <v>104</v>
      </c>
    </row>
    <row r="28" spans="1:25" x14ac:dyDescent="0.3">
      <c r="A28" s="19" t="s">
        <v>107</v>
      </c>
      <c r="B28" s="5">
        <f>HEX2DEC(B27)</f>
        <v>3143</v>
      </c>
      <c r="C28" s="5">
        <f t="shared" ref="C28" si="21">HEX2DEC(C27)</f>
        <v>3004</v>
      </c>
      <c r="D28" s="5">
        <f t="shared" ref="D28" si="22">HEX2DEC(D27)</f>
        <v>2912</v>
      </c>
      <c r="E28" s="5">
        <f t="shared" ref="E28" si="23">HEX2DEC(E27)</f>
        <v>2864</v>
      </c>
      <c r="F28" s="5">
        <f t="shared" ref="F28" si="24">HEX2DEC(F27)</f>
        <v>2841</v>
      </c>
      <c r="G28" s="5">
        <f t="shared" ref="G28" si="25">HEX2DEC(G27)</f>
        <v>2829</v>
      </c>
      <c r="H28" s="5">
        <f t="shared" ref="H28" si="26">HEX2DEC(H27)</f>
        <v>2821</v>
      </c>
      <c r="I28" s="5">
        <f t="shared" ref="I28" si="27">HEX2DEC(I27)</f>
        <v>2817</v>
      </c>
      <c r="J28" s="5">
        <f t="shared" ref="J28" si="28">HEX2DEC(J27)</f>
        <v>2813</v>
      </c>
      <c r="K28" s="5">
        <f t="shared" ref="K28" si="29">HEX2DEC(K27)</f>
        <v>2811</v>
      </c>
      <c r="L28" s="24">
        <f t="shared" ref="L28" si="30">HEX2DEC(L27)</f>
        <v>2810</v>
      </c>
      <c r="N28" s="19" t="s">
        <v>107</v>
      </c>
      <c r="O28" s="5">
        <f>HEX2DEC(O27)</f>
        <v>4095</v>
      </c>
      <c r="P28" s="5">
        <f t="shared" ref="P28" si="31">HEX2DEC(P27)</f>
        <v>3941</v>
      </c>
      <c r="Q28" s="5">
        <f t="shared" ref="Q28" si="32">HEX2DEC(Q27)</f>
        <v>3821</v>
      </c>
      <c r="R28" s="5">
        <f t="shared" ref="R28" si="33">HEX2DEC(R27)</f>
        <v>3752</v>
      </c>
      <c r="S28" s="5">
        <f t="shared" ref="S28" si="34">HEX2DEC(S27)</f>
        <v>3710</v>
      </c>
      <c r="T28" s="5">
        <f t="shared" ref="T28" si="35">HEX2DEC(T27)</f>
        <v>3687</v>
      </c>
      <c r="U28" s="5">
        <f t="shared" ref="U28" si="36">HEX2DEC(U27)</f>
        <v>3675</v>
      </c>
      <c r="V28" s="5">
        <f t="shared" ref="V28" si="37">HEX2DEC(V27)</f>
        <v>3667</v>
      </c>
      <c r="W28" s="5">
        <f t="shared" ref="W28" si="38">HEX2DEC(W27)</f>
        <v>3662</v>
      </c>
      <c r="X28" s="5">
        <f t="shared" ref="X28" si="39">HEX2DEC(X27)</f>
        <v>3658</v>
      </c>
      <c r="Y28" s="24">
        <f t="shared" ref="Y28" si="40">HEX2DEC(Y27)</f>
        <v>3656</v>
      </c>
    </row>
    <row r="29" spans="1:25" ht="17.25" thickBot="1" x14ac:dyDescent="0.35">
      <c r="A29" s="21" t="s">
        <v>58</v>
      </c>
      <c r="B29" s="25"/>
      <c r="C29" s="25">
        <f>B28-C28</f>
        <v>139</v>
      </c>
      <c r="D29" s="25">
        <f t="shared" ref="D29" si="41">C28-D28</f>
        <v>92</v>
      </c>
      <c r="E29" s="25">
        <f t="shared" ref="E29" si="42">D28-E28</f>
        <v>48</v>
      </c>
      <c r="F29" s="25">
        <f t="shared" ref="F29" si="43">E28-F28</f>
        <v>23</v>
      </c>
      <c r="G29" s="25">
        <f t="shared" ref="G29" si="44">F28-G28</f>
        <v>12</v>
      </c>
      <c r="H29" s="25">
        <f t="shared" ref="H29" si="45">G28-H28</f>
        <v>8</v>
      </c>
      <c r="I29" s="25">
        <f t="shared" ref="I29" si="46">H28-I28</f>
        <v>4</v>
      </c>
      <c r="J29" s="25">
        <f t="shared" ref="J29" si="47">I28-J28</f>
        <v>4</v>
      </c>
      <c r="K29" s="25">
        <f t="shared" ref="K29" si="48">J28-K28</f>
        <v>2</v>
      </c>
      <c r="L29" s="26">
        <f t="shared" ref="L29" si="49">K28-L28</f>
        <v>1</v>
      </c>
      <c r="N29" s="21" t="s">
        <v>58</v>
      </c>
      <c r="O29" s="25"/>
      <c r="P29" s="25">
        <f>O28-P28</f>
        <v>154</v>
      </c>
      <c r="Q29" s="25">
        <f t="shared" ref="Q29" si="50">P28-Q28</f>
        <v>120</v>
      </c>
      <c r="R29" s="25">
        <f t="shared" ref="R29" si="51">Q28-R28</f>
        <v>69</v>
      </c>
      <c r="S29" s="25">
        <f t="shared" ref="S29" si="52">R28-S28</f>
        <v>42</v>
      </c>
      <c r="T29" s="25">
        <f t="shared" ref="T29" si="53">S28-T28</f>
        <v>23</v>
      </c>
      <c r="U29" s="25">
        <f t="shared" ref="U29" si="54">T28-U28</f>
        <v>12</v>
      </c>
      <c r="V29" s="25">
        <f t="shared" ref="V29" si="55">U28-V28</f>
        <v>8</v>
      </c>
      <c r="W29" s="25">
        <f t="shared" ref="W29" si="56">V28-W28</f>
        <v>5</v>
      </c>
      <c r="X29" s="25">
        <f t="shared" ref="X29" si="57">W28-X28</f>
        <v>4</v>
      </c>
      <c r="Y29" s="26">
        <f t="shared" ref="Y29" si="58">X28-Y28</f>
        <v>2</v>
      </c>
    </row>
    <row r="39" spans="2:36" x14ac:dyDescent="0.3"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8" spans="2:36" x14ac:dyDescent="0.3">
      <c r="B48" s="19" t="s">
        <v>56</v>
      </c>
      <c r="C48" s="3">
        <v>0</v>
      </c>
      <c r="D48" s="3">
        <v>1</v>
      </c>
      <c r="E48" s="3">
        <v>2</v>
      </c>
      <c r="F48" s="3">
        <v>3</v>
      </c>
      <c r="G48" s="3">
        <v>4</v>
      </c>
      <c r="H48" s="3">
        <v>5</v>
      </c>
      <c r="I48" s="3">
        <v>6</v>
      </c>
      <c r="J48" s="3">
        <v>7</v>
      </c>
      <c r="K48" s="3">
        <v>8</v>
      </c>
      <c r="L48" s="3">
        <v>9</v>
      </c>
      <c r="M48" s="20">
        <v>10</v>
      </c>
    </row>
    <row r="49" spans="2:13" x14ac:dyDescent="0.3">
      <c r="B49" s="19" t="s">
        <v>61</v>
      </c>
      <c r="C49" s="5">
        <f t="shared" ref="C49:M49" si="59">B6</f>
        <v>1581</v>
      </c>
      <c r="D49" s="5">
        <f t="shared" si="59"/>
        <v>1520</v>
      </c>
      <c r="E49" s="5">
        <f t="shared" si="59"/>
        <v>1491</v>
      </c>
      <c r="F49" s="5">
        <f t="shared" si="59"/>
        <v>1476</v>
      </c>
      <c r="G49" s="5">
        <f t="shared" si="59"/>
        <v>1466</v>
      </c>
      <c r="H49" s="5">
        <f t="shared" si="59"/>
        <v>1460</v>
      </c>
      <c r="I49" s="5">
        <f t="shared" si="59"/>
        <v>1456</v>
      </c>
      <c r="J49" s="5">
        <f t="shared" si="59"/>
        <v>1454</v>
      </c>
      <c r="K49" s="5">
        <f t="shared" si="59"/>
        <v>1452</v>
      </c>
      <c r="L49" s="5">
        <f t="shared" si="59"/>
        <v>1451</v>
      </c>
      <c r="M49" s="5">
        <f t="shared" si="59"/>
        <v>1450</v>
      </c>
    </row>
    <row r="50" spans="2:13" x14ac:dyDescent="0.3">
      <c r="B50" s="16" t="s">
        <v>59</v>
      </c>
      <c r="C50" s="1">
        <f t="shared" ref="C50:L50" si="60">O6-($Y$6-$L$6)</f>
        <v>1717</v>
      </c>
      <c r="D50" s="1">
        <f t="shared" si="60"/>
        <v>1601</v>
      </c>
      <c r="E50" s="1">
        <f t="shared" si="60"/>
        <v>1525</v>
      </c>
      <c r="F50" s="1">
        <f t="shared" si="60"/>
        <v>1492</v>
      </c>
      <c r="G50" s="1">
        <f t="shared" si="60"/>
        <v>1476</v>
      </c>
      <c r="H50" s="1">
        <f t="shared" si="60"/>
        <v>1466</v>
      </c>
      <c r="I50" s="1">
        <f t="shared" si="60"/>
        <v>1460</v>
      </c>
      <c r="J50" s="1">
        <f t="shared" si="60"/>
        <v>1456</v>
      </c>
      <c r="K50" s="1">
        <f t="shared" si="60"/>
        <v>1453</v>
      </c>
      <c r="L50" s="1">
        <f t="shared" si="60"/>
        <v>1451</v>
      </c>
      <c r="M50" s="1">
        <f>Y6-($Y$6-$L$6)</f>
        <v>1450</v>
      </c>
    </row>
    <row r="51" spans="2:13" x14ac:dyDescent="0.3">
      <c r="B51" s="16" t="s">
        <v>63</v>
      </c>
      <c r="C51" s="1">
        <f t="shared" ref="C51:L51" si="61">B28-($L$28-$L$6)</f>
        <v>1783</v>
      </c>
      <c r="D51" s="1">
        <f t="shared" si="61"/>
        <v>1644</v>
      </c>
      <c r="E51" s="1">
        <f t="shared" si="61"/>
        <v>1552</v>
      </c>
      <c r="F51" s="1">
        <f t="shared" si="61"/>
        <v>1504</v>
      </c>
      <c r="G51" s="1">
        <f t="shared" si="61"/>
        <v>1481</v>
      </c>
      <c r="H51" s="1">
        <f t="shared" si="61"/>
        <v>1469</v>
      </c>
      <c r="I51" s="1">
        <f t="shared" si="61"/>
        <v>1461</v>
      </c>
      <c r="J51" s="1">
        <f t="shared" si="61"/>
        <v>1457</v>
      </c>
      <c r="K51" s="1">
        <f t="shared" si="61"/>
        <v>1453</v>
      </c>
      <c r="L51" s="1">
        <f t="shared" si="61"/>
        <v>1451</v>
      </c>
      <c r="M51" s="1">
        <f>L28-($L$28-$L$6)</f>
        <v>1450</v>
      </c>
    </row>
    <row r="52" spans="2:13" x14ac:dyDescent="0.3">
      <c r="B52" s="16" t="s">
        <v>64</v>
      </c>
      <c r="C52" s="1">
        <f t="shared" ref="C52:L52" si="62">O28-($Y$28-$L$6)</f>
        <v>1889</v>
      </c>
      <c r="D52" s="1">
        <f t="shared" si="62"/>
        <v>1735</v>
      </c>
      <c r="E52" s="1">
        <f t="shared" si="62"/>
        <v>1615</v>
      </c>
      <c r="F52" s="1">
        <f t="shared" si="62"/>
        <v>1546</v>
      </c>
      <c r="G52" s="1">
        <f t="shared" si="62"/>
        <v>1504</v>
      </c>
      <c r="H52" s="1">
        <f t="shared" si="62"/>
        <v>1481</v>
      </c>
      <c r="I52" s="1">
        <f t="shared" si="62"/>
        <v>1469</v>
      </c>
      <c r="J52" s="1">
        <f t="shared" si="62"/>
        <v>1461</v>
      </c>
      <c r="K52" s="1">
        <f t="shared" si="62"/>
        <v>1456</v>
      </c>
      <c r="L52" s="1">
        <f t="shared" si="62"/>
        <v>1452</v>
      </c>
      <c r="M52" s="1">
        <f>Y28-($Y$28-$L$6)</f>
        <v>1450</v>
      </c>
    </row>
    <row r="72" spans="1:25" ht="17.25" thickBot="1" x14ac:dyDescent="0.35"/>
    <row r="73" spans="1:25" ht="70.5" customHeight="1" thickBot="1" x14ac:dyDescent="0.35">
      <c r="A73" s="51" t="s">
        <v>109</v>
      </c>
      <c r="B73" s="52"/>
      <c r="C73" s="48" t="s">
        <v>110</v>
      </c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50"/>
    </row>
  </sheetData>
  <mergeCells count="20">
    <mergeCell ref="V1:Y1"/>
    <mergeCell ref="C73:Y73"/>
    <mergeCell ref="A73:B73"/>
    <mergeCell ref="O25:P25"/>
    <mergeCell ref="R25:S25"/>
    <mergeCell ref="U25:V25"/>
    <mergeCell ref="W25:Y25"/>
    <mergeCell ref="O3:P3"/>
    <mergeCell ref="R3:S3"/>
    <mergeCell ref="U3:V3"/>
    <mergeCell ref="W3:Y3"/>
    <mergeCell ref="B25:C25"/>
    <mergeCell ref="E25:F25"/>
    <mergeCell ref="H25:I25"/>
    <mergeCell ref="J25:L25"/>
    <mergeCell ref="H3:I3"/>
    <mergeCell ref="J3:L3"/>
    <mergeCell ref="B3:C3"/>
    <mergeCell ref="E3:F3"/>
    <mergeCell ref="A1:U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73"/>
  <sheetViews>
    <sheetView tabSelected="1" topLeftCell="A22" zoomScale="70" zoomScaleNormal="70" workbookViewId="0">
      <selection activeCell="AH46" sqref="AH46"/>
    </sheetView>
  </sheetViews>
  <sheetFormatPr defaultRowHeight="16.5" x14ac:dyDescent="0.3"/>
  <cols>
    <col min="1" max="12" width="6.375" style="1" customWidth="1"/>
    <col min="13" max="25" width="6.375" customWidth="1"/>
  </cols>
  <sheetData>
    <row r="1" spans="1:32" ht="39" x14ac:dyDescent="0.3">
      <c r="A1" s="45" t="s">
        <v>111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6">
        <v>42740</v>
      </c>
      <c r="W1" s="47"/>
      <c r="X1" s="47"/>
      <c r="Y1" s="47"/>
    </row>
    <row r="2" spans="1:32" ht="17.25" thickBot="1" x14ac:dyDescent="0.35"/>
    <row r="3" spans="1:32" x14ac:dyDescent="0.3">
      <c r="A3" s="22" t="s">
        <v>105</v>
      </c>
      <c r="B3" s="44" t="s">
        <v>59</v>
      </c>
      <c r="C3" s="44"/>
      <c r="D3" s="18" t="s">
        <v>55</v>
      </c>
      <c r="E3" s="44">
        <v>4</v>
      </c>
      <c r="F3" s="44"/>
      <c r="G3" s="23" t="s">
        <v>106</v>
      </c>
      <c r="H3" s="42" t="s">
        <v>112</v>
      </c>
      <c r="I3" s="42"/>
      <c r="J3" s="42"/>
      <c r="K3" s="42"/>
      <c r="L3" s="43"/>
      <c r="N3" s="22" t="s">
        <v>105</v>
      </c>
      <c r="O3" s="44" t="s">
        <v>59</v>
      </c>
      <c r="P3" s="44"/>
      <c r="Q3" s="18" t="s">
        <v>55</v>
      </c>
      <c r="R3" s="44">
        <v>4</v>
      </c>
      <c r="S3" s="44"/>
      <c r="T3" s="23" t="s">
        <v>106</v>
      </c>
      <c r="U3" s="42" t="s">
        <v>60</v>
      </c>
      <c r="V3" s="42"/>
      <c r="W3" s="42"/>
      <c r="X3" s="42"/>
      <c r="Y3" s="43"/>
    </row>
    <row r="4" spans="1:32" x14ac:dyDescent="0.3">
      <c r="A4" s="19" t="s">
        <v>56</v>
      </c>
      <c r="B4" s="3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20">
        <v>10</v>
      </c>
      <c r="N4" s="19" t="s">
        <v>56</v>
      </c>
      <c r="O4" s="3">
        <v>0</v>
      </c>
      <c r="P4" s="3">
        <v>1</v>
      </c>
      <c r="Q4" s="3">
        <v>2</v>
      </c>
      <c r="R4" s="3">
        <v>3</v>
      </c>
      <c r="S4" s="3">
        <v>4</v>
      </c>
      <c r="T4" s="3">
        <v>5</v>
      </c>
      <c r="U4" s="3">
        <v>6</v>
      </c>
      <c r="V4" s="3">
        <v>7</v>
      </c>
      <c r="W4" s="3">
        <v>8</v>
      </c>
      <c r="X4" s="3">
        <v>9</v>
      </c>
      <c r="Y4" s="20">
        <v>10</v>
      </c>
    </row>
    <row r="5" spans="1:32" hidden="1" x14ac:dyDescent="0.3">
      <c r="A5" s="19" t="s">
        <v>57</v>
      </c>
      <c r="B5" s="5">
        <v>717</v>
      </c>
      <c r="C5" s="5" t="s">
        <v>115</v>
      </c>
      <c r="D5" s="5" t="s">
        <v>116</v>
      </c>
      <c r="E5" s="5" t="s">
        <v>117</v>
      </c>
      <c r="F5" s="5">
        <v>692</v>
      </c>
      <c r="G5" s="5" t="s">
        <v>118</v>
      </c>
      <c r="H5" s="5">
        <v>688</v>
      </c>
      <c r="I5" s="5">
        <v>685</v>
      </c>
      <c r="J5" s="5">
        <v>683</v>
      </c>
      <c r="K5" s="5">
        <v>682</v>
      </c>
      <c r="L5" s="24">
        <v>681</v>
      </c>
      <c r="N5" s="19" t="s">
        <v>57</v>
      </c>
      <c r="O5" s="5" t="s">
        <v>76</v>
      </c>
      <c r="P5" s="5" t="s">
        <v>77</v>
      </c>
      <c r="Q5" s="5" t="s">
        <v>78</v>
      </c>
      <c r="R5" s="5" t="s">
        <v>79</v>
      </c>
      <c r="S5" s="5" t="s">
        <v>80</v>
      </c>
      <c r="T5" s="5">
        <v>884</v>
      </c>
      <c r="U5" s="5" t="s">
        <v>81</v>
      </c>
      <c r="V5" s="5" t="s">
        <v>82</v>
      </c>
      <c r="W5" s="5">
        <v>877</v>
      </c>
      <c r="X5" s="5">
        <v>875</v>
      </c>
      <c r="Y5" s="24">
        <v>874</v>
      </c>
    </row>
    <row r="6" spans="1:32" x14ac:dyDescent="0.3">
      <c r="A6" s="19" t="s">
        <v>107</v>
      </c>
      <c r="B6" s="5">
        <f>HEX2DEC(B5)</f>
        <v>1815</v>
      </c>
      <c r="C6" s="5">
        <f t="shared" ref="C6:L6" si="0">HEX2DEC(C5)</f>
        <v>1758</v>
      </c>
      <c r="D6" s="5">
        <f t="shared" si="0"/>
        <v>1717</v>
      </c>
      <c r="E6" s="5">
        <f t="shared" si="0"/>
        <v>1693</v>
      </c>
      <c r="F6" s="5">
        <f t="shared" si="0"/>
        <v>1682</v>
      </c>
      <c r="G6" s="5">
        <f t="shared" si="0"/>
        <v>1676</v>
      </c>
      <c r="H6" s="5">
        <f t="shared" si="0"/>
        <v>1672</v>
      </c>
      <c r="I6" s="5">
        <f t="shared" si="0"/>
        <v>1669</v>
      </c>
      <c r="J6" s="5">
        <f t="shared" si="0"/>
        <v>1667</v>
      </c>
      <c r="K6" s="5">
        <f t="shared" si="0"/>
        <v>1666</v>
      </c>
      <c r="L6" s="24">
        <f t="shared" si="0"/>
        <v>1665</v>
      </c>
      <c r="N6" s="19" t="s">
        <v>107</v>
      </c>
      <c r="O6" s="5">
        <f>HEX2DEC(O5)</f>
        <v>2431</v>
      </c>
      <c r="P6" s="5">
        <f t="shared" ref="P6:Y6" si="1">HEX2DEC(P5)</f>
        <v>2315</v>
      </c>
      <c r="Q6" s="5">
        <f t="shared" si="1"/>
        <v>2239</v>
      </c>
      <c r="R6" s="5">
        <f t="shared" si="1"/>
        <v>2206</v>
      </c>
      <c r="S6" s="5">
        <f t="shared" si="1"/>
        <v>2190</v>
      </c>
      <c r="T6" s="5">
        <f t="shared" si="1"/>
        <v>2180</v>
      </c>
      <c r="U6" s="5">
        <f t="shared" si="1"/>
        <v>2174</v>
      </c>
      <c r="V6" s="5">
        <f t="shared" si="1"/>
        <v>2170</v>
      </c>
      <c r="W6" s="5">
        <f t="shared" si="1"/>
        <v>2167</v>
      </c>
      <c r="X6" s="5">
        <f t="shared" si="1"/>
        <v>2165</v>
      </c>
      <c r="Y6" s="24">
        <f t="shared" si="1"/>
        <v>2164</v>
      </c>
    </row>
    <row r="7" spans="1:32" ht="17.25" thickBot="1" x14ac:dyDescent="0.35">
      <c r="A7" s="21" t="s">
        <v>58</v>
      </c>
      <c r="B7" s="25"/>
      <c r="C7" s="25">
        <f>B6-C6</f>
        <v>57</v>
      </c>
      <c r="D7" s="25">
        <f t="shared" ref="D7:L7" si="2">C6-D6</f>
        <v>41</v>
      </c>
      <c r="E7" s="25">
        <f t="shared" si="2"/>
        <v>24</v>
      </c>
      <c r="F7" s="25">
        <f t="shared" si="2"/>
        <v>11</v>
      </c>
      <c r="G7" s="25">
        <f t="shared" si="2"/>
        <v>6</v>
      </c>
      <c r="H7" s="25">
        <f t="shared" si="2"/>
        <v>4</v>
      </c>
      <c r="I7" s="25">
        <f t="shared" si="2"/>
        <v>3</v>
      </c>
      <c r="J7" s="25">
        <f t="shared" si="2"/>
        <v>2</v>
      </c>
      <c r="K7" s="25">
        <f t="shared" si="2"/>
        <v>1</v>
      </c>
      <c r="L7" s="26">
        <f t="shared" si="2"/>
        <v>1</v>
      </c>
      <c r="N7" s="21" t="s">
        <v>58</v>
      </c>
      <c r="O7" s="25"/>
      <c r="P7" s="25">
        <f>O6-P6</f>
        <v>116</v>
      </c>
      <c r="Q7" s="25">
        <f t="shared" ref="Q7:Y7" si="3">P6-Q6</f>
        <v>76</v>
      </c>
      <c r="R7" s="25">
        <f t="shared" si="3"/>
        <v>33</v>
      </c>
      <c r="S7" s="25">
        <f t="shared" si="3"/>
        <v>16</v>
      </c>
      <c r="T7" s="25">
        <f t="shared" si="3"/>
        <v>10</v>
      </c>
      <c r="U7" s="25">
        <f t="shared" si="3"/>
        <v>6</v>
      </c>
      <c r="V7" s="25">
        <f t="shared" si="3"/>
        <v>4</v>
      </c>
      <c r="W7" s="25">
        <f t="shared" si="3"/>
        <v>3</v>
      </c>
      <c r="X7" s="25">
        <f t="shared" si="3"/>
        <v>2</v>
      </c>
      <c r="Y7" s="26">
        <f t="shared" si="3"/>
        <v>1</v>
      </c>
    </row>
    <row r="14" spans="1:32" x14ac:dyDescent="0.3"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24" spans="1:25" ht="17.25" thickBot="1" x14ac:dyDescent="0.35"/>
    <row r="25" spans="1:25" x14ac:dyDescent="0.3">
      <c r="A25" s="22" t="s">
        <v>105</v>
      </c>
      <c r="B25" s="44" t="s">
        <v>59</v>
      </c>
      <c r="C25" s="44"/>
      <c r="D25" s="18" t="s">
        <v>55</v>
      </c>
      <c r="E25" s="44">
        <v>4</v>
      </c>
      <c r="F25" s="44"/>
      <c r="G25" s="23" t="s">
        <v>106</v>
      </c>
      <c r="H25" s="42" t="s">
        <v>113</v>
      </c>
      <c r="I25" s="42"/>
      <c r="J25" s="42"/>
      <c r="K25" s="42"/>
      <c r="L25" s="43"/>
      <c r="N25" s="22" t="s">
        <v>105</v>
      </c>
      <c r="O25" s="44" t="s">
        <v>59</v>
      </c>
      <c r="P25" s="44"/>
      <c r="Q25" s="18" t="s">
        <v>55</v>
      </c>
      <c r="R25" s="44">
        <v>4</v>
      </c>
      <c r="S25" s="44"/>
      <c r="T25" s="23" t="s">
        <v>106</v>
      </c>
      <c r="U25" s="42" t="s">
        <v>114</v>
      </c>
      <c r="V25" s="42"/>
      <c r="W25" s="42"/>
      <c r="X25" s="42"/>
      <c r="Y25" s="43"/>
    </row>
    <row r="26" spans="1:25" x14ac:dyDescent="0.3">
      <c r="A26" s="19" t="s">
        <v>56</v>
      </c>
      <c r="B26" s="3">
        <v>0</v>
      </c>
      <c r="C26" s="3">
        <v>1</v>
      </c>
      <c r="D26" s="3">
        <v>2</v>
      </c>
      <c r="E26" s="3">
        <v>3</v>
      </c>
      <c r="F26" s="3">
        <v>4</v>
      </c>
      <c r="G26" s="3">
        <v>5</v>
      </c>
      <c r="H26" s="3">
        <v>6</v>
      </c>
      <c r="I26" s="3">
        <v>7</v>
      </c>
      <c r="J26" s="3">
        <v>8</v>
      </c>
      <c r="K26" s="3">
        <v>9</v>
      </c>
      <c r="L26" s="20">
        <v>10</v>
      </c>
      <c r="N26" s="19" t="s">
        <v>56</v>
      </c>
      <c r="O26" s="3">
        <v>0</v>
      </c>
      <c r="P26" s="3">
        <v>1</v>
      </c>
      <c r="Q26" s="3">
        <v>2</v>
      </c>
      <c r="R26" s="3">
        <v>3</v>
      </c>
      <c r="S26" s="3">
        <v>4</v>
      </c>
      <c r="T26" s="3">
        <v>5</v>
      </c>
      <c r="U26" s="3">
        <v>6</v>
      </c>
      <c r="V26" s="3">
        <v>7</v>
      </c>
      <c r="W26" s="3">
        <v>8</v>
      </c>
      <c r="X26" s="3">
        <v>9</v>
      </c>
      <c r="Y26" s="20">
        <v>10</v>
      </c>
    </row>
    <row r="27" spans="1:25" hidden="1" x14ac:dyDescent="0.3">
      <c r="A27" s="19" t="s">
        <v>57</v>
      </c>
      <c r="B27" s="5" t="s">
        <v>119</v>
      </c>
      <c r="C27" s="5" t="s">
        <v>120</v>
      </c>
      <c r="D27" s="5" t="s">
        <v>121</v>
      </c>
      <c r="E27" s="5" t="s">
        <v>122</v>
      </c>
      <c r="F27" s="5" t="s">
        <v>123</v>
      </c>
      <c r="G27" s="5" t="s">
        <v>124</v>
      </c>
      <c r="H27" s="5" t="s">
        <v>125</v>
      </c>
      <c r="I27" s="5" t="s">
        <v>126</v>
      </c>
      <c r="J27" s="5" t="s">
        <v>127</v>
      </c>
      <c r="K27" s="5" t="s">
        <v>128</v>
      </c>
      <c r="L27" s="24" t="s">
        <v>129</v>
      </c>
      <c r="N27" s="19" t="s">
        <v>57</v>
      </c>
      <c r="O27" s="5" t="s">
        <v>130</v>
      </c>
      <c r="P27" s="5" t="s">
        <v>131</v>
      </c>
      <c r="Q27" s="5" t="s">
        <v>132</v>
      </c>
      <c r="R27" s="5" t="s">
        <v>133</v>
      </c>
      <c r="S27" s="5" t="s">
        <v>134</v>
      </c>
      <c r="T27" s="5" t="s">
        <v>135</v>
      </c>
      <c r="U27" s="5" t="s">
        <v>136</v>
      </c>
      <c r="V27" s="5" t="s">
        <v>137</v>
      </c>
      <c r="W27" s="5" t="s">
        <v>138</v>
      </c>
      <c r="X27" s="5" t="s">
        <v>139</v>
      </c>
      <c r="Y27" s="24" t="s">
        <v>140</v>
      </c>
    </row>
    <row r="28" spans="1:25" x14ac:dyDescent="0.3">
      <c r="A28" s="19" t="s">
        <v>107</v>
      </c>
      <c r="B28" s="5">
        <f>HEX2DEC(B27)</f>
        <v>3111</v>
      </c>
      <c r="C28" s="5">
        <f t="shared" ref="C28:L28" si="4">HEX2DEC(C27)</f>
        <v>2935</v>
      </c>
      <c r="D28" s="5">
        <f t="shared" si="4"/>
        <v>2856</v>
      </c>
      <c r="E28" s="5">
        <f t="shared" si="4"/>
        <v>2819</v>
      </c>
      <c r="F28" s="5">
        <f t="shared" si="4"/>
        <v>2799</v>
      </c>
      <c r="G28" s="5">
        <f t="shared" si="4"/>
        <v>2785</v>
      </c>
      <c r="H28" s="5">
        <f t="shared" si="4"/>
        <v>2777</v>
      </c>
      <c r="I28" s="5">
        <f t="shared" si="4"/>
        <v>2772</v>
      </c>
      <c r="J28" s="5">
        <f t="shared" si="4"/>
        <v>2768</v>
      </c>
      <c r="K28" s="5">
        <f t="shared" si="4"/>
        <v>2766</v>
      </c>
      <c r="L28" s="24">
        <f t="shared" si="4"/>
        <v>2764</v>
      </c>
      <c r="N28" s="19" t="s">
        <v>107</v>
      </c>
      <c r="O28" s="5">
        <f>HEX2DEC(O27)</f>
        <v>3792</v>
      </c>
      <c r="P28" s="5">
        <f t="shared" ref="P28:Y28" si="5">HEX2DEC(P27)</f>
        <v>3563</v>
      </c>
      <c r="Q28" s="5">
        <f t="shared" si="5"/>
        <v>3474</v>
      </c>
      <c r="R28" s="5">
        <f t="shared" si="5"/>
        <v>3427</v>
      </c>
      <c r="S28" s="5">
        <f t="shared" si="5"/>
        <v>3400</v>
      </c>
      <c r="T28" s="5">
        <f t="shared" si="5"/>
        <v>3384</v>
      </c>
      <c r="U28" s="5">
        <f t="shared" si="5"/>
        <v>3373</v>
      </c>
      <c r="V28" s="5">
        <f t="shared" si="5"/>
        <v>3367</v>
      </c>
      <c r="W28" s="5">
        <f t="shared" si="5"/>
        <v>3363</v>
      </c>
      <c r="X28" s="5">
        <f t="shared" si="5"/>
        <v>3360</v>
      </c>
      <c r="Y28" s="24">
        <f t="shared" si="5"/>
        <v>3357</v>
      </c>
    </row>
    <row r="29" spans="1:25" ht="17.25" thickBot="1" x14ac:dyDescent="0.35">
      <c r="A29" s="21" t="s">
        <v>58</v>
      </c>
      <c r="B29" s="25"/>
      <c r="C29" s="25">
        <f>B28-C28</f>
        <v>176</v>
      </c>
      <c r="D29" s="25">
        <f t="shared" ref="D29:L29" si="6">C28-D28</f>
        <v>79</v>
      </c>
      <c r="E29" s="25">
        <f t="shared" si="6"/>
        <v>37</v>
      </c>
      <c r="F29" s="25">
        <f t="shared" si="6"/>
        <v>20</v>
      </c>
      <c r="G29" s="25">
        <f t="shared" si="6"/>
        <v>14</v>
      </c>
      <c r="H29" s="25">
        <f t="shared" si="6"/>
        <v>8</v>
      </c>
      <c r="I29" s="25">
        <f t="shared" si="6"/>
        <v>5</v>
      </c>
      <c r="J29" s="25">
        <f t="shared" si="6"/>
        <v>4</v>
      </c>
      <c r="K29" s="25">
        <f t="shared" si="6"/>
        <v>2</v>
      </c>
      <c r="L29" s="26">
        <f t="shared" si="6"/>
        <v>2</v>
      </c>
      <c r="N29" s="21" t="s">
        <v>58</v>
      </c>
      <c r="O29" s="25"/>
      <c r="P29" s="25">
        <f>O28-P28</f>
        <v>229</v>
      </c>
      <c r="Q29" s="25">
        <f t="shared" ref="Q29:Y29" si="7">P28-Q28</f>
        <v>89</v>
      </c>
      <c r="R29" s="25">
        <f t="shared" si="7"/>
        <v>47</v>
      </c>
      <c r="S29" s="25">
        <f t="shared" si="7"/>
        <v>27</v>
      </c>
      <c r="T29" s="25">
        <f t="shared" si="7"/>
        <v>16</v>
      </c>
      <c r="U29" s="25">
        <f t="shared" si="7"/>
        <v>11</v>
      </c>
      <c r="V29" s="25">
        <f t="shared" si="7"/>
        <v>6</v>
      </c>
      <c r="W29" s="25">
        <f t="shared" si="7"/>
        <v>4</v>
      </c>
      <c r="X29" s="25">
        <f t="shared" si="7"/>
        <v>3</v>
      </c>
      <c r="Y29" s="26">
        <f t="shared" si="7"/>
        <v>3</v>
      </c>
    </row>
    <row r="39" spans="2:36" x14ac:dyDescent="0.3"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8" spans="2:36" x14ac:dyDescent="0.3">
      <c r="B48" s="19" t="s">
        <v>56</v>
      </c>
      <c r="C48" s="3">
        <v>0</v>
      </c>
      <c r="D48" s="3">
        <v>1</v>
      </c>
      <c r="E48" s="3">
        <v>2</v>
      </c>
      <c r="F48" s="3">
        <v>3</v>
      </c>
      <c r="G48" s="3">
        <v>4</v>
      </c>
      <c r="H48" s="3">
        <v>5</v>
      </c>
      <c r="I48" s="3">
        <v>6</v>
      </c>
      <c r="J48" s="3">
        <v>7</v>
      </c>
      <c r="K48" s="3">
        <v>8</v>
      </c>
      <c r="L48" s="3">
        <v>9</v>
      </c>
      <c r="M48" s="20">
        <v>10</v>
      </c>
    </row>
    <row r="49" spans="2:13" x14ac:dyDescent="0.3">
      <c r="B49" s="19" t="s">
        <v>112</v>
      </c>
      <c r="C49" s="5">
        <f t="shared" ref="C49:M49" si="8">B6</f>
        <v>1815</v>
      </c>
      <c r="D49" s="5">
        <f t="shared" si="8"/>
        <v>1758</v>
      </c>
      <c r="E49" s="5">
        <f t="shared" si="8"/>
        <v>1717</v>
      </c>
      <c r="F49" s="5">
        <f t="shared" si="8"/>
        <v>1693</v>
      </c>
      <c r="G49" s="5">
        <f t="shared" si="8"/>
        <v>1682</v>
      </c>
      <c r="H49" s="5">
        <f t="shared" si="8"/>
        <v>1676</v>
      </c>
      <c r="I49" s="5">
        <f t="shared" si="8"/>
        <v>1672</v>
      </c>
      <c r="J49" s="5">
        <f t="shared" si="8"/>
        <v>1669</v>
      </c>
      <c r="K49" s="5">
        <f t="shared" si="8"/>
        <v>1667</v>
      </c>
      <c r="L49" s="5">
        <f t="shared" si="8"/>
        <v>1666</v>
      </c>
      <c r="M49" s="5">
        <f t="shared" si="8"/>
        <v>1665</v>
      </c>
    </row>
    <row r="50" spans="2:13" x14ac:dyDescent="0.3">
      <c r="B50" s="16" t="s">
        <v>60</v>
      </c>
      <c r="C50" s="1">
        <f t="shared" ref="C50:L50" si="9">O6-($Y$6-$L$6)</f>
        <v>1932</v>
      </c>
      <c r="D50" s="1">
        <f t="shared" si="9"/>
        <v>1816</v>
      </c>
      <c r="E50" s="1">
        <f t="shared" si="9"/>
        <v>1740</v>
      </c>
      <c r="F50" s="1">
        <f t="shared" si="9"/>
        <v>1707</v>
      </c>
      <c r="G50" s="1">
        <f t="shared" si="9"/>
        <v>1691</v>
      </c>
      <c r="H50" s="1">
        <f t="shared" si="9"/>
        <v>1681</v>
      </c>
      <c r="I50" s="1">
        <f t="shared" si="9"/>
        <v>1675</v>
      </c>
      <c r="J50" s="1">
        <f t="shared" si="9"/>
        <v>1671</v>
      </c>
      <c r="K50" s="1">
        <f t="shared" si="9"/>
        <v>1668</v>
      </c>
      <c r="L50" s="1">
        <f t="shared" si="9"/>
        <v>1666</v>
      </c>
      <c r="M50" s="1">
        <f>Y6-($Y$6-$L$6)</f>
        <v>1665</v>
      </c>
    </row>
    <row r="51" spans="2:13" x14ac:dyDescent="0.3">
      <c r="B51" s="16" t="s">
        <v>113</v>
      </c>
      <c r="C51" s="1">
        <f t="shared" ref="C51:L51" si="10">B28-($L$28-$L$6)</f>
        <v>2012</v>
      </c>
      <c r="D51" s="1">
        <f t="shared" si="10"/>
        <v>1836</v>
      </c>
      <c r="E51" s="1">
        <f t="shared" si="10"/>
        <v>1757</v>
      </c>
      <c r="F51" s="1">
        <f t="shared" si="10"/>
        <v>1720</v>
      </c>
      <c r="G51" s="1">
        <f t="shared" si="10"/>
        <v>1700</v>
      </c>
      <c r="H51" s="1">
        <f t="shared" si="10"/>
        <v>1686</v>
      </c>
      <c r="I51" s="1">
        <f t="shared" si="10"/>
        <v>1678</v>
      </c>
      <c r="J51" s="1">
        <f t="shared" si="10"/>
        <v>1673</v>
      </c>
      <c r="K51" s="1">
        <f t="shared" si="10"/>
        <v>1669</v>
      </c>
      <c r="L51" s="1">
        <f t="shared" si="10"/>
        <v>1667</v>
      </c>
      <c r="M51" s="1">
        <f>L28-($L$28-$L$6)</f>
        <v>1665</v>
      </c>
    </row>
    <row r="52" spans="2:13" x14ac:dyDescent="0.3">
      <c r="B52" s="16" t="s">
        <v>114</v>
      </c>
      <c r="C52" s="1">
        <f t="shared" ref="C52:L52" si="11">O28-($Y$28-$L$6)</f>
        <v>2100</v>
      </c>
      <c r="D52" s="1">
        <f t="shared" si="11"/>
        <v>1871</v>
      </c>
      <c r="E52" s="1">
        <f t="shared" si="11"/>
        <v>1782</v>
      </c>
      <c r="F52" s="1">
        <f t="shared" si="11"/>
        <v>1735</v>
      </c>
      <c r="G52" s="1">
        <f t="shared" si="11"/>
        <v>1708</v>
      </c>
      <c r="H52" s="1">
        <f t="shared" si="11"/>
        <v>1692</v>
      </c>
      <c r="I52" s="1">
        <f t="shared" si="11"/>
        <v>1681</v>
      </c>
      <c r="J52" s="1">
        <f t="shared" si="11"/>
        <v>1675</v>
      </c>
      <c r="K52" s="1">
        <f t="shared" si="11"/>
        <v>1671</v>
      </c>
      <c r="L52" s="1">
        <f t="shared" si="11"/>
        <v>1668</v>
      </c>
      <c r="M52" s="1">
        <f>Y28-($Y$28-$L$6)</f>
        <v>1665</v>
      </c>
    </row>
    <row r="72" spans="1:25" ht="17.25" thickBot="1" x14ac:dyDescent="0.35"/>
    <row r="73" spans="1:25" ht="70.5" customHeight="1" thickBot="1" x14ac:dyDescent="0.35">
      <c r="A73" s="51" t="s">
        <v>109</v>
      </c>
      <c r="B73" s="52"/>
      <c r="C73" s="48" t="s">
        <v>141</v>
      </c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50"/>
    </row>
  </sheetData>
  <mergeCells count="20">
    <mergeCell ref="U25:V25"/>
    <mergeCell ref="W25:Y25"/>
    <mergeCell ref="A73:B73"/>
    <mergeCell ref="C73:Y73"/>
    <mergeCell ref="B25:C25"/>
    <mergeCell ref="E25:F25"/>
    <mergeCell ref="H25:I25"/>
    <mergeCell ref="J25:L25"/>
    <mergeCell ref="O25:P25"/>
    <mergeCell ref="R25:S25"/>
    <mergeCell ref="A1:U1"/>
    <mergeCell ref="V1:Y1"/>
    <mergeCell ref="B3:C3"/>
    <mergeCell ref="E3:F3"/>
    <mergeCell ref="H3:I3"/>
    <mergeCell ref="J3:L3"/>
    <mergeCell ref="O3:P3"/>
    <mergeCell ref="R3:S3"/>
    <mergeCell ref="U3:V3"/>
    <mergeCell ref="W3:Y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"/>
  <sheetViews>
    <sheetView topLeftCell="A4" zoomScale="70" zoomScaleNormal="70" workbookViewId="0">
      <selection activeCell="R19" sqref="R19"/>
    </sheetView>
  </sheetViews>
  <sheetFormatPr defaultRowHeight="16.5" x14ac:dyDescent="0.3"/>
  <cols>
    <col min="1" max="12" width="6.375" style="6" customWidth="1"/>
    <col min="13" max="25" width="6.375" customWidth="1"/>
  </cols>
  <sheetData>
    <row r="1" spans="1:25" ht="39" x14ac:dyDescent="0.3">
      <c r="A1" s="45" t="s">
        <v>142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6">
        <v>42740</v>
      </c>
      <c r="W1" s="47"/>
      <c r="X1" s="47"/>
      <c r="Y1" s="47"/>
    </row>
    <row r="3" spans="1:25" s="6" customFormat="1" x14ac:dyDescent="0.3">
      <c r="A3" s="8" t="s">
        <v>56</v>
      </c>
      <c r="B3" s="8">
        <v>0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N3" s="8" t="s">
        <v>56</v>
      </c>
      <c r="O3" s="8">
        <v>0</v>
      </c>
      <c r="P3" s="8">
        <v>1</v>
      </c>
      <c r="Q3" s="8">
        <v>2</v>
      </c>
      <c r="R3" s="8">
        <v>3</v>
      </c>
      <c r="S3" s="8">
        <v>4</v>
      </c>
      <c r="T3" s="8">
        <v>5</v>
      </c>
      <c r="U3" s="8">
        <v>6</v>
      </c>
      <c r="V3" s="8">
        <v>7</v>
      </c>
      <c r="W3" s="8">
        <v>8</v>
      </c>
      <c r="X3" s="8">
        <v>9</v>
      </c>
      <c r="Y3" s="8">
        <v>10</v>
      </c>
    </row>
    <row r="4" spans="1:25" s="6" customFormat="1" x14ac:dyDescent="0.3">
      <c r="A4" s="8" t="s">
        <v>112</v>
      </c>
      <c r="B4" s="7">
        <v>1815</v>
      </c>
      <c r="C4" s="7">
        <v>1758</v>
      </c>
      <c r="D4" s="7">
        <v>1717</v>
      </c>
      <c r="E4" s="7">
        <v>1693</v>
      </c>
      <c r="F4" s="7">
        <v>1682</v>
      </c>
      <c r="G4" s="7">
        <v>1676</v>
      </c>
      <c r="H4" s="7">
        <v>1672</v>
      </c>
      <c r="I4" s="7">
        <v>1669</v>
      </c>
      <c r="J4" s="7">
        <v>1667</v>
      </c>
      <c r="K4" s="7">
        <v>1666</v>
      </c>
      <c r="L4" s="7">
        <v>1665</v>
      </c>
      <c r="N4" s="8" t="s">
        <v>61</v>
      </c>
      <c r="O4" s="7">
        <v>1796</v>
      </c>
      <c r="P4" s="7">
        <v>1735</v>
      </c>
      <c r="Q4" s="7">
        <v>1706</v>
      </c>
      <c r="R4" s="7">
        <v>1691</v>
      </c>
      <c r="S4" s="7">
        <v>1681</v>
      </c>
      <c r="T4" s="7">
        <v>1675</v>
      </c>
      <c r="U4" s="7">
        <v>1671</v>
      </c>
      <c r="V4" s="7">
        <v>1669</v>
      </c>
      <c r="W4" s="7">
        <v>1667</v>
      </c>
      <c r="X4" s="7">
        <v>1666</v>
      </c>
      <c r="Y4" s="7">
        <v>1665</v>
      </c>
    </row>
    <row r="5" spans="1:25" s="6" customFormat="1" x14ac:dyDescent="0.3">
      <c r="A5" s="8" t="s">
        <v>60</v>
      </c>
      <c r="B5" s="7">
        <v>1932</v>
      </c>
      <c r="C5" s="7">
        <v>1816</v>
      </c>
      <c r="D5" s="7">
        <v>1740</v>
      </c>
      <c r="E5" s="7">
        <v>1707</v>
      </c>
      <c r="F5" s="7">
        <v>1691</v>
      </c>
      <c r="G5" s="7">
        <v>1681</v>
      </c>
      <c r="H5" s="7">
        <v>1675</v>
      </c>
      <c r="I5" s="7">
        <v>1671</v>
      </c>
      <c r="J5" s="7">
        <v>1668</v>
      </c>
      <c r="K5" s="7">
        <v>1666</v>
      </c>
      <c r="L5" s="7">
        <v>1665</v>
      </c>
      <c r="N5" s="8" t="s">
        <v>59</v>
      </c>
      <c r="O5" s="7">
        <v>1932</v>
      </c>
      <c r="P5" s="7">
        <v>1816</v>
      </c>
      <c r="Q5" s="7">
        <v>1740</v>
      </c>
      <c r="R5" s="7">
        <v>1707</v>
      </c>
      <c r="S5" s="7">
        <v>1691</v>
      </c>
      <c r="T5" s="7">
        <v>1681</v>
      </c>
      <c r="U5" s="7">
        <v>1675</v>
      </c>
      <c r="V5" s="7">
        <v>1671</v>
      </c>
      <c r="W5" s="7">
        <v>1668</v>
      </c>
      <c r="X5" s="7">
        <v>1666</v>
      </c>
      <c r="Y5" s="7">
        <v>1665</v>
      </c>
    </row>
    <row r="6" spans="1:25" s="6" customFormat="1" x14ac:dyDescent="0.3">
      <c r="A6" s="8" t="s">
        <v>113</v>
      </c>
      <c r="B6" s="7">
        <v>2012</v>
      </c>
      <c r="C6" s="7">
        <v>1836</v>
      </c>
      <c r="D6" s="7">
        <v>1757</v>
      </c>
      <c r="E6" s="7">
        <v>1720</v>
      </c>
      <c r="F6" s="7">
        <v>1700</v>
      </c>
      <c r="G6" s="7">
        <v>1686</v>
      </c>
      <c r="H6" s="7">
        <v>1678</v>
      </c>
      <c r="I6" s="7">
        <v>1673</v>
      </c>
      <c r="J6" s="7">
        <v>1669</v>
      </c>
      <c r="K6" s="7">
        <v>1667</v>
      </c>
      <c r="L6" s="7">
        <v>1665</v>
      </c>
      <c r="N6" s="8" t="s">
        <v>63</v>
      </c>
      <c r="O6" s="7">
        <v>1998</v>
      </c>
      <c r="P6" s="7">
        <v>1859</v>
      </c>
      <c r="Q6" s="7">
        <v>1767</v>
      </c>
      <c r="R6" s="7">
        <v>1719</v>
      </c>
      <c r="S6" s="7">
        <v>1696</v>
      </c>
      <c r="T6" s="7">
        <v>1684</v>
      </c>
      <c r="U6" s="7">
        <v>1676</v>
      </c>
      <c r="V6" s="7">
        <v>1672</v>
      </c>
      <c r="W6" s="7">
        <v>1668</v>
      </c>
      <c r="X6" s="7">
        <v>1666</v>
      </c>
      <c r="Y6" s="7">
        <v>1665</v>
      </c>
    </row>
    <row r="7" spans="1:25" s="6" customFormat="1" x14ac:dyDescent="0.3">
      <c r="A7" s="8" t="s">
        <v>114</v>
      </c>
      <c r="B7" s="7">
        <v>2100</v>
      </c>
      <c r="C7" s="7">
        <v>1871</v>
      </c>
      <c r="D7" s="7">
        <v>1782</v>
      </c>
      <c r="E7" s="7">
        <v>1735</v>
      </c>
      <c r="F7" s="7">
        <v>1708</v>
      </c>
      <c r="G7" s="7">
        <v>1692</v>
      </c>
      <c r="H7" s="7">
        <v>1681</v>
      </c>
      <c r="I7" s="7">
        <v>1675</v>
      </c>
      <c r="J7" s="7">
        <v>1671</v>
      </c>
      <c r="K7" s="7">
        <v>1668</v>
      </c>
      <c r="L7" s="7">
        <v>1665</v>
      </c>
      <c r="N7" s="8" t="s">
        <v>64</v>
      </c>
      <c r="O7" s="7">
        <v>2104</v>
      </c>
      <c r="P7" s="7">
        <v>1950</v>
      </c>
      <c r="Q7" s="7">
        <v>1830</v>
      </c>
      <c r="R7" s="7">
        <v>1761</v>
      </c>
      <c r="S7" s="7">
        <v>1719</v>
      </c>
      <c r="T7" s="7">
        <v>1696</v>
      </c>
      <c r="U7" s="7">
        <v>1684</v>
      </c>
      <c r="V7" s="7">
        <v>1676</v>
      </c>
      <c r="W7" s="7">
        <v>1671</v>
      </c>
      <c r="X7" s="7">
        <v>1667</v>
      </c>
      <c r="Y7" s="7">
        <v>1665</v>
      </c>
    </row>
    <row r="9" spans="1:25" ht="408.75" customHeight="1" x14ac:dyDescent="0.3"/>
  </sheetData>
  <mergeCells count="2">
    <mergeCell ref="A1:U1"/>
    <mergeCell ref="V1:Y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전류량 산출식</vt:lpstr>
      <vt:lpstr>DATA 변화량</vt:lpstr>
      <vt:lpstr>인덕터 변화에 따른 데이터 변화량</vt:lpstr>
      <vt:lpstr>캐패시터 변화에 따른 데이터 변화량</vt:lpstr>
      <vt:lpstr>캐패시터 변화에 따른 데이터 변화량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ELEC3</dc:creator>
  <cp:lastModifiedBy>ELEC3</cp:lastModifiedBy>
  <cp:lastPrinted>2017-01-05T06:00:33Z</cp:lastPrinted>
  <dcterms:created xsi:type="dcterms:W3CDTF">2017-01-04T04:56:13Z</dcterms:created>
  <dcterms:modified xsi:type="dcterms:W3CDTF">2017-01-05T09:41:18Z</dcterms:modified>
</cp:coreProperties>
</file>