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codeName="ThisWorkbook" autoCompressPictures="0"/>
  <mc:AlternateContent xmlns:mc="http://schemas.openxmlformats.org/markup-compatibility/2006">
    <mc:Choice Requires="x15">
      <x15ac:absPath xmlns:x15ac="http://schemas.microsoft.com/office/spreadsheetml/2010/11/ac" url="C:\Users\ramzi\Desktop\DigiPen\Fall 2019\Gam550\cant_escape_games\"/>
    </mc:Choice>
  </mc:AlternateContent>
  <xr:revisionPtr revIDLastSave="0" documentId="13_ncr:1_{55B67E4F-435D-42F0-BDBD-630B6CA317AD}" xr6:coauthVersionLast="45" xr6:coauthVersionMax="45" xr10:uidLastSave="{00000000-0000-0000-0000-000000000000}"/>
  <bookViews>
    <workbookView xWindow="-98" yWindow="-98" windowWidth="22695" windowHeight="14595" tabRatio="500" activeTab="4" xr2:uid="{00000000-000D-0000-FFFF-FFFF00000000}"/>
  </bookViews>
  <sheets>
    <sheet name="Team &amp; Grade" sheetId="1" r:id="rId1"/>
    <sheet name="DESIGN" sheetId="5" r:id="rId2"/>
    <sheet name="ART" sheetId="12" r:id="rId3"/>
    <sheet name="AUDIO" sheetId="11" r:id="rId4"/>
    <sheet name="GAM550 TECH" sheetId="19" r:id="rId5"/>
    <sheet name="GAM551 TECH" sheetId="15" r:id="rId6"/>
    <sheet name="PROJECT" sheetId="18" state="hidden" r:id="rId7"/>
    <sheet name="SUBMISSION" sheetId="16" r:id="rId8"/>
    <sheet name="Info" sheetId="20" r:id="rId9"/>
  </sheet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L30" i="1" s="1"/>
  <c r="F5" i="19"/>
  <c r="F4" i="19"/>
  <c r="F3" i="19"/>
  <c r="F2" i="19"/>
  <c r="F1" i="19"/>
  <c r="E1" i="19"/>
  <c r="F2" i="16" l="1"/>
  <c r="F2" i="15"/>
  <c r="L28" i="1" l="1"/>
  <c r="L27" i="1"/>
  <c r="K26" i="1"/>
  <c r="F6" i="15"/>
  <c r="F5" i="15"/>
  <c r="F4" i="15"/>
  <c r="F3" i="15"/>
  <c r="F1" i="15"/>
  <c r="E1" i="15"/>
  <c r="F6" i="11"/>
  <c r="F5" i="11"/>
  <c r="F4" i="11"/>
  <c r="F3" i="11"/>
  <c r="F2" i="11"/>
  <c r="F1" i="11"/>
  <c r="E1" i="11"/>
  <c r="F6" i="12"/>
  <c r="F5" i="12"/>
  <c r="F4" i="12"/>
  <c r="F3" i="12"/>
  <c r="F2" i="12"/>
  <c r="F1" i="12"/>
  <c r="E1" i="12"/>
  <c r="F2" i="5"/>
  <c r="G31" i="1"/>
  <c r="G30" i="1"/>
  <c r="G29" i="1"/>
  <c r="G28" i="1"/>
  <c r="G27" i="1"/>
  <c r="G7" i="1"/>
  <c r="F4" i="5"/>
  <c r="F5" i="5"/>
  <c r="F6" i="5"/>
  <c r="F3" i="5"/>
  <c r="F2" i="18"/>
  <c r="K43" i="1" s="1"/>
  <c r="L43" i="1" s="1"/>
  <c r="E2" i="18"/>
  <c r="E3" i="18"/>
  <c r="F3" i="18"/>
  <c r="F1" i="18"/>
  <c r="E1" i="18"/>
  <c r="G8" i="1"/>
  <c r="G9" i="1"/>
  <c r="G10" i="1"/>
  <c r="G11" i="1"/>
  <c r="G12" i="1"/>
  <c r="G13" i="1"/>
  <c r="G14" i="1"/>
  <c r="G15" i="1"/>
  <c r="G16" i="1"/>
  <c r="G17" i="1"/>
  <c r="G18" i="1"/>
  <c r="G19" i="1"/>
  <c r="G20" i="1"/>
  <c r="G21" i="1"/>
  <c r="G22" i="1"/>
  <c r="G23" i="1"/>
  <c r="G24" i="1"/>
  <c r="G25" i="1"/>
  <c r="G26" i="1"/>
  <c r="G32" i="1"/>
  <c r="K11" i="1"/>
  <c r="K13" i="1"/>
  <c r="K20" i="1"/>
  <c r="L29" i="1"/>
  <c r="F3" i="16"/>
  <c r="L4" i="1"/>
  <c r="L7" i="1"/>
  <c r="L10" i="1"/>
  <c r="L22" i="1"/>
  <c r="L36" i="1"/>
  <c r="L37" i="1"/>
  <c r="L38" i="1"/>
  <c r="E2" i="16"/>
  <c r="E3" i="16"/>
  <c r="E4" i="16"/>
  <c r="F4" i="16"/>
  <c r="F1" i="16"/>
  <c r="E1" i="16"/>
  <c r="E1" i="5"/>
  <c r="F1" i="5"/>
  <c r="K14" i="1"/>
  <c r="K15" i="1"/>
  <c r="K21" i="1"/>
  <c r="K12" i="1"/>
  <c r="K18" i="1"/>
  <c r="K17" i="1"/>
  <c r="K19" i="1"/>
  <c r="K16" i="1"/>
  <c r="L26" i="1"/>
  <c r="E5" i="16" l="1"/>
  <c r="F5" i="16"/>
  <c r="L31" i="1" s="1"/>
  <c r="L32" i="1" s="1"/>
  <c r="L35" i="1" s="1"/>
  <c r="L39" i="1" s="1"/>
  <c r="K46" i="1" s="1"/>
  <c r="J30" i="1"/>
  <c r="J28" i="1"/>
  <c r="J29" i="1"/>
  <c r="J27" i="1"/>
  <c r="J26" i="1" l="1"/>
</calcChain>
</file>

<file path=xl/sharedStrings.xml><?xml version="1.0" encoding="utf-8"?>
<sst xmlns="http://schemas.openxmlformats.org/spreadsheetml/2006/main" count="1018" uniqueCount="496">
  <si>
    <t>GAME NAME</t>
  </si>
  <si>
    <t>TEAM NAME</t>
  </si>
  <si>
    <t>PROJECT GRADE</t>
  </si>
  <si>
    <t>Please complete all highlighted cells.</t>
  </si>
  <si>
    <t>Game Details</t>
  </si>
  <si>
    <t>Base Grade</t>
  </si>
  <si>
    <t>Innovation Bonus (+0% to +10%)</t>
  </si>
  <si>
    <t>Any project that is innovative, original, or just really interesting in concept gets up to a 10% bonus, even if the concept ultimately isn't as good as it seemed at the beginning of the project.</t>
  </si>
  <si>
    <t>TEAM ROSTER</t>
  </si>
  <si>
    <t>Optimal Game Controls</t>
  </si>
  <si>
    <t>---</t>
  </si>
  <si>
    <t>Class</t>
  </si>
  <si>
    <t>Degree</t>
  </si>
  <si>
    <t>Primary Role</t>
  </si>
  <si>
    <t>Other Role</t>
  </si>
  <si>
    <t>Team Member</t>
  </si>
  <si>
    <t>Note</t>
  </si>
  <si>
    <t>Optimal Number of Players</t>
  </si>
  <si>
    <t>Total:</t>
  </si>
  <si>
    <t>↓</t>
  </si>
  <si>
    <t>Team Composition</t>
  </si>
  <si>
    <t>Limit</t>
  </si>
  <si>
    <t>#</t>
  </si>
  <si>
    <t>Recommended #</t>
  </si>
  <si>
    <t>BAGD</t>
  </si>
  <si>
    <t>Design</t>
  </si>
  <si>
    <t>Team members in this class have no cost, but all members of the team must be approved by the instructors. In many cases, you will be pushed to have more team members, not less, but you will need to balance the needs of the project with the needs of individuals to showcase their work.</t>
  </si>
  <si>
    <t>BAMSD</t>
  </si>
  <si>
    <t>Audio</t>
  </si>
  <si>
    <t>BFA</t>
  </si>
  <si>
    <t>Art</t>
  </si>
  <si>
    <t>BSCE</t>
  </si>
  <si>
    <t>Tech</t>
  </si>
  <si>
    <t>BSCS</t>
  </si>
  <si>
    <t>BSCSDA</t>
  </si>
  <si>
    <t>Audio/Tech</t>
  </si>
  <si>
    <t>BSCSGD</t>
  </si>
  <si>
    <t>Tech/Design</t>
  </si>
  <si>
    <t>BSCSRTIS</t>
  </si>
  <si>
    <t>MFA</t>
  </si>
  <si>
    <t>MSCS</t>
  </si>
  <si>
    <t>Part-Time Team Members</t>
  </si>
  <si>
    <t>These numbers are pulled from the team roster. Team members have no cost in this class.</t>
  </si>
  <si>
    <t>The number of team members from any degree can be limited by the instructor.</t>
  </si>
  <si>
    <t>Team %</t>
  </si>
  <si>
    <t>Weight</t>
  </si>
  <si>
    <t>Instructor</t>
  </si>
  <si>
    <t>The Team % is an informational display of team composition. Weight is the weight that is given to that discipline by the instructor for determining final project grade (default is 25%), and all disciplines add to 100%. Equally weighted disciplines affect the grade by -30% to +10% each.</t>
  </si>
  <si>
    <t>Section Scores</t>
  </si>
  <si>
    <t>Design Score</t>
  </si>
  <si>
    <t>Art Score</t>
  </si>
  <si>
    <t>Audio Score</t>
  </si>
  <si>
    <t>Submission Score</t>
  </si>
  <si>
    <t>These numbers are pulled from the other tabs in this spreadsheet of the same name.</t>
  </si>
  <si>
    <t>EMERGENCY CONTACT EMAIL and PHONE NUMBER:</t>
  </si>
  <si>
    <t>ROLES</t>
  </si>
  <si>
    <t>Submission Timing</t>
  </si>
  <si>
    <t>Once the raw grade goes above 95%, every additional 5% above 95% increases the final grade by 1%. So a raw grade of 100% is needed to get a 96%, 105% is needed to get a 97%, 110% is needed to get a 98%, etc.</t>
  </si>
  <si>
    <r>
      <t xml:space="preserve">One person on each team must be the </t>
    </r>
    <r>
      <rPr>
        <b/>
        <sz val="10"/>
        <color theme="1"/>
        <rFont val="Calibri"/>
        <family val="2"/>
        <scheme val="minor"/>
      </rPr>
      <t>Director</t>
    </r>
    <r>
      <rPr>
        <sz val="10"/>
        <color theme="1"/>
        <rFont val="Calibri"/>
        <family val="2"/>
        <scheme val="minor"/>
      </rPr>
      <t xml:space="preserve"> and one must be the </t>
    </r>
    <r>
      <rPr>
        <b/>
        <sz val="10"/>
        <color theme="1"/>
        <rFont val="Calibri"/>
        <family val="2"/>
        <scheme val="minor"/>
      </rPr>
      <t>Producer</t>
    </r>
    <r>
      <rPr>
        <sz val="10"/>
        <color theme="1"/>
        <rFont val="Calibri"/>
        <family val="2"/>
        <scheme val="minor"/>
      </rPr>
      <t xml:space="preserve"> (this can be the same person on small teams, but this is not recommended). Directors and Producers can be from any degree program.</t>
    </r>
  </si>
  <si>
    <t>Number of Days Submitted Early (+1% each, max of +3%)</t>
  </si>
  <si>
    <t>Number of Days Submitted Late (-5% each)</t>
  </si>
  <si>
    <r>
      <t xml:space="preserve">• Teams with three or more programmers must have a </t>
    </r>
    <r>
      <rPr>
        <b/>
        <sz val="10"/>
        <color theme="1"/>
        <rFont val="Calibri"/>
        <family val="2"/>
        <scheme val="minor"/>
      </rPr>
      <t>Technical Lead</t>
    </r>
    <r>
      <rPr>
        <sz val="10"/>
        <color theme="1"/>
        <rFont val="Calibri"/>
        <family val="2"/>
        <scheme val="minor"/>
      </rPr>
      <t>, who should be a BS/MS student.</t>
    </r>
  </si>
  <si>
    <t>Number of Resubmissions (-5% each)</t>
  </si>
  <si>
    <r>
      <t xml:space="preserve">• Teams with three or more designers must have a </t>
    </r>
    <r>
      <rPr>
        <b/>
        <sz val="10"/>
        <color theme="1"/>
        <rFont val="Calibri"/>
        <family val="2"/>
        <scheme val="minor"/>
      </rPr>
      <t>Design Lead</t>
    </r>
    <r>
      <rPr>
        <sz val="10"/>
        <color theme="1"/>
        <rFont val="Calibri"/>
        <family val="2"/>
        <scheme val="minor"/>
      </rPr>
      <t>, who should be a GD student.</t>
    </r>
  </si>
  <si>
    <t>It is always better to submit what you have and then resubmit later than it is to submit late.</t>
  </si>
  <si>
    <t>Raw Grade:</t>
  </si>
  <si>
    <r>
      <t xml:space="preserve">• Teams with three or more artists must have an </t>
    </r>
    <r>
      <rPr>
        <b/>
        <sz val="10"/>
        <color theme="1"/>
        <rFont val="Calibri"/>
        <family val="2"/>
        <scheme val="minor"/>
      </rPr>
      <t>Art Lead</t>
    </r>
    <r>
      <rPr>
        <sz val="10"/>
        <color theme="1"/>
        <rFont val="Calibri"/>
        <family val="2"/>
        <scheme val="minor"/>
      </rPr>
      <t>, who should be a BFA/MFA student.</t>
    </r>
  </si>
  <si>
    <r>
      <t xml:space="preserve">• Teams with even one dedicated sound designer must have an </t>
    </r>
    <r>
      <rPr>
        <b/>
        <sz val="10"/>
        <color theme="1"/>
        <rFont val="Calibri"/>
        <family val="2"/>
        <scheme val="minor"/>
      </rPr>
      <t>Audio Lead</t>
    </r>
    <r>
      <rPr>
        <sz val="10"/>
        <color theme="1"/>
        <rFont val="Calibri"/>
        <family val="2"/>
        <scheme val="minor"/>
      </rPr>
      <t>, who should be a BAMSD student.</t>
    </r>
  </si>
  <si>
    <r>
      <t xml:space="preserve">• All other team members have a role of </t>
    </r>
    <r>
      <rPr>
        <b/>
        <sz val="10"/>
        <color theme="1"/>
        <rFont val="Calibri"/>
        <family val="2"/>
        <scheme val="minor"/>
      </rPr>
      <t>Programmer</t>
    </r>
    <r>
      <rPr>
        <sz val="10"/>
        <color theme="1"/>
        <rFont val="Calibri"/>
        <family val="2"/>
        <scheme val="minor"/>
      </rPr>
      <t xml:space="preserve"> (for BS/MS students), </t>
    </r>
    <r>
      <rPr>
        <b/>
        <sz val="10"/>
        <color theme="1"/>
        <rFont val="Calibri"/>
        <family val="2"/>
        <scheme val="minor"/>
      </rPr>
      <t>Designer</t>
    </r>
    <r>
      <rPr>
        <sz val="10"/>
        <color theme="1"/>
        <rFont val="Calibri"/>
        <family val="2"/>
        <scheme val="minor"/>
      </rPr>
      <t xml:space="preserve"> (for BAGD students), or </t>
    </r>
    <r>
      <rPr>
        <b/>
        <sz val="10"/>
        <color theme="1"/>
        <rFont val="Calibri"/>
        <family val="2"/>
        <scheme val="minor"/>
      </rPr>
      <t>Artist</t>
    </r>
    <r>
      <rPr>
        <sz val="10"/>
        <color theme="1"/>
        <rFont val="Calibri"/>
        <family val="2"/>
        <scheme val="minor"/>
      </rPr>
      <t xml:space="preserve"> (for BFA/MFA students) by default (possibly in addition to being Director or Producer).</t>
    </r>
  </si>
  <si>
    <t>Project Requirements</t>
  </si>
  <si>
    <t>Multiplier</t>
  </si>
  <si>
    <t>24hrs resubmission is required after which -5% every 24hrs</t>
  </si>
  <si>
    <t>Number of Failed Project Requirements</t>
  </si>
  <si>
    <t>SPECIALTIES</t>
  </si>
  <si>
    <t>Team members can also be listed according to one or more specialties, as appropriate or desired, often in addition to other roles. This is usually not necessary on small teams.</t>
  </si>
  <si>
    <t>TEAM PROJECT GRADE</t>
  </si>
  <si>
    <t>Every full-time member of the team, regardless of degree or role, gets the team project grade as their base grade for the project.</t>
  </si>
  <si>
    <r>
      <rPr>
        <b/>
        <sz val="10"/>
        <color theme="1"/>
        <rFont val="Calibri"/>
        <family val="2"/>
        <scheme val="minor"/>
      </rPr>
      <t xml:space="preserve">Programmer Specialties: </t>
    </r>
    <r>
      <rPr>
        <sz val="10"/>
        <color theme="1"/>
        <rFont val="Calibri"/>
        <family val="2"/>
        <scheme val="minor"/>
      </rPr>
      <t xml:space="preserve"> Graphics, Physics, Networking, Gameplay, Tools, etc.</t>
    </r>
  </si>
  <si>
    <r>
      <rPr>
        <b/>
        <sz val="10"/>
        <color theme="1"/>
        <rFont val="Calibri"/>
        <family val="2"/>
        <scheme val="minor"/>
      </rPr>
      <t xml:space="preserve">Designer Specialties: </t>
    </r>
    <r>
      <rPr>
        <sz val="10"/>
        <color theme="1"/>
        <rFont val="Calibri"/>
        <family val="2"/>
        <scheme val="minor"/>
      </rPr>
      <t xml:space="preserve"> Systems, Levels, Content, UX, UI, Puzzles, Narrative, etc.</t>
    </r>
  </si>
  <si>
    <r>
      <rPr>
        <b/>
        <sz val="10"/>
        <color theme="1"/>
        <rFont val="Calibri"/>
        <family val="2"/>
        <scheme val="minor"/>
      </rPr>
      <t xml:space="preserve">Artist Specialties: </t>
    </r>
    <r>
      <rPr>
        <sz val="10"/>
        <color theme="1"/>
        <rFont val="Calibri"/>
        <family val="2"/>
        <scheme val="minor"/>
      </rPr>
      <t xml:space="preserve"> Concept Artist, Animator, Rigger, Modeler, Texture Artist, UI Artist, etc.</t>
    </r>
  </si>
  <si>
    <r>
      <rPr>
        <b/>
        <sz val="10"/>
        <color theme="1"/>
        <rFont val="Calibri"/>
        <family val="2"/>
        <scheme val="minor"/>
      </rPr>
      <t xml:space="preserve">Sound Designer Specialties: </t>
    </r>
    <r>
      <rPr>
        <sz val="10"/>
        <color theme="1"/>
        <rFont val="Calibri"/>
        <family val="2"/>
        <scheme val="minor"/>
      </rPr>
      <t xml:space="preserve"> SFX Designer, Composer, Musician, Actor, etc.</t>
    </r>
  </si>
  <si>
    <t>Specialties are not listed on the team roster above, but a minimum of one role must be listed for each team member. Part-time team members should be listed as "contractors".</t>
  </si>
  <si>
    <t>DESIGN REQUIREMENTS</t>
  </si>
  <si>
    <t>Completion Status</t>
  </si>
  <si>
    <t>Notes</t>
  </si>
  <si>
    <t>Not Assessed</t>
  </si>
  <si>
    <r>
      <t>An element can only be marked as waived by an instructor (</t>
    </r>
    <r>
      <rPr>
        <b/>
        <i/>
        <sz val="10"/>
        <color rgb="FF000000"/>
        <rFont val="Calibri"/>
        <family val="2"/>
        <scheme val="minor"/>
      </rPr>
      <t>before you submit, not after</t>
    </r>
    <r>
      <rPr>
        <sz val="10"/>
        <color rgb="FF000000"/>
        <rFont val="Calibri"/>
        <family val="2"/>
        <scheme val="minor"/>
      </rPr>
      <t>). Not applicable means that the element is not relevant for the project, but you should check with an instructor if you are not 100% sure this is the case.</t>
    </r>
  </si>
  <si>
    <t>Unacceptable</t>
  </si>
  <si>
    <t>Requires Improvement</t>
  </si>
  <si>
    <t>Meets Expectations</t>
  </si>
  <si>
    <t>Exceeds Expectations</t>
  </si>
  <si>
    <t>Total Design Score</t>
  </si>
  <si>
    <t>DESIGN ELEMENTS</t>
  </si>
  <si>
    <t>Student Comments</t>
  </si>
  <si>
    <t>Student</t>
  </si>
  <si>
    <t>Instructor Feedback</t>
  </si>
  <si>
    <t>System Design</t>
  </si>
  <si>
    <t>Assessment:</t>
  </si>
  <si>
    <t>Game Mechanics</t>
  </si>
  <si>
    <t>Are the individual mechanics well designed and contribute meaningfully to the experience? Do the individual mechanics work well together as a complete system. Are there no extraneous mechanics (i.e. mechanics that do not serve a meaningful purpose in a gameplay loop)?</t>
  </si>
  <si>
    <t>Untested</t>
  </si>
  <si>
    <t>Difficulty and Complexity</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</si>
  <si>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enchances the experience of the average player? Is the difficultly dynamically altered based on what the player does in an interesting way? Is the depth of the gameplay much higher than the complexity needed to deliver it?</t>
  </si>
  <si>
    <t>Balance and Economy</t>
  </si>
  <si>
    <t>How well balanced is the game economy? Are there degenerate or dominant play strategies? Does the play generally drive toward closure? How good are the progression curves?</t>
  </si>
  <si>
    <t>Narrative Design</t>
  </si>
  <si>
    <t>Theme/Setting and World Building</t>
  </si>
  <si>
    <t>How good are the theme and setting of the game? Is the theme or setting innappropriate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</si>
  <si>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Characters/
Dialog</t>
  </si>
  <si>
    <t>How good are the characters and dialog of the game? Are the characters or dialog innappropriate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</si>
  <si>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Editing</t>
  </si>
  <si>
    <t>How well-edited is the game? Are there very few typos, and no really obvious ones? In the game itself (not in the menus or credits), are words (either written or spoken) used effectively?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</si>
  <si>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Level Design</t>
  </si>
  <si>
    <t>Environment and Encounters</t>
  </si>
  <si>
    <t>How well designed is the environmental space? Are scenes well composed? Are encounters well designed for the space they are placed within? Is there a good pacing to these encounters? Does the player encounter something interesting to look at, interact with, or do every 5-10 seconds?</t>
  </si>
  <si>
    <t>Guidance</t>
  </si>
  <si>
    <t>How well does the game guide the player? Does the player get lost or is ever unsure about where to go or what to do in play?</t>
  </si>
  <si>
    <t>Game Flow</t>
  </si>
  <si>
    <t>How smoothly and seemlessly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</si>
  <si>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Technical Design</t>
  </si>
  <si>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</si>
  <si>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</si>
  <si>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</si>
  <si>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reswpawns? Are there compelling cinematic moments created through camera movement? If a game just has a static camera (and that is appropriate for the game), then mark this item as "Not Applicable".</t>
  </si>
  <si>
    <t>Tools/Workflow</t>
  </si>
  <si>
    <t>Are there good tools for getting content into the game with an efficient workflow? How flexible is the design?</t>
  </si>
  <si>
    <t>User Experience Design</t>
  </si>
  <si>
    <t>Progress/Status Feedback</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</si>
  <si>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</si>
  <si>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</si>
  <si>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</si>
  <si>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Interface</t>
  </si>
  <si>
    <t>How well designed is the interface of the game? Is the interface intuitive or, at least, discoverable? Is the information the player needs frequent access to readily accessible? Is there design consistency in the HUD and menu elements? Does the interface have good color language? Is the interface accessible to people with disabilities?</t>
  </si>
  <si>
    <t>Learning Curve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</si>
  <si>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</si>
  <si>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User Research</t>
  </si>
  <si>
    <t>Playtesting</t>
  </si>
  <si>
    <t>How frequently is the game playtested and the information gathered used to improve the game? Is the game being extensively playtested? (If the instructor doesn't know, then this is poor.) Do you have a strategy for playtesting where you are actively gathering data on targeted areas vs. generalized testing?</t>
  </si>
  <si>
    <t>Data Collection</t>
  </si>
  <si>
    <t>How are you collecting data from playtesting? Do you have meaningful reports to help you make decisions? Does the player have the ability to disable data collection? Describe (in detail) what you are doing to receive bonuses.</t>
  </si>
  <si>
    <t>Overall Design</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</si>
  <si>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</si>
  <si>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</si>
  <si>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Middle</t>
  </si>
  <si>
    <t xml:space="preserve">How engaging is the game between the beginning and the end? Are there less than three middle segments of game play? Is the player's engagement descreasing or not increasing? Does the game go for a significant strech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</si>
  <si>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</si>
  <si>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</si>
  <si>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</si>
  <si>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</si>
  <si>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ART REQUIREMENTS</t>
  </si>
  <si>
    <t>Total Art Score</t>
  </si>
  <si>
    <t>ART ELEMENTS</t>
  </si>
  <si>
    <t>Overall Visuals</t>
  </si>
  <si>
    <t>When looking at the project as a whole, how are the overall visuals? Is the art style derivative or does it feel unique? Are the visuals innovative? Are there moments when the visuals create an emotion in the player?  Does the level of the art design feel consistent across all elements?  Is the art quality of a high portfolio level across all elements?</t>
  </si>
  <si>
    <t>Environment</t>
  </si>
  <si>
    <t>Environment Geometry</t>
  </si>
  <si>
    <t>Do all environment models, terrain, and props have a level of detail that fits the style of the project, follow or surpass the concept illustration, and fit well together. No holes in the geometry, no missing geometry can be noticed from the player's camera point of view. All props are placed, oriented, and scaled where and how they are intended to be, making the environment feel believable in terms of how the environment is built and overall architecture. The craftsmanship of the models may require a high level of detail (e.g. as you would see in a AAA game). High detail is not a "required" element  since not all project styles, nor hardware, would support this. However, it is vital that the level of detail fits the game style as it is intended. Many memorable high resolution models may be required to achieve the project as designed. It is imperative that the environment follows the art direction intention outlined in the Style Guide. If the project has a 2D environment, this section is automatically not applicable.</t>
  </si>
  <si>
    <t>Environment Textures and Materials</t>
  </si>
  <si>
    <t>All environment textures, materials, or 2D elements fit the style of the project, follow or surpass the concept illustration, and fit well together in the project. The textures/elements do not repeat in an obvious manner, stretch, or have seams, and are the proper resolution. The craftsmanship of the textures/elements may require a high level of detail, as you would see in a AAA game. High detail is not a "required" element since not all project styles would support this. However, it is vital that the level of detail fits the game style as it is intended. Many memorable high resolution textures/elements may be required to achieve the project as designed. It is imperative that the textures, materials, and 2D elements follow the art direction intention outlined in the Style Guide.</t>
  </si>
  <si>
    <t>Skybox/Matte Painting</t>
  </si>
  <si>
    <t>The skybox and/or matte painting fits the game and art style, and is the proper resolution. Elements of it may be animated if the project supports this. There are no noticeable technical or visual problems.</t>
  </si>
  <si>
    <t>Character</t>
  </si>
  <si>
    <t xml:space="preserve">Character Geometry
</t>
  </si>
  <si>
    <t>All characters have a level of detail that fits the game style of the project, follows or surpasses the concept illustration and character turnaround model sheet. No holes in the geometry or missing geometry can be noticed from the player's camera point of view. All characters' geometry are highly polished, have a strong silhouette, the skin deforms well, and they have nice edge flow. Although the project may need high resolution character models (e.g. as you would see in a AAA game), this is not "required" as not all game styles, nor hardware, would support this. However, the level of detail as dictated in the Style Guide, and the known needs of the animation, must be matched. If the project has 2D characters, this section is automatically not applicable.</t>
  </si>
  <si>
    <t>Character Textures and Materials</t>
  </si>
  <si>
    <t>For a 3D character, all their textures and materials fit the style of the project, have nice silhouette, follow or surpass the concept illustration, and fit the project well. There are no noticeable seams on the textures that can be seen once applied to the characters, and they are all the proper resolution. The craftsmanship of the textures may require a high level of detail, as you would see in a AAA game. Although high detail is not required, it is most important that the textures fit the game art style as it is intended. For a 2D character, they must have a nice silhouette, follow or surpass the concept illustration, and fit the project well. The sprites are the proper resolution, the edges are antialiased yet not blury, the outline (if needed) is clean. Using proper color palette choices, each character reads well against the background.</t>
  </si>
  <si>
    <t>Animation</t>
  </si>
  <si>
    <t>Character Animation</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</si>
  <si>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may be memorable and/or would give the player a strong and positive emotional response. While the game is not paused and also not played, the environment feels alive, whether it is using animated lights, animated skybox, physics, procedural animation on geometry, particles FX, etc. While the game is not paused and also not played, the environment feels alive, whether it is using animated lights, animated skybox, physics, procedural animation on geometry, particles FX, etc.</t>
  </si>
  <si>
    <t>Visual FX</t>
  </si>
  <si>
    <t>All the key visual FX (effects needed to sell gameplay and/or key emotional beats) are well implemented, used in the correct place, with the right amount, and for the right reason. The way the visual FX look and are implemented is adding visual quality to the project and to the player's visual experience.</t>
  </si>
  <si>
    <t>Menu/HUD</t>
  </si>
  <si>
    <t>Menu</t>
  </si>
  <si>
    <t>All menu elements required for the project are implemented using art assets, proper fonts, are consistent across the board, and the theme fits the project style. All menus are visually appealing, easy to use, respond well to events such as mouse over, mouse click, selection, enabled/disabled status, etc. No noticeable graphical artifacts can be seen throughout any menu screens, whether it is alpha transparencies, resolutions, animations, etc. Menu text is easily readable, does not run over or come too close to borders, and is aligned properly and consistently. Slick animated transitions between menu screens and animation feedback may be implemented to enhance the user experience.</t>
  </si>
  <si>
    <t>HUD</t>
  </si>
  <si>
    <t>All HUD elements required for the project are implemented using art assets, proper fonts, are consistent across the board, and the theme fits the project style. No noticeable graphical artifacts can be seen throughout any HUD elements, whether it is alpha transparencies, resolutions, animations, etc. HUD text is easily readable, does not run over or come too close to borders, and is aligned properly and consistently. The HUD elements are visually appealing yet non-intrusive, communicate to the player the progress of the game, react to current game events and updates, etc. The HUD elements may be animated as it updates or communicate to the player, may have visual FXs being triggered and have slick transitions.</t>
  </si>
  <si>
    <t>Lighting and Shadows</t>
  </si>
  <si>
    <t>Lighting is well motivated, the intensity and colors look good and match the mood, look, and feel of the project. In some areas, lighting may have been implemented to a higher level, being unique or innovative. The shadows are anti-aliased, soft or hard, but not low sampled, motivated throughout, and fit the project well as a whole. In no areas will the lighting or shadows be too dark, unless it is intended, and called out in the Style Guide. The characters are well lit, they stand out from the background. The lighting enhances the emotional context or mood of the game. If the game is aspiring to a AAA level, the lighting must feel appropriately nuanced and cinematic.</t>
  </si>
  <si>
    <t>Game Trailer</t>
  </si>
  <si>
    <t>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The trailer and the video file must conform to the specifications on the Submission tab.</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</si>
  <si>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</si>
  <si>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AUDIO REQUIREMENTS</t>
  </si>
  <si>
    <t>Total Audio Score</t>
  </si>
  <si>
    <t>AUDIO ELEMENTS</t>
  </si>
  <si>
    <t>Pregame &amp; Transitions</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</si>
  <si>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</si>
  <si>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</si>
  <si>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</si>
  <si>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BONUS OPPORTUNITY: Is there any clever use of music or sound in the menus, such as the ability to play a melody using the UI, audio hints, or a musical mini-game?</t>
  </si>
  <si>
    <t>Transitions</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</si>
  <si>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</si>
  <si>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Music/Ambience</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</si>
  <si>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</si>
  <si>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Does the music adapt to user input or game dynamics, and if so, does it do so elegantly or in an obvious way? Are the musical compositions well-composed and professionally produced? 
BONUS OPPORTUNITIES: 
- Does the music feature recordings of live musical performances? 
-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</si>
  <si>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</si>
  <si>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</si>
  <si>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Credits Audio</t>
  </si>
  <si>
    <t>Are the credits accompanied by appropriate music? Is the music timed to the duration of the credits? What happens when the credits end?</t>
  </si>
  <si>
    <t>Sound Effects</t>
  </si>
  <si>
    <t>Animation &amp; VFX Sound Design</t>
  </si>
  <si>
    <t>For all animations and visual effects, are there corresponding sound effects? Are they appropriate, impactful, and well-produced? Are the sounds well-timed and tightly synchronized with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</si>
  <si>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</si>
  <si>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</si>
  <si>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</si>
  <si>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</si>
  <si>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3D and Spatialized Sounds</t>
  </si>
  <si>
    <t>Are all sounds that should be 3D implemented as 3D sounds? (Note: This must be done in audio middleware, AND by the programmer in the game engine.) Do sounds attenuate naturally based on their apparent distance from the viewer? Does revereration match the visial environment so that reverb spaces are immersive and believable?  
For VR games, is the audio rendered with HRTF to position sounds in 3D space? How believable and immersive is the overall spatialization effect?
BONUS OPPORTUNITIES: 
- For first-person games, are sounds for first-person player characters authored as stereo? (For example, if a player is wielding a weapon and the sound of that weapon is a stereo sound that envelopes the player  – rather than a mono sound placed at the position of the weapon – it will produce a more compelling experience.)
- Is occlusion accurately implemented so that occluded sounds, such as those from behind walls, are filtered appropriately with lo-pass filters and/or volume? 
- Are there ambisonic recordings?</t>
  </si>
  <si>
    <t>Dialogue</t>
  </si>
  <si>
    <t>Dialogue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</si>
  <si>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</si>
  <si>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Trailer &amp; Cinematics</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</si>
  <si>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</si>
  <si>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</si>
  <si>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Game Trailer Soundtrack</t>
  </si>
  <si>
    <t>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For the Release Candidate milestone, a first pass of this trailer should already be complete. For the Beta milestone, an animatic version of this video, with some audio and a narration script (if needed) should already be complete.</t>
  </si>
  <si>
    <t>Overall Audio</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</si>
  <si>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</si>
  <si>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</si>
  <si>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</si>
  <si>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TECH</t>
  </si>
  <si>
    <t>Even if you have no extra technical elements at all, there are no penalties for this section.</t>
  </si>
  <si>
    <t>Total Tech Score</t>
  </si>
  <si>
    <t>TECH ELEMENTS</t>
  </si>
  <si>
    <t>Performance and Configuration</t>
  </si>
  <si>
    <t>Configuration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</si>
  <si>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</si>
  <si>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Performance</t>
  </si>
  <si>
    <t>Is the performance of the game really good in an impressive way (lots of 3D graphics, lots of particles, lots of impressive physics or AI, really low real-time network bandwidth, etc.)? Does it perform well on integrated video cards or other low-end machines? Does the game maintain a decent framerate appropriate to the type of game?  To get bonuses, you must describe what you have done and why it is impressive (in detail) in the comments section.</t>
  </si>
  <si>
    <t>Customization and Accessibility</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</si>
  <si>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</si>
  <si>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Game Play</t>
  </si>
  <si>
    <t>Game Features</t>
  </si>
  <si>
    <t>Are there any particularly technically challenging features and how well implemented are they? Are the features bug free? Is the game play responsive?</t>
  </si>
  <si>
    <t>Artificial Intelligence</t>
  </si>
  <si>
    <t>Are there any really impressive or exceptional artificial intelligence features that significantly enhances the experience of the player.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</si>
  <si>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</si>
  <si>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Engine</t>
  </si>
  <si>
    <t>Graphics</t>
  </si>
  <si>
    <t>Are there any really impressive or exceptional graphics features that significantly enhances the experience of the player? To get bonuses, you must describe what you have done (in detail) in the comments section.</t>
  </si>
  <si>
    <t>Physics</t>
  </si>
  <si>
    <t>Are there any really impressive or exceptional physics features that significantly enhances the experience of the player? To get bonuses, you must describe what you have done (in detail) in the comments section.</t>
  </si>
  <si>
    <t>Are there any really impressive or exceptional audio features that significantly enhances the experience of the player? To get bonuses, you must describe what you have done (in detail) in the comments section.</t>
  </si>
  <si>
    <t>Networking</t>
  </si>
  <si>
    <t>Are there any really impressive or exceptional networking features that significantly enhances the experience of the player? To get bonuses, you must describe what you have done (in detail) in the comments section.</t>
  </si>
  <si>
    <t>Other Engine Features</t>
  </si>
  <si>
    <t>Are there any other technologies that significantly enhances the experience of the player? To get bonuses, you must describe what you have done (in detail) in the comments section.</t>
  </si>
  <si>
    <t>Tools and Automation</t>
  </si>
  <si>
    <t>Art Tools</t>
  </si>
  <si>
    <t>Are there really good tools for creating content and testing the game? Are there sophisticated pipelines and editors, with lots of features and support for artists? To get bonuses, you must describe what you have done (in detail) in the comments section.</t>
  </si>
  <si>
    <t>Design Tools</t>
  </si>
  <si>
    <t>Are there really good tools for creating content and testing the game? Are there sophisticated pipelines and editors, with lots of features and support for designers? To get bonuses, you must describe what you have done (in detail) in the comments section.</t>
  </si>
  <si>
    <t>Audio Tools &amp; Features</t>
  </si>
  <si>
    <t>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</si>
  <si>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Automation and Testing</t>
  </si>
  <si>
    <t>Is there an autoplay system for testing the game? A recording and playback system? A build server with build verification tests? Unit tests? To get bonuses, you must describe what you have done (in detail) in the comments section.</t>
  </si>
  <si>
    <t>Analytics</t>
  </si>
  <si>
    <t>Is there a gameplay data-tracking system? Ability to query data and pull reports?</t>
  </si>
  <si>
    <t>Overall Technical</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</si>
  <si>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</si>
  <si>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PROJECT REQUIREMENTS</t>
  </si>
  <si>
    <t>Totals by Level</t>
  </si>
  <si>
    <t>Fail</t>
  </si>
  <si>
    <t>All "Fail" must be addressed in order for the project to pass the course.</t>
  </si>
  <si>
    <t>Pass</t>
  </si>
  <si>
    <t>REQUIREMENTS</t>
  </si>
  <si>
    <t>SUBMISSION REQUIREMENTS</t>
  </si>
  <si>
    <t>Missing/Incomplete (-10% each)</t>
  </si>
  <si>
    <t>Not applicable or waived means it is not relevant for the project, but check with an instructor if you are not 100% sure this is the case.</t>
  </si>
  <si>
    <t>Mostly Complete (-2% each)</t>
  </si>
  <si>
    <t>Complete (+0% each)</t>
  </si>
  <si>
    <t>Total Submission Score</t>
  </si>
  <si>
    <t>SUBMISSION FOLDER AND EMAIL</t>
  </si>
  <si>
    <t>Game Submission Folder</t>
  </si>
  <si>
    <r>
      <t>Your entire submission must be copied to the "Game Submissions" folder on your networked drives list. Do not submit to the courses drive, or to your personal submission folder. Your submission must be in a folder named "GAM375_</t>
    </r>
    <r>
      <rPr>
        <b/>
        <sz val="10"/>
        <color rgb="FF000000"/>
        <rFont val="Calibri"/>
        <family val="2"/>
        <scheme val="minor"/>
      </rPr>
      <t>gamename</t>
    </r>
    <r>
      <rPr>
        <sz val="10"/>
        <color rgb="FF000000"/>
        <rFont val="Calibri"/>
        <family val="2"/>
        <scheme val="minor"/>
      </rPr>
      <t>_RC1", "GAM375_gamename_RC2", or "GAM375_gamename_RELEASE" depending which milestone your are submitting. Do not put the section letter in the folder name and do not zip up or compress the folder (only the subfolders listed below are zipped).</t>
    </r>
  </si>
  <si>
    <t>Submission Email</t>
  </si>
  <si>
    <r>
      <t xml:space="preserve">After submitting, you must send a short email to alain@digipen.edu, rrowan@digipen.edu, and lschwedler@digipen.edu with the following subject line “GAM375 </t>
    </r>
    <r>
      <rPr>
        <b/>
        <sz val="10"/>
        <color rgb="FF000000"/>
        <rFont val="Calibri"/>
        <family val="2"/>
        <scheme val="minor"/>
      </rPr>
      <t>gamename</t>
    </r>
    <r>
      <rPr>
        <sz val="10"/>
        <color rgb="FF000000"/>
        <rFont val="Calibri"/>
        <family val="2"/>
        <scheme val="minor"/>
      </rPr>
      <t xml:space="preserve"> Submitted”. This email must be CCed to all other members of your team.</t>
    </r>
  </si>
  <si>
    <t>SUBMISSION FILES (Due Each Milestone - Note Final Milestone has Additional Archive Requirements)</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</si>
  <si>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_rubric_</t>
    </r>
    <r>
      <rPr>
        <b/>
        <sz val="10"/>
        <color rgb="FF000000"/>
        <rFont val="Calibri"/>
        <family val="2"/>
        <scheme val="minor"/>
      </rPr>
      <t>milestone</t>
    </r>
    <r>
      <rPr>
        <sz val="10"/>
        <color rgb="FF000000"/>
        <rFont val="Calibri"/>
        <family val="2"/>
        <scheme val="minor"/>
      </rPr>
      <t>.xlsx</t>
    </r>
  </si>
  <si>
    <r>
      <t xml:space="preserve">This file must be named properly (class = GAM375, milestone = RC1/RC2/Release)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</si>
  <si>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class_gamename</t>
    </r>
    <r>
      <rPr>
        <sz val="10"/>
        <color rgb="FF000000"/>
        <rFont val="Calibri"/>
        <family val="2"/>
        <scheme val="minor"/>
      </rPr>
      <t>_projectreview_</t>
    </r>
    <r>
      <rPr>
        <b/>
        <sz val="10"/>
        <color rgb="FF000000"/>
        <rFont val="Calibri"/>
        <family val="2"/>
        <scheme val="minor"/>
      </rPr>
      <t>milestone</t>
    </r>
    <r>
      <rPr>
        <sz val="10"/>
        <color rgb="FF000000"/>
        <rFont val="Calibri"/>
        <family val="2"/>
        <scheme val="minor"/>
      </rPr>
      <t>.ppt</t>
    </r>
  </si>
  <si>
    <r>
      <t xml:space="preserve">This file must be named properly. (class = GAM375, milestone = RC1/RC2/Release). The PowerPoint template has been fully filled out by the producer. </t>
    </r>
    <r>
      <rPr>
        <b/>
        <sz val="10"/>
        <color rgb="FFFF0000"/>
        <rFont val="Calibri (Body)"/>
      </rPr>
      <t>Do not convert this file into an OpenOffice spreadsheet (or any other format), do not upload it to Google docs, and do not change it in any way (except to fill in the data for your team and customize the colors/images).</t>
    </r>
  </si>
  <si>
    <r>
      <t>gamename</t>
    </r>
    <r>
      <rPr>
        <sz val="10"/>
        <color rgb="FF000000"/>
        <rFont val="Calibri"/>
        <family val="2"/>
        <scheme val="minor"/>
      </rPr>
      <t>_setup.exe</t>
    </r>
  </si>
  <si>
    <r>
      <t xml:space="preserve">A single file install for the game. </t>
    </r>
    <r>
      <rPr>
        <b/>
        <sz val="10"/>
        <color rgb="FFFF0000"/>
        <rFont val="Calibri (Body)"/>
      </rPr>
      <t xml:space="preserve">Make sure you test the installer. </t>
    </r>
    <r>
      <rPr>
        <sz val="10"/>
        <color rgb="FF000000"/>
        <rFont val="Calibri"/>
        <family val="2"/>
        <scheme val="minor"/>
      </rPr>
      <t>Non-PC games might have a different type of file--use the appropriate one for the game's platform.</t>
    </r>
  </si>
  <si>
    <r>
      <t>gamename</t>
    </r>
    <r>
      <rPr>
        <sz val="10"/>
        <color rgb="FF000000"/>
        <rFont val="Calibri"/>
        <family val="2"/>
        <scheme val="minor"/>
      </rPr>
      <t>_audio.zip</t>
    </r>
  </si>
  <si>
    <t>A single zipped file containing the following audio-related items. This must be a .zip file, not a rar or any other type of compressed file. It must include all items exactly as specified.
\audiotechspecs       A single PDF with detailed audio specifications for the game, including: audio data compression scheme (e.g., "PCM for sfx under 5 sec, ADPCM for longer SFX, OGG for music &amp; ambience"); estimated runtime memory footprint including streaming vs. resident memory (MB RAM) ; estimated disk footprint (exported MB of audio data); estimated percentage of CPU for audio (for Edison-spec Windows PC); plan for runtime DSP effects in middleware (e.g., side-chain ducking, reverb, etc.) If applicable, specify the audio spatialization technology/plugin (e.g., Oculus spatialization plugin, Visisonics/RealSpace 3D, etc.)
\audioassetspreadsheet   An online, shared spreadsheet tracking all audio elements in the project, preferably in the format of a shared Google spreadsheet. You must include a link to your Audio Asset Spreadsheet in the PDF document "AudioTechSpecs.pdf" described above.
\voicescripts                Properly formatted recording scripts in PDF format for any and all voice recordings needed in the game and/or the game trailer video. File names in the voice script must match those in the Audio Asset Spreadsheet.
\audiomiddleware     The entire Wwise or FMOD Studio project directory, including subfolders for source files and all exported data and text files.</t>
  </si>
  <si>
    <r>
      <t>gamename</t>
    </r>
    <r>
      <rPr>
        <sz val="10"/>
        <color rgb="FF000000"/>
        <rFont val="Calibri"/>
        <family val="2"/>
        <scheme val="minor"/>
      </rPr>
      <t>_documents.zip</t>
    </r>
  </si>
  <si>
    <t>A zipped file that contains current documents for the project including production plans, playtesting reports, etc. This must be a .zip file, not a rar or any other type of compressed file. A technical guide is not required for commercial engine projects.
----------
\plan                A slideshow or document showing your production plans for the next milestones.   
\testing           All documents, photos, etc. related to the playtesting you have done.</t>
  </si>
  <si>
    <r>
      <t>gamename</t>
    </r>
    <r>
      <rPr>
        <sz val="10"/>
        <color rgb="FF000000"/>
        <rFont val="Calibri"/>
        <family val="2"/>
        <scheme val="minor"/>
      </rPr>
      <t>_trailer.mp4</t>
    </r>
  </si>
  <si>
    <r>
      <rPr>
        <b/>
        <sz val="10"/>
        <color theme="1"/>
        <rFont val="Calibri"/>
        <family val="2"/>
        <scheme val="minor"/>
      </rPr>
      <t>Non-Artist team submission requirements:</t>
    </r>
    <r>
      <rPr>
        <sz val="10"/>
        <color theme="1"/>
        <rFont val="Calibri"/>
        <family val="2"/>
        <scheme val="minor"/>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b/>
        <sz val="10"/>
        <color theme="1"/>
        <rFont val="Calibri"/>
        <family val="2"/>
        <scheme val="minor"/>
      </rPr>
      <t xml:space="preserve">Art Team Submission Requirements:
</t>
    </r>
    <r>
      <rPr>
        <sz val="10"/>
        <color theme="1"/>
        <rFont val="Calibri"/>
        <family val="2"/>
        <scheme val="minor"/>
      </rPr>
      <t>Game trailer videos must conform to the following specifications:
• 1920 x 1080 resolution, .MOV or .mp4 format, 30 fps with H.264 encodingo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The credits screen must contain DigiPen’s copyright notice: "Copyright ©2018 by DigiPen Corp. USA. All rights reserved". 
• If you have a registered Audio Lead (BAMSD or CSDA) on your team, the soundtrack must include in-game sound effects, musico, and must be well-mixed and well-produced.
• Audio leads work with a designated video lead to produce and deliver a cinematic game trailer. Ideally, the video lead is an artist on the team who is familiar with a video editor such as Adobe Premiere.</t>
    </r>
  </si>
  <si>
    <t>ARCHIVE FILES IN ADDITION TO THE FILES ABOVE (Due Final Milestone Only)</t>
  </si>
  <si>
    <r>
      <t>gamename</t>
    </r>
    <r>
      <rPr>
        <sz val="10"/>
        <color rgb="FF000000"/>
        <rFont val="Calibri"/>
        <family val="2"/>
        <scheme val="minor"/>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</si>
  <si>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</si>
  <si>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r>
      <t>gamename</t>
    </r>
    <r>
      <rPr>
        <sz val="10"/>
        <color rgb="FF000000"/>
        <rFont val="Calibri"/>
        <family val="2"/>
        <scheme val="minor"/>
      </rPr>
      <t>_art.zip</t>
    </r>
  </si>
  <si>
    <r>
      <rPr>
        <b/>
        <sz val="10"/>
        <color rgb="FF000000"/>
        <rFont val="Calibri"/>
        <family val="2"/>
        <scheme val="minor"/>
      </rPr>
      <t>Final Submission Archive:</t>
    </r>
    <r>
      <rPr>
        <sz val="10"/>
        <color rgb="FF000000"/>
        <rFont val="Calibri"/>
        <family val="2"/>
        <scheme val="minor"/>
      </rPr>
      <t xml:space="preserve">
A zipped file that contains a full archive of all the art for the game. This must be a .zip file, not a rar or any other type of compressed file. It must include everything listed below in the appropriate subfolders.
------------------
\styleguide         Contains the most updated version of the style guide for the project.
\characters        All character model/texture/sprite files (.mb, .ma, .max, .ztl, .png, etc.). FBX files go in source.zip above.
\animations       All character animation files (.mb, .ma, .max, .png, etc.). FBX files go in source.zip above.
\environment    All environment files, including props (.mb, .ma, .max, .ztl, etc.) and textures. FBX files go in source.zip.
\VFX                  All VFX files (any format).
\menu_hud       All menu and hud art files (any format).
\concept            All final concept art, character turnarounds, look and feel, concept illustrations, etc. (any format).</t>
    </r>
  </si>
  <si>
    <r>
      <rPr>
        <b/>
        <sz val="10"/>
        <color theme="1"/>
        <rFont val="Calibri"/>
        <family val="2"/>
        <scheme val="minor"/>
      </rPr>
      <t xml:space="preserve">Final Submission Archive (replace gamename_documents.zip listed above):
</t>
    </r>
    <r>
      <rPr>
        <sz val="10"/>
        <color theme="1"/>
        <rFont val="Calibri"/>
        <family val="2"/>
        <scheme val="minor"/>
      </rPr>
      <t xml:space="preserve">
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A technical guide is not required for commercial engine projects.
----------
\techguide      A slideshow or document outlining how your engine works, source control setup, coding guidelines, etc.
\designguide  A slideshow or document showing all design research, design direction, and narrative direction/samples in detail. 
\plan                A compilation of all slideshows or documents showing your production plans for previous milestones.   
\testing           All documents, photos, etc. related to the playtesting you have done.
\other             All documents that are not mentioned above.</t>
    </r>
  </si>
  <si>
    <r>
      <t>gamename</t>
    </r>
    <r>
      <rPr>
        <sz val="10"/>
        <color rgb="FF000000"/>
        <rFont val="Calibri"/>
        <family val="2"/>
        <scheme val="minor"/>
      </rPr>
      <t>_summary.txt</t>
    </r>
  </si>
  <si>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</si>
  <si>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r>
      <t>gamename</t>
    </r>
    <r>
      <rPr>
        <sz val="10"/>
        <color rgb="FF000000"/>
        <rFont val="Calibri"/>
        <family val="2"/>
        <scheme val="minor"/>
      </rPr>
      <t>_video_raw.mp4</t>
    </r>
  </si>
  <si>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</si>
  <si>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r>
      <t>gamename</t>
    </r>
    <r>
      <rPr>
        <sz val="10"/>
        <color rgb="FF000000"/>
        <rFont val="Calibri"/>
        <family val="2"/>
        <scheme val="minor"/>
      </rPr>
      <t>_title.jpg</t>
    </r>
  </si>
  <si>
    <t>A screenshot of the title screen (which might double as the main menu). This image can be no smaller than 800x600 and no larger than 1024x768. This file must be 100K in size or less.</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</si>
  <si>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</si>
  <si>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t xml:space="preserve">Three screenshots that capture visually interesting moments of gameplay. These images can be no smaller than 800x600 and no larger than 1024x768. These files must be 100K in size or less.     </t>
  </si>
  <si>
    <r>
      <t>gamename</t>
    </r>
    <r>
      <rPr>
        <sz val="10"/>
        <color rgb="FF000000"/>
        <rFont val="Calibri"/>
        <family val="2"/>
        <scheme val="minor"/>
      </rPr>
      <t>_tech.jpg</t>
    </r>
  </si>
  <si>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</si>
  <si>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r>
      <t>gamename</t>
    </r>
    <r>
      <rPr>
        <sz val="10"/>
        <color rgb="FF000000"/>
        <rFont val="Calibri"/>
        <family val="2"/>
        <scheme val="minor"/>
      </rPr>
      <t>_title_hi_res.jpg</t>
    </r>
  </si>
  <si>
    <t xml:space="preserve">A screenshot of the title screen (which might double as the main menu).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</si>
  <si>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_1_hi_res.jpg </t>
    </r>
    <r>
      <rPr>
        <b/>
        <sz val="10"/>
        <color rgb="FF000000"/>
        <rFont val="Calibri"/>
        <family val="2"/>
        <scheme val="minor"/>
      </rPr>
      <t>gamename</t>
    </r>
    <r>
      <rPr>
        <sz val="10"/>
        <color rgb="FF000000"/>
        <rFont val="Calibri"/>
        <family val="2"/>
        <scheme val="minor"/>
      </rPr>
      <t xml:space="preserve">_2_hi_res.jpg </t>
    </r>
    <r>
      <rPr>
        <b/>
        <sz val="10"/>
        <color rgb="FF000000"/>
        <rFont val="Calibri"/>
        <family val="2"/>
        <scheme val="minor"/>
      </rPr>
      <t>gamename</t>
    </r>
    <r>
      <rPr>
        <sz val="10"/>
        <color rgb="FF000000"/>
        <rFont val="Calibri"/>
        <family val="2"/>
        <scheme val="minor"/>
      </rPr>
      <t>_3_hi_res.jpg</t>
    </r>
  </si>
  <si>
    <t xml:space="preserve">Three screenshots that capture visually interesting moments of gameplay. These images should be as high resolution and as high quality as possible. Don't worry about file size for these.     </t>
  </si>
  <si>
    <r>
      <t>gamename</t>
    </r>
    <r>
      <rPr>
        <sz val="10"/>
        <color rgb="FF000000"/>
        <rFont val="Calibri"/>
        <family val="2"/>
        <scheme val="minor"/>
      </rPr>
      <t>_tech_hi_res.jpg</t>
    </r>
  </si>
  <si>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</si>
  <si>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INSTALLATION REQUIREMENTS</t>
  </si>
  <si>
    <t>Real Installer</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</si>
  <si>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</si>
  <si>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Installs and Runs</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</si>
  <si>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</si>
  <si>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Installer and Game Icons</t>
  </si>
  <si>
    <t>PC games must have a custom icon for the installer and the game itself after it is installed (including the desktop shortcut).</t>
  </si>
  <si>
    <t>DigiPen EULA</t>
  </si>
  <si>
    <t>Game must display the current version of the DigiPen EULA (found on DigiPenCentral at distance.digipen.edu), with a confirmation button, at the beginning of the installation process.</t>
  </si>
  <si>
    <t>No Reboot During Installation</t>
  </si>
  <si>
    <t>The computer must not reboot or request a reboot during or after the installation process.</t>
  </si>
  <si>
    <t>No Development or Source Control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</si>
  <si>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</si>
  <si>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No Trial Versions</t>
  </si>
  <si>
    <t>The game must not use trial versions of software (especially Unity or other engines). The Personal Edition of Unity is fine.</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</si>
  <si>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</si>
  <si>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</si>
  <si>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No Debug Builds/DLL's</t>
  </si>
  <si>
    <t>The game must not be built in debug mode or use the debug version of any DLLs.</t>
  </si>
  <si>
    <t>Default Install Location</t>
  </si>
  <si>
    <t>PC games must have a default install location of “[Program Files]\DigiPen\[GameName]”, but must allow the user to change the location if they wish.</t>
  </si>
  <si>
    <t>Proper Use of User Directories</t>
  </si>
  <si>
    <t>PC games must not create or modify files in the installation folder or other admin only directories—use the proper user files location instead (example: My Documents).</t>
  </si>
  <si>
    <t>Desktop Shortcut</t>
  </si>
  <si>
    <t>PC games must by default add a shortcut to the desktop (with the same name as the game), but must allow the user to not create this shortcut if they wish. This shortcut must also function properly, of course—make sure you set the starting directory and test it.</t>
  </si>
  <si>
    <t>Start Menu Shortcut</t>
  </si>
  <si>
    <t>PC games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</si>
  <si>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</si>
  <si>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</si>
  <si>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EXECUTION REQUIREMENTS</t>
  </si>
  <si>
    <t>Fullscreen Launch</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</si>
  <si>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</si>
  <si>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Clean Game Launch</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</si>
  <si>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</si>
  <si>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DigiPen Logo</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</si>
  <si>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</si>
  <si>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</si>
  <si>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</si>
  <si>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Input Support</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</si>
  <si>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</si>
  <si>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Interoperability</t>
  </si>
  <si>
    <t>PC games must handle CTRL-ALT-DEL and CTRL-TAB cleanly and never become unresponsive (except on loading screens). If the game is minimized, it must not use large amounts of CPU while in that state. Networked games must not become unresponsive when they are disconnected.
All game audio must be muted when the game is minimized or does not have focus. Game must be paused when it is minimized or does not have focus if it is a single player game.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</si>
  <si>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</si>
  <si>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No Debug Info</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</si>
  <si>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</si>
  <si>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Proper Credits</t>
  </si>
  <si>
    <t>The game must display proper game credits according to accepted commercial standards.</t>
  </si>
  <si>
    <t>Proper Copyrights</t>
  </si>
  <si>
    <t>The game must display the official DigiPen copyright on the game’s credits: "Copyright ©2019 by DigiPen Corp. USA. All rights reserved".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</si>
  <si>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Confirmation of Destructive Action</t>
  </si>
  <si>
    <t>Any action that would cause the player to lose progress or otherwise be destructive (including exiting the game) must trigger a confirmation of destructive action dialog.</t>
  </si>
  <si>
    <t>Game Exit</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</si>
  <si>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</si>
  <si>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Proper Shutdown</t>
  </si>
  <si>
    <t>The game must shutdown properly, releasing all file handles and other resources. It must also not destabilize the OS in any way upon exit.</t>
  </si>
  <si>
    <t>UNINSTALLATION REQUIREMENTS</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</si>
  <si>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</si>
  <si>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</si>
  <si>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</si>
  <si>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PC games must add an uninstall shortcut to the start menu in “Programs\DigiPen\[GameName]”. This shortcut must also function properly, of course—make sure you test it.</t>
  </si>
  <si>
    <t>CHEAT CODE REQUIREMENTS</t>
  </si>
  <si>
    <t>Grading Cheat Codes</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</si>
  <si>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</si>
  <si>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Coding Standards</t>
  </si>
  <si>
    <t>Project Setup</t>
  </si>
  <si>
    <t>Precompiled Headers</t>
  </si>
  <si>
    <t>Project Organization</t>
  </si>
  <si>
    <t>Game Engine is logically organized into systems and system-components</t>
  </si>
  <si>
    <t>Precompiled headers are properly configured for all project files
•	Using precompiled headers correctly
•	Header files in the PCH are not frequently changed (i.e. dependencies)</t>
  </si>
  <si>
    <t>Modern Executable</t>
  </si>
  <si>
    <t>Localization</t>
  </si>
  <si>
    <t>Project compiles to 64-bit DEBUG and RELEASE (and perhaps a custom PROFILE). Project executes in full 64-bit mode with no 32-bit dependencies.  32-bit compilation has been disabled, including no "thunking" to 32-bit DLLs.</t>
  </si>
  <si>
    <t>ALL string usage and functionality uses UTF-8 or UTF-16 encoding.  UTF-8 is preferred for portability and size, however UTF-16 is preferred by Windows and much easier to implement.  ASCII is permitted for debug output and diagnostics.  Localization resources are loaded at runtime, not compile/build time; i.e. all strings and voice output (if any) are fully localizable without recompiling the project.  Engine provides support tools for localization.  Advanced credit given for slick localization tools.</t>
  </si>
  <si>
    <t>Standard Library Usage</t>
  </si>
  <si>
    <t>Approved Libraries Only</t>
  </si>
  <si>
    <t>All libraries used are approved.</t>
  </si>
  <si>
    <t>Clean Compilation</t>
  </si>
  <si>
    <t xml:space="preserve">All projects compile cleanly with no errors and no ignored warnings.  Use of advanced code profiling tools is considered extra.  Successful of profile guided optimizations (PGO) is considered extra. </t>
  </si>
  <si>
    <t>Code Reviews</t>
  </si>
  <si>
    <t>https://docs.microsoft.com/en-us/cpp/build/reference/xml-documentation-visual-cpp?redirectedfrom=MSDN&amp;view=vs-2019</t>
  </si>
  <si>
    <t>Code Documentation</t>
  </si>
  <si>
    <t xml:space="preserve">Code review tools are use consistently and the chosen tools provide CR tracking over time.  Professor must be given permission to view CRs.  </t>
  </si>
  <si>
    <t>SW Eng</t>
  </si>
  <si>
    <t>Testing</t>
  </si>
  <si>
    <t>Team uses a formal task-tracking, costing, backlog, and assignment process.  This can be a scrum-board with sticky notes, use of an advanced web based tool, or use of the team development tools built into Visual Studio.  Boehm spiral works best for this class, but agile or even waterfall will work--the point is that you demonstrate an intentional approach to your software development. Extra credit is awarded for clean, intentional processes and an "sufficient" amount of process documentation.</t>
  </si>
  <si>
    <t xml:space="preserve">Tests on major components, and specific tech-prototype tests are recommended. Generally you want testing to demonstrate the viability of the code, and to test the limits (e.g. how many lights can we render in one scene). Detailed unit testing is considered extra (focus on heavily used or risky units first). </t>
  </si>
  <si>
    <t>Graphics Features</t>
  </si>
  <si>
    <t>Modeling</t>
  </si>
  <si>
    <t>Texturing</t>
  </si>
  <si>
    <t>Lighting</t>
  </si>
  <si>
    <t>Shadowing</t>
  </si>
  <si>
    <t>Particles</t>
  </si>
  <si>
    <t>Post Processing</t>
  </si>
  <si>
    <t>The basic requirement is that objects can be textured appropriated and that complex models can be skinned using artist defined parameters that includes alpha blending, additive blending, etc. Advanced options include specialized shaders e.g. subsurface scattering, reflection, refraction, anisotropy, clearcoat, transmittance, bmp mapping, displacement mapping, procedural displacement, procedural textures (beyond basic fill procedures), etc.  
Engine must support background texture, and/or skybox/skysphere (i.e. something beyond simple fills)</t>
  </si>
  <si>
    <t>Physics Based Movement</t>
  </si>
  <si>
    <t>Collision Response</t>
  </si>
  <si>
    <t>Force simulations</t>
  </si>
  <si>
    <t>Additional Physics Features</t>
  </si>
  <si>
    <t>Additional Graphics Features</t>
  </si>
  <si>
    <t>Please list any additional physics features implemented. Features must be demonstrated to garner credit.</t>
  </si>
  <si>
    <t xml:space="preserve">GAM550 TECH </t>
  </si>
  <si>
    <r>
      <t xml:space="preserve">Engine uses the standard library for containers and algorithms where appropriate (i.e. developers have not wasted time reinventing the wheel). </t>
    </r>
    <r>
      <rPr>
        <b/>
        <sz val="10"/>
        <color rgb="FF000000"/>
        <rFont val="Calibri"/>
        <family val="2"/>
        <scheme val="minor"/>
      </rPr>
      <t xml:space="preserve">Your game engine must support multithreading. </t>
    </r>
    <r>
      <rPr>
        <sz val="10"/>
        <color rgb="FF000000"/>
        <rFont val="Calibri"/>
        <family val="2"/>
        <scheme val="minor"/>
      </rPr>
      <t>Threading is accomplished through the standard library rather than custom or third party libraries except when specific permission has been granted. Engine uses the concurrency runtime library for signaling, criticality, and threadsafe containers.  Engine may use std smart pointers, or have custom shared-pointers, but clever use of existing pointer abstractions is considered "extra".  Customization of Allocator parameters to standard container classes is likewise considered advanced (it's actually quite difficult).</t>
    </r>
  </si>
  <si>
    <t>Development Extras</t>
  </si>
  <si>
    <t>Please list additional development practices or general engine features for which you wish to earn credit.</t>
  </si>
  <si>
    <t>Scripting</t>
  </si>
  <si>
    <t xml:space="preserve">Audio library is properly integrated and audio mixing and event queuing is easy to use.  Advanced features include things like 3d audio effect, 5.1 channel soundtrack support, procedural music, dynamic music, etc. </t>
  </si>
  <si>
    <t>A scripting engine like LUA or Python is required. Advanced features will be considered on a case by case basis.</t>
  </si>
  <si>
    <t>Networking is extra for smaller teams and may be extra for larger teams if other complex features are also present. If your game engine supports networking, please describe the networking features, the libraries used, and be prepared to fully demonstrate the feature.</t>
  </si>
  <si>
    <t>GAM550 Tech Score</t>
  </si>
  <si>
    <r>
      <t xml:space="preserve">This is a preview of the GAM551 technical requirements and is not incorporated into your GAM550 grade.  Note that the tech requirements for 551 are focused on tech </t>
    </r>
    <r>
      <rPr>
        <i/>
        <sz val="12"/>
        <color rgb="FF000000"/>
        <rFont val="Calibri"/>
        <family val="2"/>
        <scheme val="minor"/>
      </rPr>
      <t>as it applies to your final game</t>
    </r>
    <r>
      <rPr>
        <sz val="12"/>
        <color rgb="FF000000"/>
        <rFont val="Calibri"/>
        <family val="2"/>
        <scheme val="minor"/>
      </rPr>
      <t>. Note that many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r>
  </si>
  <si>
    <r>
      <rPr>
        <b/>
        <sz val="12"/>
        <color rgb="FF000000"/>
        <rFont val="Calibri"/>
        <family val="2"/>
        <scheme val="minor"/>
      </rPr>
      <t>This is a preview of the GAM551 design requirements and does not affect your GAM550 score.</t>
    </r>
    <r>
      <rPr>
        <sz val="12"/>
        <color rgb="FF000000"/>
        <rFont val="Calibri"/>
        <family val="2"/>
        <scheme val="minor"/>
      </rPr>
      <t xml:space="preserve">  The main focus of design for post-production is polish, game feel, and testing. For more details about the terminology used in this section (segment, episode, engagement, etc.), see faculty.digipen.edu/~bellinge. In particular, “level” does not always equal “episode”--make sure you know what constitutes and actual episode for your game.</t>
    </r>
  </si>
  <si>
    <r>
      <rPr>
        <b/>
        <sz val="12"/>
        <color rgb="FF000000"/>
        <rFont val="Calibri"/>
        <family val="2"/>
        <scheme val="minor"/>
      </rPr>
      <t xml:space="preserve">This is a preview of the GAM551 art requirements and does not affect your GAM550 score. </t>
    </r>
    <r>
      <rPr>
        <sz val="12"/>
        <color rgb="FF000000"/>
        <rFont val="Calibri"/>
        <family val="2"/>
        <scheme val="minor"/>
      </rPr>
      <t>This rubric only applies to art implemented and visible in the game. You cannot use art from sources external to DigiPen unless approved by the instructor; you must create it yourself.</t>
    </r>
  </si>
  <si>
    <r>
      <rPr>
        <b/>
        <sz val="12"/>
        <color rgb="FF000000"/>
        <rFont val="Calibri"/>
        <family val="2"/>
        <scheme val="minor"/>
      </rPr>
      <t xml:space="preserve">This is a preview of the GAM551 audio requirements and does not affect your GAM550 score. </t>
    </r>
    <r>
      <rPr>
        <sz val="12"/>
        <color rgb="FF000000"/>
        <rFont val="Calibri"/>
        <family val="2"/>
        <scheme val="minor"/>
      </rPr>
      <t>This rubric only applies to audio implemented and audible in the game. You cannot use audio from sources external to DigiPen; you must create it yourself. Use of audio resources licensed by DigiPen is permitted.</t>
    </r>
  </si>
  <si>
    <r>
      <rPr>
        <b/>
        <sz val="12"/>
        <color rgb="FF000000"/>
        <rFont val="Calibri"/>
        <family val="2"/>
        <scheme val="minor"/>
      </rPr>
      <t>This is a preview of the GAM551 submission requirements and does not affect your GAM550 score.</t>
    </r>
    <r>
      <rPr>
        <sz val="12"/>
        <color rgb="FF000000"/>
        <rFont val="Calibri"/>
        <family val="2"/>
        <scheme val="minor"/>
      </rPr>
      <t xml:space="preserve"> 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r>
  </si>
  <si>
    <r>
      <rPr>
        <b/>
        <sz val="12"/>
        <color rgb="FF000000"/>
        <rFont val="Calibri"/>
        <family val="2"/>
        <scheme val="minor"/>
      </rPr>
      <t xml:space="preserve">This is a preview of the GAM551 extra project requirements and does not affect your GAM550 score. </t>
    </r>
    <r>
      <rPr>
        <sz val="12"/>
        <color rgb="FF000000"/>
        <rFont val="Calibri"/>
        <family val="2"/>
        <scheme val="minor"/>
      </rPr>
      <t>All project requirements need to be addressed by the end of the semester in order for the project to pass the class. Every element listed on this tab must be pre-graded before the final submission.</t>
    </r>
  </si>
  <si>
    <t>General</t>
  </si>
  <si>
    <t>Line Item Grades</t>
  </si>
  <si>
    <t>Indicates that the item is untested</t>
  </si>
  <si>
    <t>Not Applicable</t>
  </si>
  <si>
    <t>Waived</t>
  </si>
  <si>
    <t>Missing</t>
  </si>
  <si>
    <t>Broken</t>
  </si>
  <si>
    <t>Decent (Meets Expectations)</t>
  </si>
  <si>
    <t xml:space="preserve">Exceptional </t>
  </si>
  <si>
    <t>Greatly many expectations</t>
  </si>
  <si>
    <t>Exceeds all expectations</t>
  </si>
  <si>
    <t>Meets all basic expectations</t>
  </si>
  <si>
    <t>Mostly complete, but fails to meet basic expectations</t>
  </si>
  <si>
    <t>Basic expectations are partially implemented, but broken</t>
  </si>
  <si>
    <t>Some or all basic expectations are missing</t>
  </si>
  <si>
    <t>The requirement has been waived by the professor</t>
  </si>
  <si>
    <t>Grade</t>
  </si>
  <si>
    <t>Description</t>
  </si>
  <si>
    <t>Indicates that the item is not applicable to your project</t>
  </si>
  <si>
    <t>Physics and Animations</t>
  </si>
  <si>
    <t>Game Engine, Games, and Prototypes are separate projects.  It does not matter whether the engine is an application that hosts libraries that are the games and prototypes, OR the games and prototypes are applications consuming the engine as a library.  The different components need to be placed in separate folders/directories. Alternatively, your game and prototypes can be entirely made up of configuration files, assets, and script files, but these need to be bundled in a separate directory form the engine and from other games/prototypes.  Additionally, either the resultant EXE file needs to have a name corresponding to the particular game/prototype OR a launcher can be provided in which the game/prototype is selected OR a launcher EXE for each game/prototype is generated.</t>
  </si>
  <si>
    <t>Great code is self documenting, however there are quite often times when inline comments are needed, without over documenting obvious code.  Engine and main prototypes are well documented.  Engine interfaces are documented at the class and method levels using Microsoft's XML Documentation (see link to the right), Doxygen (preferred by DigiPen undergrad instructors), Sphinx, GhostDoc, Natural Docs or other.  The goal is to generate the technical documentation directly from your code and the documentation comments.   Really great documentation is considered extra. Find a practice that helps you develop code faster rather than slowing you down to document.  Documentation was done as a work in progress and not put off until the end of the milestone.</t>
  </si>
  <si>
    <t>Engine renders four procedural 3d models (e.g. sphere, box, cone, tetrahedron or other platonic solids). Objects can be rendered solid, with basic shading with real-time variable opacity. Advanced options include procedural models such as L-systems, 3d fractal objects and landscapes, generative modeling, scenery generators, etc. 
Engine renders models constructed in a 3d-modeling tool, as if an artist designed the model; model must be more complex than simple geometric shapes and should be properly scaled in the rendered environment. Complex models from the DigiPen library are acceptable.  Advanced model support includes things like morphing/merging models, multi-LOD models, break-apart models to support complex animations, etc.  
Debug draw option must be available in at least one build configuration.</t>
  </si>
  <si>
    <t>Team is using a single C++ Coding Standard
This is up to the team, but here are some example standards
•	https://doc.lagout.org/programmation/C/CPP101.pdf  
•	www.codingstandard.com 
•	https://users.ece.cmu.edu/~eno/coding/CppCodingStandard.html 
•	http://isocpp.github.io/CppCoreGuidelines/CppCoreGuidelines  
•	https://google.github.io/style guide/cppguide.html 
These standards are fairly extensive, and your team need not adopt everything.  In particular, we want to see:
•	Consistent style (e.g. spacing, indentation, brace placement)
•	Consistent naming convention
•	Don’t sweat the small stuff -- naming conventions and indentation style are not that important as long as you're consistent
•	Adoption of good, stated software engineering principles</t>
  </si>
  <si>
    <t>Self-Grade</t>
  </si>
  <si>
    <t>Partial</t>
  </si>
  <si>
    <t>Poor / Partial</t>
  </si>
  <si>
    <t>Meets Expectation</t>
  </si>
  <si>
    <t>Some Extras</t>
  </si>
  <si>
    <t>Lots of Extras</t>
  </si>
  <si>
    <t>Good (Some Extras)</t>
  </si>
  <si>
    <t>Meets most and exceeds some expectations</t>
  </si>
  <si>
    <t>Great (Lots of Extras)</t>
  </si>
  <si>
    <t>Meets all basic expectations with some extras</t>
  </si>
  <si>
    <t>Meets all basic expectations with lots of extras</t>
  </si>
  <si>
    <t>Line Item Self-Assessment Grades</t>
  </si>
  <si>
    <t>Automation</t>
  </si>
  <si>
    <t>No required elements. Extra elements include things like: gameplay data-tracking system with the ability to query data and pull reports; heat-mapping to track hot and cold zones in the levels; in-game player feedback mechanisms.</t>
  </si>
  <si>
    <t xml:space="preserve">No required elements. Extra elements include things like: auto play system for testing the game; a player recording and playback system; a build server with build verification tests; extensive unit tests on library components.  </t>
  </si>
  <si>
    <t>Unlike GAM551 tech, GAM550 tech is focused on producing a quality game engine that can be demonstrated and on which a great game with visually stunning effects can be created.  You can get bonuses for having extra engine elements above and beyond what is required. Note that you cannot get engine bonuses for things that a pre-made engine component or library just does for you; it has to be from custom-build tech. There are some items (like "Precompiled Headers") where it's difficult or impossible to do anything but "meet expectations".  Other items have no minimum requirements, thus anything you do there is "Extra".  To get bonuses, you must describe what you have done (in detail) in the comments section.</t>
  </si>
  <si>
    <t>No required elements. 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</si>
  <si>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No required elements. Are there really good tools for creating content and testing the game? Are there sophisticated pipelines and editors, with lots of features and support for designers? To get bonuses, you must describe what you have done (in detail) in the comments section.</t>
  </si>
  <si>
    <t>No required elements. Are there really good tools for creating content and testing the game? Are there sophisticated pipelines and editors, with lots of features and support for artists? To get bonuses, you must describe what you have done (in detail) in the comments section.</t>
  </si>
  <si>
    <t xml:space="preserve">Basic static forces, e.g. gravity, and mass based collision responses, are required. 
Advanced techniques are extra, e.g. friction, springs and so on. </t>
  </si>
  <si>
    <t>Basic dynamic vs. static and dynamic vs. dynamic collision response required.  
Advanced techniques are extra, e.g. OOBB, stacking, torque computation, complex object collisions, ragdoll, and self-collision response.</t>
  </si>
  <si>
    <t xml:space="preserve">At least one basic physics modeling must be supported, e.g. Euler, Verlet, RK4 etc. 
Advanced physics techniques are extra, e.g. rigid body, soft body, and fluid dynamics and brownian motion. </t>
  </si>
  <si>
    <t>Please list any additional graphics feature implemented.  Features must be demonstrated and fully described to garner credit.</t>
  </si>
  <si>
    <t>Basic animations include animated affine transformations and physics based animations (from basic physics).  Also required is a demonstration that you can load a model with keyframe animations.  Animation should be partially controllable from scripts.  
Advanced animation techniques include skeletal/bone animation, rag-doll physics applied to a loaded model, interpolated keyframe animations, etc.</t>
  </si>
  <si>
    <t>MSAA or other antialiasing technique required, with additional methods implemented as extras. 
Additional Mid- and Post-processing effects are extra, e.g. tonemapping that supports HDR, multiple standard curves and auto exposure, screen-space reflections, fog, bloom, depth of field, glow, etc.</t>
  </si>
  <si>
    <t>At least one basic animated particle system with programmable emitters and parameters is required. Particle systems must be placeable by artist or game designer. 
Advanced systems include things like hair, fur, grass, fire, dust/motes in volumetric lights, smoke, that are subject to physical forces (or a preprogrammed simulacrum therein) will gain extra credit.</t>
  </si>
  <si>
    <t>A shadow system is required, e.g. basic shadow mapping.  
Advanced features are extras, e.g. self shadowing, volumetric shadows, soft shadows, etc.</t>
  </si>
  <si>
    <t xml:space="preserve">One basic static lighting model, e.g. phong, lambert, etc. and at least one advanced, dynamic lighting model (e.g. deferred shading) are required.  
Additional advanced lighting models are extra, e.g. additional global illumination techniques, atmospheric lighting, volumetric lighting, spotlighting, etc. </t>
  </si>
  <si>
    <t>We follow a consistent naming convention around the main interfaces used around the engine.
That includes class naming, function naming, and member naming. 
Within specific subsystems that is under one engineer's focus, we allow more flexibility for the engineer's comfort.</t>
  </si>
  <si>
    <t>We have a separate folder with scripts and assets. Engine is loaded as a dll. The main executable simply specifies which executable it should initialize and the dll loads initialization scipts and takes it from there.</t>
  </si>
  <si>
    <t>Multiple folders for each system/subsystem</t>
  </si>
  <si>
    <t>Image Based Lighting implemented. The skybox is another light sources now and it mimics a complete irradiance lighting effect</t>
  </si>
  <si>
    <t>Moment Shadow Map implemented, moment shadow map adds softness to the hard shadow edges</t>
  </si>
  <si>
    <t>We have MSAA with custom shader resolve instead of using Directx11 standard box sub resolve, this gives a better result with lesser MSAA sample count</t>
  </si>
  <si>
    <t>We have keyframe animation working, and the animation can also work from scripts</t>
  </si>
  <si>
    <t>We have normal mapping &amp; parallax mapping implemented</t>
  </si>
  <si>
    <t>We have halo light effect, a halo light effect  convey the intensity of the light sources in a more realistic scene</t>
  </si>
  <si>
    <t>We have GPU based particle system that uses the geometry shader to manage the lifetime of the particles.</t>
  </si>
  <si>
    <t>So far it renders any 3D models perfectly fine. Regarding the procedular 3D models, it only drwas box &amp; sphere for now, will add more.</t>
  </si>
  <si>
    <t>We are using Semi Implicit Euler method for calculating velocity and position each frame, and Gaus Seidel method when solving for constraints. We are also have Rigid  bodies.</t>
  </si>
  <si>
    <t>we have torque computation</t>
  </si>
  <si>
    <t>We do have gravity, and mass based collision responses. We also have friction.</t>
  </si>
  <si>
    <t>We are using Dynamic Aabb tree to subdivide the space and consider collision only of the objects that are near to each other. We also using GJK and EPA algorithm  to detect collision of convex polygons. We a re usising constraints to simuilate Normal force and friction</t>
  </si>
  <si>
    <t>Input thread &amp; Resources Loading Thread &amp; Main Thread</t>
  </si>
  <si>
    <t>Level Editor</t>
  </si>
  <si>
    <t>Using csv files for each language
Can be changed in runtime if required. Localized Strings are used from scripts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</si>
</sst>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2"/>
      <color theme="1"/>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rgb="FF000000"/>
      <name val="Calibri"/>
      <family val="2"/>
      <scheme val="minor"/>
    </font>
    <font>
      <b/>
      <i/>
      <sz val="10"/>
      <color rgb="FF000000"/>
      <name val="Calibri"/>
      <family val="2"/>
      <scheme val="minor"/>
    </font>
    <font>
      <b/>
      <sz val="12"/>
      <color theme="1"/>
      <name val="Calibri"/>
      <family val="2"/>
      <scheme val="minor"/>
    </font>
    <font>
      <i/>
      <sz val="10"/>
      <color theme="1"/>
      <name val="Calibri"/>
      <family val="2"/>
      <scheme val="minor"/>
    </font>
    <font>
      <sz val="10"/>
      <color theme="0"/>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b/>
      <sz val="16"/>
      <color theme="1"/>
      <name val="Calibri (Body)"/>
    </font>
    <font>
      <sz val="16"/>
      <color theme="1"/>
      <name val="Calibri"/>
      <family val="2"/>
      <scheme val="minor"/>
    </font>
    <font>
      <b/>
      <sz val="12"/>
      <color rgb="FF000000"/>
      <name val="Calibri (Body)"/>
    </font>
    <font>
      <b/>
      <sz val="28"/>
      <color theme="1"/>
      <name val="Calibri"/>
      <family val="2"/>
      <scheme val="minor"/>
    </font>
    <font>
      <b/>
      <sz val="28"/>
      <color theme="0"/>
      <name val="Calibri"/>
      <family val="2"/>
      <scheme val="minor"/>
    </font>
    <font>
      <b/>
      <sz val="10"/>
      <color rgb="FFFF0000"/>
      <name val="Calibri (Body)"/>
    </font>
    <font>
      <sz val="14"/>
      <color theme="1"/>
      <name val="Calibri"/>
      <family val="2"/>
      <scheme val="minor"/>
    </font>
    <font>
      <sz val="14"/>
      <name val="Calibri"/>
      <family val="2"/>
      <scheme val="minor"/>
    </font>
    <font>
      <b/>
      <sz val="10"/>
      <name val="Calibri"/>
      <family val="2"/>
      <scheme val="minor"/>
    </font>
    <font>
      <sz val="10"/>
      <color rgb="FFFF0000"/>
      <name val="Calibri"/>
      <family val="2"/>
      <scheme val="minor"/>
    </font>
    <font>
      <u/>
      <sz val="8"/>
      <color theme="10"/>
      <name val="Calibri"/>
      <family val="2"/>
      <scheme val="minor"/>
    </font>
    <font>
      <i/>
      <sz val="12"/>
      <color rgb="FF000000"/>
      <name val="Calibri"/>
      <family val="2"/>
      <scheme val="minor"/>
    </font>
    <font>
      <b/>
      <sz val="26"/>
      <color theme="1"/>
      <name val="Calibri"/>
      <family val="2"/>
      <scheme val="minor"/>
    </font>
  </fonts>
  <fills count="1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808080"/>
        <bgColor indexed="64"/>
      </patternFill>
    </fill>
    <fill>
      <patternFill patternType="solid">
        <fgColor rgb="FFFFFFCC"/>
        <bgColor indexed="64"/>
      </patternFill>
    </fill>
  </fills>
  <borders count="6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s>
  <cellStyleXfs count="69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318">
    <xf numFmtId="0" fontId="0" fillId="0" borderId="0" xfId="0"/>
    <xf numFmtId="0" fontId="0" fillId="4" borderId="0" xfId="0" applyFill="1" applyAlignment="1" applyProtection="1">
      <alignment vertical="center"/>
      <protection locked="0"/>
    </xf>
    <xf numFmtId="0" fontId="7" fillId="3" borderId="14" xfId="0" applyFont="1" applyFill="1" applyBorder="1" applyAlignment="1">
      <alignment horizontal="center" vertical="center" wrapText="1"/>
    </xf>
    <xf numFmtId="0" fontId="6" fillId="3" borderId="0" xfId="0" applyFont="1" applyFill="1" applyAlignment="1">
      <alignment horizontal="right" vertical="center" wrapText="1"/>
    </xf>
    <xf numFmtId="9" fontId="7" fillId="3" borderId="0" xfId="0" applyNumberFormat="1" applyFont="1" applyFill="1" applyAlignment="1">
      <alignment horizontal="center" vertical="center" wrapText="1"/>
    </xf>
    <xf numFmtId="0" fontId="16" fillId="3" borderId="0" xfId="0" applyFont="1" applyFill="1" applyAlignment="1">
      <alignment horizontal="left" vertical="center" wrapText="1"/>
    </xf>
    <xf numFmtId="9" fontId="7" fillId="3" borderId="46" xfId="0" applyNumberFormat="1" applyFont="1" applyFill="1" applyBorder="1" applyAlignment="1">
      <alignment horizontal="center" vertical="center" wrapText="1"/>
    </xf>
    <xf numFmtId="9" fontId="7" fillId="3" borderId="49" xfId="0" applyNumberFormat="1" applyFont="1" applyFill="1" applyBorder="1" applyAlignment="1">
      <alignment horizontal="center" vertical="center" wrapText="1"/>
    </xf>
    <xf numFmtId="9" fontId="7" fillId="3" borderId="46" xfId="0" quotePrefix="1" applyNumberFormat="1" applyFont="1" applyFill="1" applyBorder="1" applyAlignment="1">
      <alignment horizontal="center" vertical="center" wrapText="1"/>
    </xf>
    <xf numFmtId="9" fontId="7" fillId="3" borderId="49" xfId="0" quotePrefix="1" applyNumberFormat="1" applyFont="1" applyFill="1" applyBorder="1" applyAlignment="1">
      <alignment horizontal="center" vertical="center" wrapText="1"/>
    </xf>
    <xf numFmtId="9" fontId="5" fillId="2" borderId="52" xfId="0" applyNumberFormat="1" applyFont="1" applyFill="1" applyBorder="1" applyAlignment="1">
      <alignment horizontal="center" vertical="center" wrapText="1"/>
    </xf>
    <xf numFmtId="0" fontId="5" fillId="2" borderId="51" xfId="0" applyFont="1" applyFill="1" applyBorder="1" applyAlignment="1">
      <alignment horizontal="center" vertical="center" wrapText="1"/>
    </xf>
    <xf numFmtId="9" fontId="5" fillId="2" borderId="52" xfId="653" applyFont="1" applyFill="1" applyBorder="1" applyAlignment="1">
      <alignment horizontal="center" vertical="center" wrapText="1"/>
    </xf>
    <xf numFmtId="0" fontId="7" fillId="3" borderId="47" xfId="0" applyFont="1" applyFill="1" applyBorder="1" applyAlignment="1">
      <alignment horizontal="center" vertical="center" wrapText="1"/>
    </xf>
    <xf numFmtId="164" fontId="5" fillId="2" borderId="52" xfId="653" applyNumberFormat="1" applyFont="1" applyFill="1" applyBorder="1" applyAlignment="1">
      <alignment horizontal="center" vertical="center" wrapText="1"/>
    </xf>
    <xf numFmtId="9" fontId="11" fillId="5" borderId="16" xfId="0" applyNumberFormat="1" applyFont="1" applyFill="1" applyBorder="1" applyAlignment="1">
      <alignment horizontal="center" vertical="center" wrapText="1"/>
    </xf>
    <xf numFmtId="9" fontId="11" fillId="5" borderId="23" xfId="0" applyNumberFormat="1" applyFont="1" applyFill="1" applyBorder="1" applyAlignment="1">
      <alignment horizontal="center" vertical="center" wrapText="1"/>
    </xf>
    <xf numFmtId="164" fontId="3" fillId="4" borderId="16" xfId="0" applyNumberFormat="1" applyFont="1" applyFill="1" applyBorder="1" applyAlignment="1">
      <alignment horizontal="center" vertical="center" wrapText="1"/>
    </xf>
    <xf numFmtId="164" fontId="3" fillId="4" borderId="17" xfId="0" applyNumberFormat="1" applyFont="1" applyFill="1" applyBorder="1" applyAlignment="1">
      <alignment horizontal="center" vertical="center" wrapText="1"/>
    </xf>
    <xf numFmtId="164" fontId="3" fillId="4" borderId="18" xfId="0" applyNumberFormat="1" applyFont="1" applyFill="1" applyBorder="1" applyAlignment="1">
      <alignment horizontal="center" vertical="center" wrapText="1"/>
    </xf>
    <xf numFmtId="164" fontId="3" fillId="4" borderId="0" xfId="0" applyNumberFormat="1" applyFont="1" applyFill="1" applyAlignment="1">
      <alignment horizontal="center" vertical="center" wrapText="1"/>
    </xf>
    <xf numFmtId="0" fontId="5" fillId="4" borderId="0" xfId="0" applyFont="1" applyFill="1" applyAlignment="1">
      <alignment vertical="center" wrapText="1"/>
    </xf>
    <xf numFmtId="0" fontId="6" fillId="3" borderId="0" xfId="0" applyFont="1" applyFill="1" applyAlignment="1">
      <alignment horizontal="left" vertical="center" wrapText="1"/>
    </xf>
    <xf numFmtId="0" fontId="7" fillId="3" borderId="0" xfId="0" applyFont="1" applyFill="1" applyAlignment="1">
      <alignment horizontal="left" vertical="center" wrapText="1"/>
    </xf>
    <xf numFmtId="0" fontId="0" fillId="4" borderId="0" xfId="0" applyFill="1" applyAlignment="1">
      <alignment vertical="center"/>
    </xf>
    <xf numFmtId="0" fontId="12" fillId="4" borderId="0" xfId="0" applyFont="1" applyFill="1" applyAlignment="1">
      <alignment vertical="center" wrapText="1"/>
    </xf>
    <xf numFmtId="0" fontId="17" fillId="4" borderId="0" xfId="0" applyFont="1" applyFill="1" applyAlignment="1">
      <alignment horizontal="center" vertical="center" wrapText="1"/>
    </xf>
    <xf numFmtId="0" fontId="5" fillId="2" borderId="29" xfId="0" applyFont="1" applyFill="1" applyBorder="1" applyAlignment="1">
      <alignment horizontal="left" vertical="center" wrapText="1"/>
    </xf>
    <xf numFmtId="0" fontId="5" fillId="2" borderId="45" xfId="0" applyFont="1" applyFill="1" applyBorder="1" applyAlignment="1">
      <alignment horizontal="center" vertical="center" wrapText="1"/>
    </xf>
    <xf numFmtId="0" fontId="12" fillId="3" borderId="0" xfId="0" applyFont="1" applyFill="1" applyAlignment="1">
      <alignment horizontal="center" vertical="center" wrapText="1"/>
    </xf>
    <xf numFmtId="0" fontId="19" fillId="3" borderId="0" xfId="0" applyFont="1" applyFill="1" applyAlignment="1">
      <alignment horizontal="center" vertical="center" wrapText="1"/>
    </xf>
    <xf numFmtId="0" fontId="7" fillId="3" borderId="27"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3" fillId="4" borderId="0" xfId="0" applyFont="1" applyFill="1" applyAlignment="1">
      <alignment horizontal="center" vertical="center" wrapText="1"/>
    </xf>
    <xf numFmtId="0" fontId="8" fillId="4" borderId="0" xfId="0" applyFont="1" applyFill="1" applyAlignment="1">
      <alignment vertical="top" wrapText="1"/>
    </xf>
    <xf numFmtId="0" fontId="4" fillId="2" borderId="50" xfId="0" applyFont="1" applyFill="1" applyBorder="1" applyAlignment="1">
      <alignment horizontal="center" vertical="center" wrapText="1"/>
    </xf>
    <xf numFmtId="0" fontId="7" fillId="3" borderId="0" xfId="0" applyFont="1" applyFill="1" applyAlignment="1">
      <alignment horizontal="left" vertical="center"/>
    </xf>
    <xf numFmtId="0" fontId="6" fillId="4" borderId="35" xfId="0" applyFont="1" applyFill="1" applyBorder="1" applyAlignment="1">
      <alignment horizontal="left" vertical="center"/>
    </xf>
    <xf numFmtId="0" fontId="0" fillId="4" borderId="54" xfId="0" applyFill="1" applyBorder="1" applyAlignment="1">
      <alignment vertical="center"/>
    </xf>
    <xf numFmtId="0" fontId="0" fillId="4" borderId="55" xfId="0" applyFill="1" applyBorder="1" applyAlignment="1">
      <alignment vertical="center"/>
    </xf>
    <xf numFmtId="0" fontId="7" fillId="3" borderId="27" xfId="0" applyFont="1" applyFill="1" applyBorder="1" applyAlignment="1">
      <alignment horizontal="left" vertical="center"/>
    </xf>
    <xf numFmtId="0" fontId="16" fillId="3" borderId="0" xfId="0" applyFont="1" applyFill="1" applyAlignment="1">
      <alignment horizontal="center" vertical="center" wrapText="1"/>
    </xf>
    <xf numFmtId="0" fontId="5"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left" vertical="center" wrapText="1"/>
    </xf>
    <xf numFmtId="0" fontId="7" fillId="3" borderId="25" xfId="0" applyFont="1" applyFill="1" applyBorder="1" applyAlignment="1">
      <alignment horizontal="left" vertical="center" wrapText="1"/>
    </xf>
    <xf numFmtId="0" fontId="7" fillId="3" borderId="25" xfId="0" applyFont="1" applyFill="1" applyBorder="1" applyAlignment="1">
      <alignment horizontal="center" vertical="center" wrapText="1"/>
    </xf>
    <xf numFmtId="0" fontId="7" fillId="4" borderId="0" xfId="0" applyFont="1" applyFill="1" applyAlignment="1">
      <alignment horizontal="left" vertical="center"/>
    </xf>
    <xf numFmtId="0" fontId="11" fillId="5" borderId="16"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1" xfId="0" applyFont="1" applyFill="1" applyBorder="1" applyAlignment="1">
      <alignment vertical="center" wrapText="1"/>
    </xf>
    <xf numFmtId="0" fontId="11" fillId="5" borderId="22" xfId="0" applyFont="1" applyFill="1" applyBorder="1" applyAlignment="1">
      <alignment vertical="center" wrapText="1"/>
    </xf>
    <xf numFmtId="0" fontId="3" fillId="4" borderId="21" xfId="0" applyFont="1" applyFill="1" applyBorder="1" applyAlignment="1">
      <alignment vertical="center" wrapText="1"/>
    </xf>
    <xf numFmtId="0" fontId="4" fillId="4" borderId="22" xfId="0" applyFont="1" applyFill="1" applyBorder="1" applyAlignment="1">
      <alignment vertical="center" wrapText="1"/>
    </xf>
    <xf numFmtId="0" fontId="3" fillId="4" borderId="27" xfId="0" applyFont="1" applyFill="1" applyBorder="1" applyAlignment="1">
      <alignment vertical="center" wrapText="1"/>
    </xf>
    <xf numFmtId="0" fontId="4" fillId="4" borderId="0" xfId="0" applyFont="1" applyFill="1" applyAlignment="1">
      <alignment vertical="center" wrapText="1"/>
    </xf>
    <xf numFmtId="0" fontId="3" fillId="4" borderId="24" xfId="0" applyFont="1" applyFill="1" applyBorder="1" applyAlignment="1">
      <alignment vertical="center" wrapText="1"/>
    </xf>
    <xf numFmtId="0" fontId="4" fillId="4" borderId="25" xfId="0" applyFont="1" applyFill="1" applyBorder="1" applyAlignment="1">
      <alignment vertical="center" wrapText="1"/>
    </xf>
    <xf numFmtId="0" fontId="4" fillId="4" borderId="22" xfId="0" applyFont="1" applyFill="1" applyBorder="1" applyAlignment="1">
      <alignment horizontal="right" vertical="center" wrapText="1"/>
    </xf>
    <xf numFmtId="9" fontId="4" fillId="4" borderId="0" xfId="653" applyFont="1" applyFill="1" applyAlignment="1">
      <alignment horizontal="center" vertical="center" wrapText="1"/>
    </xf>
    <xf numFmtId="0" fontId="4" fillId="4" borderId="0" xfId="0" applyFont="1" applyFill="1" applyAlignment="1">
      <alignment horizontal="right" vertical="center" wrapText="1"/>
    </xf>
    <xf numFmtId="0" fontId="11" fillId="4" borderId="0" xfId="0" applyFont="1" applyFill="1" applyAlignment="1">
      <alignment vertical="center" wrapText="1"/>
    </xf>
    <xf numFmtId="0" fontId="3" fillId="4" borderId="0" xfId="0" applyFont="1" applyFill="1" applyAlignment="1">
      <alignment vertical="center" wrapText="1"/>
    </xf>
    <xf numFmtId="0" fontId="7" fillId="3" borderId="0" xfId="0" quotePrefix="1" applyFont="1" applyFill="1" applyAlignment="1">
      <alignment horizontal="left" vertical="center"/>
    </xf>
    <xf numFmtId="0" fontId="3" fillId="0" borderId="0" xfId="0" applyFont="1" applyAlignment="1">
      <alignment vertical="center" wrapText="1"/>
    </xf>
    <xf numFmtId="0" fontId="7" fillId="3" borderId="0" xfId="0" applyFont="1" applyFill="1" applyAlignment="1">
      <alignment vertical="top" wrapText="1"/>
    </xf>
    <xf numFmtId="0" fontId="6" fillId="3" borderId="0" xfId="0" applyFont="1" applyFill="1" applyAlignment="1">
      <alignment horizontal="center" vertical="center" wrapText="1"/>
    </xf>
    <xf numFmtId="0" fontId="0" fillId="4" borderId="0" xfId="0" applyFill="1" applyAlignment="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11" fillId="5" borderId="1" xfId="0" applyFont="1" applyFill="1" applyBorder="1" applyAlignment="1">
      <alignment horizontal="left" vertical="top" wrapText="1"/>
    </xf>
    <xf numFmtId="164" fontId="11" fillId="5" borderId="1" xfId="653" applyNumberFormat="1" applyFont="1" applyFill="1" applyBorder="1" applyAlignment="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Alignment="1" applyProtection="1">
      <alignment vertical="top" wrapText="1"/>
      <protection locked="0"/>
    </xf>
    <xf numFmtId="0" fontId="0" fillId="4" borderId="1" xfId="0" applyFill="1" applyBorder="1" applyAlignment="1" applyProtection="1">
      <alignment vertical="center"/>
      <protection locked="0"/>
    </xf>
    <xf numFmtId="0" fontId="14" fillId="0" borderId="6" xfId="0" applyFont="1" applyBorder="1" applyAlignment="1" applyProtection="1">
      <alignment vertical="top" wrapText="1"/>
      <protection locked="0"/>
    </xf>
    <xf numFmtId="0" fontId="14" fillId="0" borderId="34" xfId="0" applyFont="1" applyBorder="1" applyAlignment="1">
      <alignment vertical="top" wrapText="1"/>
    </xf>
    <xf numFmtId="0" fontId="21" fillId="4" borderId="0" xfId="0" applyFont="1" applyFill="1" applyAlignment="1">
      <alignment vertical="center" wrapText="1"/>
    </xf>
    <xf numFmtId="0" fontId="18" fillId="3" borderId="0" xfId="0" applyFont="1" applyFill="1" applyAlignment="1" applyProtection="1">
      <alignment vertical="top" wrapText="1"/>
      <protection locked="0"/>
    </xf>
    <xf numFmtId="9" fontId="11" fillId="4" borderId="6" xfId="653" applyFont="1" applyFill="1" applyBorder="1" applyAlignment="1" applyProtection="1">
      <alignment horizontal="center" vertical="top" wrapText="1"/>
      <protection locked="0"/>
    </xf>
    <xf numFmtId="0" fontId="11" fillId="4" borderId="6" xfId="0" applyFont="1" applyFill="1" applyBorder="1" applyAlignment="1" applyProtection="1">
      <alignment horizontal="left" vertical="top" wrapText="1"/>
      <protection locked="0"/>
    </xf>
    <xf numFmtId="0" fontId="7" fillId="3" borderId="0" xfId="0" applyFont="1" applyFill="1" applyAlignment="1" applyProtection="1">
      <alignment vertical="top" wrapText="1"/>
      <protection locked="0"/>
    </xf>
    <xf numFmtId="0" fontId="7" fillId="3" borderId="14"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protection locked="0"/>
    </xf>
    <xf numFmtId="0" fontId="5" fillId="2" borderId="4" xfId="0" applyFont="1" applyFill="1" applyBorder="1" applyAlignment="1" applyProtection="1">
      <alignment horizontal="left" vertical="top"/>
      <protection locked="0"/>
    </xf>
    <xf numFmtId="0" fontId="6" fillId="7" borderId="1" xfId="0" applyFont="1" applyFill="1" applyBorder="1" applyAlignment="1" applyProtection="1">
      <alignment horizontal="center" vertical="center" wrapText="1"/>
      <protection locked="0"/>
    </xf>
    <xf numFmtId="0" fontId="7" fillId="7" borderId="2" xfId="0" applyFont="1" applyFill="1" applyBorder="1" applyAlignment="1" applyProtection="1">
      <alignment horizontal="left" vertical="center" wrapText="1"/>
      <protection locked="0"/>
    </xf>
    <xf numFmtId="0" fontId="7" fillId="7" borderId="4" xfId="0" applyFont="1" applyFill="1" applyBorder="1" applyAlignment="1" applyProtection="1">
      <alignment horizontal="left"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8" borderId="0" xfId="0" applyFill="1" applyAlignment="1" applyProtection="1">
      <alignment vertical="center"/>
      <protection locked="0"/>
    </xf>
    <xf numFmtId="0" fontId="17" fillId="8" borderId="0" xfId="0" applyFont="1" applyFill="1" applyAlignment="1" applyProtection="1">
      <alignment vertical="center"/>
      <protection locked="0"/>
    </xf>
    <xf numFmtId="0" fontId="26" fillId="9" borderId="56" xfId="0" applyFont="1" applyFill="1" applyBorder="1" applyAlignment="1" applyProtection="1">
      <alignment vertical="center"/>
      <protection locked="0"/>
    </xf>
    <xf numFmtId="0" fontId="5" fillId="2" borderId="13" xfId="0" applyFont="1" applyFill="1" applyBorder="1" applyAlignment="1" applyProtection="1">
      <alignment horizontal="left" vertical="top" wrapText="1"/>
      <protection locked="0"/>
    </xf>
    <xf numFmtId="0" fontId="0" fillId="4" borderId="0" xfId="0" quotePrefix="1" applyFill="1" applyAlignment="1">
      <alignment vertical="center"/>
    </xf>
    <xf numFmtId="164" fontId="11" fillId="5" borderId="22" xfId="653" applyNumberFormat="1" applyFont="1" applyFill="1" applyBorder="1" applyAlignment="1">
      <alignment vertical="center" wrapText="1"/>
    </xf>
    <xf numFmtId="0" fontId="4" fillId="4" borderId="26" xfId="0" applyFont="1" applyFill="1" applyBorder="1" applyAlignment="1">
      <alignment vertical="center" wrapText="1"/>
    </xf>
    <xf numFmtId="164" fontId="4" fillId="4" borderId="23" xfId="653" applyNumberFormat="1" applyFont="1" applyFill="1" applyBorder="1" applyAlignment="1">
      <alignment vertical="center" wrapText="1"/>
    </xf>
    <xf numFmtId="164" fontId="4" fillId="4" borderId="32" xfId="653" applyNumberFormat="1" applyFont="1" applyFill="1" applyBorder="1" applyAlignment="1">
      <alignment vertical="center" wrapText="1"/>
    </xf>
    <xf numFmtId="164" fontId="4" fillId="4" borderId="26" xfId="653" applyNumberFormat="1" applyFont="1" applyFill="1" applyBorder="1" applyAlignment="1">
      <alignment vertical="center" wrapText="1"/>
    </xf>
    <xf numFmtId="0" fontId="11" fillId="4" borderId="9" xfId="0" applyFont="1" applyFill="1" applyBorder="1" applyAlignment="1" applyProtection="1">
      <alignment horizontal="left" vertical="top" wrapText="1"/>
      <protection locked="0"/>
    </xf>
    <xf numFmtId="9" fontId="11" fillId="4" borderId="9" xfId="653" applyFont="1" applyFill="1" applyBorder="1" applyAlignment="1" applyProtection="1">
      <alignment horizontal="center" vertical="top" wrapText="1"/>
      <protection locked="0"/>
    </xf>
    <xf numFmtId="0" fontId="11" fillId="5" borderId="57" xfId="0" applyFont="1" applyFill="1" applyBorder="1" applyAlignment="1">
      <alignment horizontal="left" vertical="top" wrapText="1"/>
    </xf>
    <xf numFmtId="0" fontId="7" fillId="3" borderId="9" xfId="0" applyFont="1" applyFill="1" applyBorder="1" applyAlignment="1" applyProtection="1">
      <alignment horizontal="left" vertical="top" wrapText="1"/>
      <protection locked="0"/>
    </xf>
    <xf numFmtId="0" fontId="7" fillId="4" borderId="0" xfId="0" applyFont="1" applyFill="1" applyAlignment="1">
      <alignment horizontal="left" vertical="center" wrapText="1"/>
    </xf>
    <xf numFmtId="0" fontId="3" fillId="4" borderId="0" xfId="0" applyFont="1" applyFill="1" applyAlignment="1">
      <alignment horizontal="left" vertical="center" wrapText="1"/>
    </xf>
    <xf numFmtId="0" fontId="7" fillId="7" borderId="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30" fillId="3" borderId="1" xfId="697" applyFont="1" applyFill="1" applyBorder="1" applyAlignment="1" applyProtection="1">
      <alignment horizontal="left" vertical="top" wrapText="1"/>
      <protection locked="0"/>
    </xf>
    <xf numFmtId="0" fontId="14" fillId="0" borderId="0" xfId="0" applyFont="1"/>
    <xf numFmtId="0" fontId="18" fillId="0" borderId="0" xfId="0" applyFont="1"/>
    <xf numFmtId="0" fontId="32" fillId="0" borderId="0" xfId="0" applyFont="1"/>
    <xf numFmtId="0" fontId="9" fillId="3" borderId="1" xfId="697" applyFill="1" applyBorder="1" applyAlignment="1" applyProtection="1">
      <alignment horizontal="left" vertical="top" wrapText="1"/>
      <protection locked="0"/>
    </xf>
    <xf numFmtId="0" fontId="29" fillId="4" borderId="35" xfId="0" applyFont="1" applyFill="1" applyBorder="1" applyAlignment="1">
      <alignment horizontal="center"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3" fillId="4" borderId="27" xfId="0" applyFont="1" applyFill="1" applyBorder="1" applyAlignment="1">
      <alignment horizontal="left" vertical="top" wrapText="1" indent="1"/>
    </xf>
    <xf numFmtId="0" fontId="3" fillId="4" borderId="0" xfId="0" applyFont="1" applyFill="1" applyAlignment="1">
      <alignment horizontal="left" vertical="top" wrapText="1" indent="1"/>
    </xf>
    <xf numFmtId="0" fontId="3" fillId="4" borderId="32" xfId="0" applyFont="1" applyFill="1" applyBorder="1" applyAlignment="1">
      <alignment horizontal="left" vertical="top" wrapText="1" indent="1"/>
    </xf>
    <xf numFmtId="0" fontId="17" fillId="2" borderId="19"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2" borderId="29"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22" fillId="7" borderId="28" xfId="0" applyFont="1" applyFill="1" applyBorder="1" applyAlignment="1" applyProtection="1">
      <alignment horizontal="center" vertical="center" wrapText="1"/>
      <protection locked="0"/>
    </xf>
    <xf numFmtId="0" fontId="12" fillId="7" borderId="6" xfId="0" applyFont="1" applyFill="1" applyBorder="1" applyAlignment="1" applyProtection="1">
      <alignment horizontal="center" vertical="center" wrapText="1"/>
      <protection locked="0"/>
    </xf>
    <xf numFmtId="0" fontId="12" fillId="7" borderId="31" xfId="0" applyFont="1" applyFill="1" applyBorder="1" applyAlignment="1" applyProtection="1">
      <alignment horizontal="center" vertical="center" wrapText="1"/>
      <protection locked="0"/>
    </xf>
    <xf numFmtId="0" fontId="12" fillId="7" borderId="24" xfId="0" applyFont="1" applyFill="1" applyBorder="1" applyAlignment="1" applyProtection="1">
      <alignment horizontal="center" vertical="center" wrapText="1"/>
      <protection locked="0"/>
    </xf>
    <xf numFmtId="0" fontId="12" fillId="7" borderId="25" xfId="0" applyFont="1" applyFill="1" applyBorder="1" applyAlignment="1" applyProtection="1">
      <alignment horizontal="center" vertical="center" wrapText="1"/>
      <protection locked="0"/>
    </xf>
    <xf numFmtId="0" fontId="12" fillId="7" borderId="26" xfId="0" applyFont="1" applyFill="1" applyBorder="1" applyAlignment="1" applyProtection="1">
      <alignment horizontal="center" vertical="center" wrapText="1"/>
      <protection locked="0"/>
    </xf>
    <xf numFmtId="0" fontId="19" fillId="7" borderId="28" xfId="0" applyFont="1" applyFill="1" applyBorder="1" applyAlignment="1" applyProtection="1">
      <alignment horizontal="center" vertical="center" wrapText="1"/>
      <protection locked="0"/>
    </xf>
    <xf numFmtId="0" fontId="19" fillId="7" borderId="31" xfId="0" applyFont="1" applyFill="1" applyBorder="1" applyAlignment="1" applyProtection="1">
      <alignment horizontal="center" vertical="center" wrapText="1"/>
      <protection locked="0"/>
    </xf>
    <xf numFmtId="0" fontId="19" fillId="7" borderId="24" xfId="0" applyFont="1" applyFill="1" applyBorder="1" applyAlignment="1" applyProtection="1">
      <alignment horizontal="center" vertical="center" wrapText="1"/>
      <protection locked="0"/>
    </xf>
    <xf numFmtId="0" fontId="19" fillId="7" borderId="26" xfId="0" applyFont="1" applyFill="1" applyBorder="1" applyAlignment="1" applyProtection="1">
      <alignment horizontal="center" vertical="center" wrapText="1"/>
      <protection locked="0"/>
    </xf>
    <xf numFmtId="0" fontId="7" fillId="7" borderId="14" xfId="0" applyFont="1" applyFill="1" applyBorder="1" applyAlignment="1" applyProtection="1">
      <alignment horizontal="center" vertical="center" wrapText="1"/>
      <protection locked="0"/>
    </xf>
    <xf numFmtId="0" fontId="7" fillId="7" borderId="0" xfId="0" applyFont="1" applyFill="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7" borderId="47" xfId="0"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vertical="center" wrapText="1"/>
      <protection locked="0"/>
    </xf>
    <xf numFmtId="0" fontId="7" fillId="7" borderId="48" xfId="0" applyFont="1" applyFill="1" applyBorder="1" applyAlignment="1" applyProtection="1">
      <alignment horizontal="center" vertical="center" wrapText="1"/>
      <protection locked="0"/>
    </xf>
    <xf numFmtId="0" fontId="5" fillId="2" borderId="45" xfId="0" applyFont="1" applyFill="1" applyBorder="1" applyAlignment="1">
      <alignment horizontal="right" vertical="center" wrapText="1"/>
    </xf>
    <xf numFmtId="0" fontId="5" fillId="2" borderId="50" xfId="0" applyFont="1" applyFill="1" applyBorder="1" applyAlignment="1">
      <alignment horizontal="right" vertical="center" wrapText="1"/>
    </xf>
    <xf numFmtId="0" fontId="7" fillId="4" borderId="36" xfId="0" applyFont="1" applyFill="1" applyBorder="1" applyAlignment="1">
      <alignment horizontal="left" vertical="center" wrapText="1"/>
    </xf>
    <xf numFmtId="0" fontId="7" fillId="4" borderId="53" xfId="0" applyFont="1" applyFill="1" applyBorder="1" applyAlignment="1">
      <alignment horizontal="left" vertical="center" wrapText="1"/>
    </xf>
    <xf numFmtId="0" fontId="7" fillId="4" borderId="37" xfId="0" applyFont="1" applyFill="1" applyBorder="1" applyAlignment="1">
      <alignment horizontal="left" vertical="center" wrapText="1"/>
    </xf>
    <xf numFmtId="0" fontId="7" fillId="4" borderId="38" xfId="0" applyFont="1" applyFill="1" applyBorder="1" applyAlignment="1">
      <alignment horizontal="left" vertical="center" wrapText="1"/>
    </xf>
    <xf numFmtId="0" fontId="7" fillId="4" borderId="0" xfId="0" applyFont="1" applyFill="1" applyAlignment="1">
      <alignment horizontal="left" vertical="center" wrapText="1"/>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7" fillId="4" borderId="43" xfId="0" applyFont="1" applyFill="1" applyBorder="1" applyAlignment="1">
      <alignment horizontal="left" vertical="center" wrapText="1"/>
    </xf>
    <xf numFmtId="0" fontId="7" fillId="4" borderId="41" xfId="0" applyFont="1" applyFill="1" applyBorder="1" applyAlignment="1">
      <alignment horizontal="left" vertical="center" wrapText="1"/>
    </xf>
    <xf numFmtId="0" fontId="8" fillId="4" borderId="22" xfId="0" applyFont="1" applyFill="1" applyBorder="1" applyAlignment="1">
      <alignment horizontal="left" vertical="top" wrapText="1"/>
    </xf>
    <xf numFmtId="0" fontId="8" fillId="4" borderId="0" xfId="0" applyFont="1" applyFill="1" applyAlignment="1">
      <alignment horizontal="left" vertical="top" wrapText="1"/>
    </xf>
    <xf numFmtId="0" fontId="20" fillId="4" borderId="0" xfId="0" applyFont="1" applyFill="1" applyAlignment="1">
      <alignment horizontal="center" vertical="center" wrapText="1"/>
    </xf>
    <xf numFmtId="0" fontId="21" fillId="4" borderId="0" xfId="0" applyFont="1" applyFill="1" applyAlignment="1">
      <alignment horizontal="center" vertical="center" wrapText="1"/>
    </xf>
    <xf numFmtId="0" fontId="3" fillId="4" borderId="21"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27" xfId="0" applyFont="1" applyFill="1" applyBorder="1" applyAlignment="1">
      <alignment horizontal="left" vertical="top" wrapText="1"/>
    </xf>
    <xf numFmtId="0" fontId="3" fillId="4" borderId="0" xfId="0" applyFont="1" applyFill="1" applyAlignment="1">
      <alignment horizontal="left" vertical="top" wrapText="1"/>
    </xf>
    <xf numFmtId="0" fontId="3" fillId="4" borderId="32" xfId="0" applyFont="1" applyFill="1" applyBorder="1" applyAlignment="1">
      <alignment horizontal="left" vertical="top" wrapText="1"/>
    </xf>
    <xf numFmtId="0" fontId="15" fillId="4" borderId="22" xfId="0" applyFont="1" applyFill="1" applyBorder="1" applyAlignment="1">
      <alignment horizontal="left" vertical="center" wrapText="1"/>
    </xf>
    <xf numFmtId="0" fontId="15" fillId="4" borderId="0" xfId="0" applyFont="1" applyFill="1" applyAlignment="1">
      <alignment horizontal="left"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3" fillId="4" borderId="2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32" xfId="0" applyFont="1" applyFill="1" applyBorder="1" applyAlignment="1">
      <alignment horizontal="left" vertical="center"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24" xfId="0" applyFont="1" applyFill="1" applyBorder="1" applyAlignment="1">
      <alignment horizontal="left" vertical="top" wrapText="1" indent="1"/>
    </xf>
    <xf numFmtId="0" fontId="3" fillId="4" borderId="25" xfId="0" applyFont="1" applyFill="1" applyBorder="1" applyAlignment="1">
      <alignment horizontal="left" vertical="top" wrapText="1" indent="1"/>
    </xf>
    <xf numFmtId="0" fontId="3" fillId="4" borderId="26" xfId="0" applyFont="1" applyFill="1" applyBorder="1" applyAlignment="1">
      <alignment horizontal="left" vertical="top" wrapText="1" indent="1"/>
    </xf>
    <xf numFmtId="0" fontId="3" fillId="4" borderId="42" xfId="0" applyFont="1" applyFill="1" applyBorder="1" applyAlignment="1">
      <alignment horizontal="left" vertical="center" wrapText="1"/>
    </xf>
    <xf numFmtId="0" fontId="3" fillId="4" borderId="43" xfId="0" applyFont="1" applyFill="1" applyBorder="1" applyAlignment="1">
      <alignment horizontal="left" vertical="center" wrapText="1"/>
    </xf>
    <xf numFmtId="0" fontId="3" fillId="4" borderId="44" xfId="0" applyFont="1" applyFill="1" applyBorder="1" applyAlignment="1">
      <alignment horizontal="left" vertical="center" wrapText="1"/>
    </xf>
    <xf numFmtId="0" fontId="21" fillId="4" borderId="25" xfId="0" applyFont="1" applyFill="1" applyBorder="1" applyAlignment="1">
      <alignment horizontal="center" vertical="center" wrapText="1"/>
    </xf>
    <xf numFmtId="0" fontId="8" fillId="3" borderId="0" xfId="0" applyFont="1" applyFill="1" applyAlignment="1">
      <alignment horizontal="left" vertical="center" wrapText="1"/>
    </xf>
    <xf numFmtId="0" fontId="11" fillId="5" borderId="2" xfId="0" applyFont="1" applyFill="1" applyBorder="1" applyAlignment="1">
      <alignment horizontal="right" vertical="center" wrapText="1" indent="1"/>
    </xf>
    <xf numFmtId="0" fontId="11" fillId="5" borderId="3" xfId="0" applyFont="1" applyFill="1" applyBorder="1" applyAlignment="1">
      <alignment horizontal="right" vertical="center" wrapText="1" indent="1"/>
    </xf>
    <xf numFmtId="0" fontId="11" fillId="5" borderId="4" xfId="0" applyFont="1" applyFill="1" applyBorder="1" applyAlignment="1">
      <alignment horizontal="right" vertical="center" wrapText="1" indent="1"/>
    </xf>
    <xf numFmtId="0" fontId="7" fillId="7" borderId="2" xfId="0" applyFont="1" applyFill="1" applyBorder="1" applyAlignment="1" applyProtection="1">
      <alignment horizontal="center" vertical="center" wrapText="1"/>
      <protection locked="0"/>
    </xf>
    <xf numFmtId="0" fontId="7" fillId="7" borderId="4" xfId="0" applyFont="1" applyFill="1" applyBorder="1" applyAlignment="1" applyProtection="1">
      <alignment horizontal="center" vertical="center" wrapText="1"/>
      <protection locked="0"/>
    </xf>
    <xf numFmtId="0" fontId="11" fillId="5" borderId="19" xfId="0" applyFont="1" applyFill="1" applyBorder="1" applyAlignment="1">
      <alignment horizontal="center" vertical="top"/>
    </xf>
    <xf numFmtId="0" fontId="11" fillId="5" borderId="33" xfId="0" applyFont="1" applyFill="1" applyBorder="1" applyAlignment="1">
      <alignment horizontal="center" vertical="top"/>
    </xf>
    <xf numFmtId="0" fontId="11" fillId="5" borderId="20" xfId="0" applyFont="1" applyFill="1" applyBorder="1" applyAlignment="1">
      <alignment horizontal="center" vertical="top"/>
    </xf>
    <xf numFmtId="9" fontId="23" fillId="4" borderId="21" xfId="0" applyNumberFormat="1" applyFont="1" applyFill="1" applyBorder="1" applyAlignment="1">
      <alignment horizontal="center" vertical="center" wrapText="1"/>
    </xf>
    <xf numFmtId="9" fontId="23" fillId="4" borderId="23" xfId="0" applyNumberFormat="1" applyFont="1" applyFill="1" applyBorder="1" applyAlignment="1">
      <alignment horizontal="center" vertical="center" wrapText="1"/>
    </xf>
    <xf numFmtId="9" fontId="23" fillId="4" borderId="27" xfId="0" applyNumberFormat="1" applyFont="1" applyFill="1" applyBorder="1" applyAlignment="1">
      <alignment horizontal="center" vertical="center" wrapText="1"/>
    </xf>
    <xf numFmtId="9" fontId="23" fillId="4" borderId="32" xfId="0" applyNumberFormat="1" applyFont="1" applyFill="1" applyBorder="1" applyAlignment="1">
      <alignment horizontal="center" vertical="center" wrapText="1"/>
    </xf>
    <xf numFmtId="9" fontId="23" fillId="4" borderId="24" xfId="0" applyNumberFormat="1" applyFont="1" applyFill="1" applyBorder="1" applyAlignment="1">
      <alignment horizontal="center" vertical="center" wrapText="1"/>
    </xf>
    <xf numFmtId="9" fontId="23" fillId="4" borderId="26" xfId="0" applyNumberFormat="1" applyFont="1" applyFill="1" applyBorder="1" applyAlignment="1">
      <alignment horizontal="center" vertical="center" wrapText="1"/>
    </xf>
    <xf numFmtId="0" fontId="7" fillId="4" borderId="36" xfId="0" applyFont="1" applyFill="1" applyBorder="1" applyAlignment="1">
      <alignment horizontal="left" vertical="top" wrapText="1"/>
    </xf>
    <xf numFmtId="0" fontId="7" fillId="4" borderId="53" xfId="0" applyFont="1" applyFill="1" applyBorder="1" applyAlignment="1">
      <alignment horizontal="left" vertical="top" wrapText="1"/>
    </xf>
    <xf numFmtId="0" fontId="7" fillId="4" borderId="37" xfId="0" applyFont="1" applyFill="1" applyBorder="1" applyAlignment="1">
      <alignment horizontal="left" vertical="top" wrapText="1"/>
    </xf>
    <xf numFmtId="0" fontId="7" fillId="4" borderId="38" xfId="0" applyFont="1" applyFill="1" applyBorder="1" applyAlignment="1">
      <alignment horizontal="left" vertical="top" wrapText="1"/>
    </xf>
    <xf numFmtId="0" fontId="7" fillId="4" borderId="0" xfId="0" applyFont="1" applyFill="1" applyAlignment="1">
      <alignment horizontal="left" vertical="top" wrapText="1"/>
    </xf>
    <xf numFmtId="0" fontId="7" fillId="4" borderId="39" xfId="0" applyFont="1" applyFill="1" applyBorder="1" applyAlignment="1">
      <alignment horizontal="left" vertical="top" wrapText="1"/>
    </xf>
    <xf numFmtId="0" fontId="7" fillId="4" borderId="40" xfId="0" applyFont="1" applyFill="1" applyBorder="1" applyAlignment="1">
      <alignment horizontal="left" vertical="top" wrapText="1"/>
    </xf>
    <xf numFmtId="0" fontId="7" fillId="4" borderId="43" xfId="0" applyFont="1" applyFill="1" applyBorder="1" applyAlignment="1">
      <alignment horizontal="left" vertical="top" wrapText="1"/>
    </xf>
    <xf numFmtId="0" fontId="7" fillId="4" borderId="41" xfId="0" applyFont="1" applyFill="1" applyBorder="1" applyAlignment="1">
      <alignment horizontal="left" vertical="top" wrapText="1"/>
    </xf>
    <xf numFmtId="0" fontId="24" fillId="5" borderId="21" xfId="0" applyFont="1" applyFill="1" applyBorder="1" applyAlignment="1">
      <alignment horizontal="center" vertical="center" wrapText="1"/>
    </xf>
    <xf numFmtId="0" fontId="24" fillId="5" borderId="22"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24" fillId="5" borderId="27" xfId="0" applyFont="1" applyFill="1" applyBorder="1" applyAlignment="1">
      <alignment horizontal="center" vertical="center" wrapText="1"/>
    </xf>
    <xf numFmtId="0" fontId="24" fillId="5" borderId="0" xfId="0" applyFont="1" applyFill="1" applyAlignment="1">
      <alignment horizontal="center" vertical="center" wrapText="1"/>
    </xf>
    <xf numFmtId="0" fontId="24" fillId="5" borderId="32" xfId="0"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4" fillId="5" borderId="25" xfId="0" applyFont="1" applyFill="1" applyBorder="1" applyAlignment="1">
      <alignment horizontal="center" vertical="center" wrapText="1"/>
    </xf>
    <xf numFmtId="0" fontId="24" fillId="5" borderId="26" xfId="0" applyFont="1" applyFill="1" applyBorder="1" applyAlignment="1">
      <alignment horizontal="center" vertical="center" wrapText="1"/>
    </xf>
    <xf numFmtId="0" fontId="8" fillId="4" borderId="53" xfId="0" applyFont="1" applyFill="1" applyBorder="1" applyAlignment="1">
      <alignment horizontal="center" vertical="top" wrapText="1"/>
    </xf>
    <xf numFmtId="0" fontId="8" fillId="4" borderId="0" xfId="0" applyFont="1" applyFill="1" applyAlignment="1">
      <alignment horizontal="center" vertical="top" wrapText="1"/>
    </xf>
    <xf numFmtId="0" fontId="6" fillId="3" borderId="22" xfId="0" applyFont="1" applyFill="1" applyBorder="1" applyAlignment="1">
      <alignment horizontal="right" vertical="center" wrapText="1"/>
    </xf>
    <xf numFmtId="0" fontId="8" fillId="3" borderId="0" xfId="0" applyFont="1" applyFill="1" applyAlignment="1">
      <alignment horizontal="center" vertical="center" wrapText="1"/>
    </xf>
    <xf numFmtId="0" fontId="15" fillId="4" borderId="22" xfId="0" applyFont="1" applyFill="1" applyBorder="1" applyAlignment="1">
      <alignment horizontal="left" vertical="top" wrapText="1"/>
    </xf>
    <xf numFmtId="0" fontId="15" fillId="4" borderId="0" xfId="0" applyFont="1" applyFill="1" applyAlignment="1">
      <alignment horizontal="left" vertical="top" wrapText="1"/>
    </xf>
    <xf numFmtId="0" fontId="3" fillId="4" borderId="36" xfId="0" applyFont="1" applyFill="1" applyBorder="1" applyAlignment="1">
      <alignment horizontal="left" vertical="top" wrapText="1"/>
    </xf>
    <xf numFmtId="0" fontId="3" fillId="4" borderId="53" xfId="0" applyFont="1" applyFill="1" applyBorder="1" applyAlignment="1">
      <alignment horizontal="left" vertical="top"/>
    </xf>
    <xf numFmtId="0" fontId="3" fillId="4" borderId="37" xfId="0" applyFont="1" applyFill="1" applyBorder="1" applyAlignment="1">
      <alignment horizontal="left" vertical="top"/>
    </xf>
    <xf numFmtId="0" fontId="3" fillId="4" borderId="38" xfId="0" applyFont="1" applyFill="1" applyBorder="1" applyAlignment="1">
      <alignment horizontal="left" vertical="top"/>
    </xf>
    <xf numFmtId="0" fontId="3" fillId="4" borderId="0" xfId="0" applyFont="1" applyFill="1" applyAlignment="1">
      <alignment horizontal="left" vertical="top"/>
    </xf>
    <xf numFmtId="0" fontId="3" fillId="4" borderId="39" xfId="0" applyFont="1" applyFill="1" applyBorder="1" applyAlignment="1">
      <alignment horizontal="left" vertical="top"/>
    </xf>
    <xf numFmtId="0" fontId="3" fillId="4" borderId="40" xfId="0" applyFont="1" applyFill="1" applyBorder="1" applyAlignment="1">
      <alignment horizontal="left" vertical="top"/>
    </xf>
    <xf numFmtId="0" fontId="3" fillId="4" borderId="43" xfId="0" applyFont="1" applyFill="1" applyBorder="1" applyAlignment="1">
      <alignment horizontal="left" vertical="top"/>
    </xf>
    <xf numFmtId="0" fontId="3" fillId="4" borderId="41" xfId="0" applyFont="1" applyFill="1" applyBorder="1" applyAlignment="1">
      <alignment horizontal="left" vertical="top"/>
    </xf>
    <xf numFmtId="0" fontId="8" fillId="3" borderId="22" xfId="0" applyFont="1" applyFill="1" applyBorder="1" applyAlignment="1">
      <alignment horizontal="left" vertical="top" wrapText="1"/>
    </xf>
    <xf numFmtId="0" fontId="8" fillId="3" borderId="0" xfId="0" applyFont="1" applyFill="1" applyAlignment="1">
      <alignment horizontal="left" vertical="top" wrapText="1"/>
    </xf>
    <xf numFmtId="0" fontId="3" fillId="4" borderId="53" xfId="0" applyFont="1" applyFill="1" applyBorder="1" applyAlignment="1">
      <alignment horizontal="left" vertical="top" wrapText="1"/>
    </xf>
    <xf numFmtId="0" fontId="3" fillId="4" borderId="37" xfId="0" applyFont="1" applyFill="1" applyBorder="1" applyAlignment="1">
      <alignment horizontal="left" vertical="top" wrapText="1"/>
    </xf>
    <xf numFmtId="0" fontId="3" fillId="4" borderId="40" xfId="0" applyFont="1" applyFill="1" applyBorder="1" applyAlignment="1">
      <alignment horizontal="left" vertical="top" wrapText="1"/>
    </xf>
    <xf numFmtId="0" fontId="3" fillId="4" borderId="43" xfId="0" applyFont="1" applyFill="1" applyBorder="1" applyAlignment="1">
      <alignment horizontal="left" vertical="top" wrapText="1"/>
    </xf>
    <xf numFmtId="0" fontId="3" fillId="4" borderId="41"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0" xfId="0" applyFont="1" applyFill="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0" fontId="27" fillId="9" borderId="35" xfId="0" applyFont="1" applyFill="1" applyBorder="1" applyAlignment="1" applyProtection="1">
      <alignment horizontal="center" vertical="center"/>
      <protection locked="0"/>
    </xf>
    <xf numFmtId="0" fontId="27" fillId="9" borderId="55" xfId="0" applyFont="1" applyFill="1" applyBorder="1" applyAlignment="1" applyProtection="1">
      <alignment horizontal="center" vertical="center"/>
      <protection locked="0"/>
    </xf>
    <xf numFmtId="164" fontId="28" fillId="9" borderId="2" xfId="653" applyNumberFormat="1" applyFont="1" applyFill="1" applyBorder="1" applyAlignment="1">
      <alignment horizontal="center" vertical="top" wrapText="1"/>
    </xf>
    <xf numFmtId="164" fontId="28" fillId="9" borderId="4" xfId="653" applyNumberFormat="1" applyFont="1" applyFill="1" applyBorder="1" applyAlignment="1">
      <alignment horizontal="center" vertical="top" wrapText="1"/>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18" fillId="3" borderId="47" xfId="0" applyFont="1" applyFill="1" applyBorder="1" applyAlignment="1" applyProtection="1">
      <alignment horizontal="left" vertical="top" wrapText="1"/>
      <protection locked="0"/>
    </xf>
    <xf numFmtId="0" fontId="18" fillId="3" borderId="25" xfId="0" applyFont="1" applyFill="1" applyBorder="1" applyAlignment="1" applyProtection="1">
      <alignment horizontal="left" vertical="top" wrapText="1"/>
      <protection locked="0"/>
    </xf>
    <xf numFmtId="0" fontId="18" fillId="3" borderId="48" xfId="0" applyFont="1" applyFill="1" applyBorder="1" applyAlignment="1" applyProtection="1">
      <alignment horizontal="left" vertical="top" wrapText="1"/>
      <protection locked="0"/>
    </xf>
    <xf numFmtId="164" fontId="28" fillId="9" borderId="58" xfId="653" applyNumberFormat="1" applyFont="1" applyFill="1" applyBorder="1" applyAlignment="1">
      <alignment horizontal="center" vertical="top" wrapText="1"/>
    </xf>
    <xf numFmtId="164" fontId="28" fillId="9" borderId="59" xfId="653" applyNumberFormat="1" applyFont="1" applyFill="1" applyBorder="1" applyAlignment="1">
      <alignment horizontal="center" vertical="top" wrapText="1"/>
    </xf>
    <xf numFmtId="0" fontId="7" fillId="3" borderId="60"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49" fontId="7" fillId="3" borderId="2" xfId="0" applyNumberFormat="1" applyFont="1" applyFill="1" applyBorder="1" applyAlignment="1" applyProtection="1">
      <alignment horizontal="left" vertical="top" wrapText="1"/>
      <protection locked="0"/>
    </xf>
    <xf numFmtId="49" fontId="7" fillId="3" borderId="4" xfId="0" applyNumberFormat="1"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14"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15"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7" fillId="3" borderId="10"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xf numFmtId="0" fontId="3" fillId="4" borderId="3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cellXfs>
  <cellStyles count="698">
    <cellStyle name="Followed Hyperlink" xfId="134" builtinId="9" hidden="1"/>
    <cellStyle name="Followed Hyperlink" xfId="646" builtinId="9" hidden="1"/>
    <cellStyle name="Followed Hyperlink" xfId="424" builtinId="9" hidden="1"/>
    <cellStyle name="Followed Hyperlink" xfId="376" builtinId="9" hidden="1"/>
    <cellStyle name="Followed Hyperlink" xfId="666" builtinId="9" hidden="1"/>
    <cellStyle name="Followed Hyperlink" xfId="214" builtinId="9" hidden="1"/>
    <cellStyle name="Followed Hyperlink" xfId="170" builtinId="9" hidden="1"/>
    <cellStyle name="Followed Hyperlink" xfId="684" builtinId="9" hidden="1"/>
    <cellStyle name="Followed Hyperlink" xfId="196" builtinId="9" hidden="1"/>
    <cellStyle name="Followed Hyperlink" xfId="112" builtinId="9" hidden="1"/>
    <cellStyle name="Followed Hyperlink" xfId="692" builtinId="9" hidden="1"/>
    <cellStyle name="Followed Hyperlink" xfId="38" builtinId="9" hidden="1"/>
    <cellStyle name="Followed Hyperlink" xfId="338" builtinId="9" hidden="1"/>
    <cellStyle name="Followed Hyperlink" xfId="6" builtinId="9" hidden="1"/>
    <cellStyle name="Followed Hyperlink" xfId="334" builtinId="9" hidden="1"/>
    <cellStyle name="Followed Hyperlink" xfId="206" builtinId="9" hidden="1"/>
    <cellStyle name="Followed Hyperlink" xfId="32" builtinId="9" hidden="1"/>
    <cellStyle name="Followed Hyperlink" xfId="274" builtinId="9" hidden="1"/>
    <cellStyle name="Followed Hyperlink" xfId="14" builtinId="9" hidden="1"/>
    <cellStyle name="Followed Hyperlink" xfId="636" builtinId="9" hidden="1"/>
    <cellStyle name="Followed Hyperlink" xfId="152" builtinId="9" hidden="1"/>
    <cellStyle name="Followed Hyperlink" xfId="260" builtinId="9" hidden="1"/>
    <cellStyle name="Followed Hyperlink" xfId="618" builtinId="9" hidden="1"/>
    <cellStyle name="Followed Hyperlink" xfId="106" builtinId="9" hidden="1"/>
    <cellStyle name="Followed Hyperlink" xfId="278" builtinId="9" hidden="1"/>
    <cellStyle name="Followed Hyperlink" xfId="600" builtinId="9" hidden="1"/>
    <cellStyle name="Followed Hyperlink" xfId="232" builtinId="9" hidden="1"/>
    <cellStyle name="Followed Hyperlink" xfId="384" builtinId="9" hidden="1"/>
    <cellStyle name="Followed Hyperlink" xfId="582" builtinId="9" hidden="1"/>
    <cellStyle name="Followed Hyperlink" xfId="70" builtinId="9" hidden="1"/>
    <cellStyle name="Followed Hyperlink" xfId="314" builtinId="9" hidden="1"/>
    <cellStyle name="Followed Hyperlink" xfId="564" builtinId="9" hidden="1"/>
    <cellStyle name="Followed Hyperlink" xfId="172" builtinId="9" hidden="1"/>
    <cellStyle name="Followed Hyperlink" xfId="332" builtinId="9" hidden="1"/>
    <cellStyle name="Followed Hyperlink" xfId="546" builtinId="9" hidden="1"/>
    <cellStyle name="Followed Hyperlink" xfId="42" builtinId="9" hidden="1"/>
    <cellStyle name="Followed Hyperlink" xfId="350" builtinId="9" hidden="1"/>
    <cellStyle name="Followed Hyperlink" xfId="478" builtinId="9" hidden="1"/>
    <cellStyle name="Followed Hyperlink" xfId="512" builtinId="9" hidden="1"/>
    <cellStyle name="Followed Hyperlink" xfId="574" builtinId="9" hidden="1"/>
    <cellStyle name="Followed Hyperlink" xfId="674" builtinId="9" hidden="1"/>
    <cellStyle name="Followed Hyperlink" xfId="62" builtinId="9" hidden="1"/>
    <cellStyle name="Followed Hyperlink" xfId="386" builtinId="9" hidden="1"/>
    <cellStyle name="Followed Hyperlink" xfId="492" builtinId="9" hidden="1"/>
    <cellStyle name="Followed Hyperlink" xfId="104" builtinId="9" hidden="1"/>
    <cellStyle name="Followed Hyperlink" xfId="404" builtinId="9" hidden="1"/>
    <cellStyle name="Followed Hyperlink" xfId="474" builtinId="9" hidden="1"/>
    <cellStyle name="Followed Hyperlink" xfId="18" builtinId="9" hidden="1"/>
    <cellStyle name="Followed Hyperlink" xfId="422" builtinId="9" hidden="1"/>
    <cellStyle name="Followed Hyperlink" xfId="456" builtinId="9" hidden="1"/>
    <cellStyle name="Followed Hyperlink" xfId="200" builtinId="9" hidden="1"/>
    <cellStyle name="Followed Hyperlink" xfId="288" builtinId="9" hidden="1"/>
    <cellStyle name="Followed Hyperlink" xfId="438" builtinId="9" hidden="1"/>
    <cellStyle name="Followed Hyperlink" xfId="8" builtinId="9" hidden="1"/>
    <cellStyle name="Followed Hyperlink" xfId="132" builtinId="9" hidden="1"/>
    <cellStyle name="Followed Hyperlink" xfId="140" builtinId="9" hidden="1"/>
    <cellStyle name="Followed Hyperlink" xfId="356" builtinId="9" hidden="1"/>
    <cellStyle name="Followed Hyperlink" xfId="650" builtinId="9" hidden="1"/>
    <cellStyle name="Followed Hyperlink" xfId="458" builtinId="9" hidden="1"/>
    <cellStyle name="Followed Hyperlink" xfId="76" builtinId="9" hidden="1"/>
    <cellStyle name="Followed Hyperlink" xfId="412" builtinId="9" hidden="1"/>
    <cellStyle name="Followed Hyperlink" xfId="660" builtinId="9" hidden="1"/>
    <cellStyle name="Followed Hyperlink" xfId="530" builtinId="9" hidden="1"/>
    <cellStyle name="Followed Hyperlink" xfId="476" builtinId="9" hidden="1"/>
    <cellStyle name="Followed Hyperlink" xfId="540" builtinId="9" hidden="1"/>
    <cellStyle name="Followed Hyperlink" xfId="128" builtinId="9" hidden="1"/>
    <cellStyle name="Followed Hyperlink" xfId="394" builtinId="9" hidden="1"/>
    <cellStyle name="Followed Hyperlink" xfId="612" builtinId="9" hidden="1"/>
    <cellStyle name="Followed Hyperlink" xfId="292" builtinId="9" hidden="1"/>
    <cellStyle name="Followed Hyperlink" xfId="92" builtinId="9" hidden="1"/>
    <cellStyle name="Followed Hyperlink" xfId="330" builtinId="9" hidden="1"/>
    <cellStyle name="Followed Hyperlink" xfId="28" builtinId="9" hidden="1"/>
    <cellStyle name="Followed Hyperlink" xfId="566" builtinId="9" hidden="1"/>
    <cellStyle name="Followed Hyperlink" xfId="368" builtinId="9" hidden="1"/>
    <cellStyle name="Followed Hyperlink" xfId="240" builtinId="9" hidden="1"/>
    <cellStyle name="Followed Hyperlink" xfId="584" builtinId="9" hidden="1"/>
    <cellStyle name="Followed Hyperlink" xfId="294" builtinId="9" hidden="1"/>
    <cellStyle name="Followed Hyperlink" xfId="90" builtinId="9" hidden="1"/>
    <cellStyle name="Followed Hyperlink" xfId="602" builtinId="9" hidden="1"/>
    <cellStyle name="Followed Hyperlink" xfId="276" builtinId="9" hidden="1"/>
    <cellStyle name="Followed Hyperlink" xfId="164" builtinId="9" hidden="1"/>
    <cellStyle name="Followed Hyperlink" xfId="620" builtinId="9" hidden="1"/>
    <cellStyle name="Followed Hyperlink" xfId="258" builtinId="9" hidden="1"/>
    <cellStyle name="Followed Hyperlink" xfId="126" builtinId="9" hidden="1"/>
    <cellStyle name="Followed Hyperlink" xfId="622" builtinId="9" hidden="1"/>
    <cellStyle name="Followed Hyperlink" xfId="528" builtinId="9" hidden="1"/>
    <cellStyle name="Followed Hyperlink" xfId="592" builtinId="9" hidden="1"/>
    <cellStyle name="Followed Hyperlink" xfId="558" builtinId="9" hidden="1"/>
    <cellStyle name="Followed Hyperlink" xfId="222" builtinId="9" hidden="1"/>
    <cellStyle name="Followed Hyperlink" xfId="162" builtinId="9" hidden="1"/>
    <cellStyle name="Followed Hyperlink" xfId="676" builtinId="9" hidden="1"/>
    <cellStyle name="Followed Hyperlink" xfId="204" builtinId="9" hidden="1"/>
    <cellStyle name="Followed Hyperlink" xfId="116" builtinId="9" hidden="1"/>
    <cellStyle name="Followed Hyperlink" xfId="694" builtinId="9" hidden="1"/>
    <cellStyle name="Followed Hyperlink" xfId="186" builtinId="9" hidden="1"/>
    <cellStyle name="Followed Hyperlink" xfId="198" builtinId="9" hidden="1"/>
    <cellStyle name="Followed Hyperlink" xfId="682" builtinId="9" hidden="1"/>
    <cellStyle name="Followed Hyperlink" xfId="408" builtinId="9" hidden="1"/>
    <cellStyle name="Followed Hyperlink" xfId="432" builtinId="9" hidden="1"/>
    <cellStyle name="Followed Hyperlink" xfId="664" builtinId="9" hidden="1"/>
    <cellStyle name="Followed Hyperlink" xfId="150" builtinId="9" hidden="1"/>
    <cellStyle name="Followed Hyperlink" xfId="234" builtinId="9" hidden="1"/>
    <cellStyle name="Followed Hyperlink" xfId="644" builtinId="9" hidden="1"/>
    <cellStyle name="Followed Hyperlink" xfId="148" builtinId="9" hidden="1"/>
    <cellStyle name="Followed Hyperlink" xfId="252" builtinId="9" hidden="1"/>
    <cellStyle name="Followed Hyperlink" xfId="626" builtinId="9" hidden="1"/>
    <cellStyle name="Followed Hyperlink" xfId="52" builtinId="9" hidden="1"/>
    <cellStyle name="Followed Hyperlink" xfId="370" builtinId="9" hidden="1"/>
    <cellStyle name="Followed Hyperlink" xfId="78" builtinId="9" hidden="1"/>
    <cellStyle name="Followed Hyperlink" xfId="302" builtinId="9" hidden="1"/>
    <cellStyle name="Followed Hyperlink" xfId="110" builtinId="9" hidden="1"/>
    <cellStyle name="Followed Hyperlink" xfId="178" builtinId="9" hidden="1"/>
    <cellStyle name="Followed Hyperlink" xfId="242" builtinId="9" hidden="1"/>
    <cellStyle name="Followed Hyperlink" xfId="30" builtinId="9" hidden="1"/>
    <cellStyle name="Followed Hyperlink" xfId="572" builtinId="9" hidden="1"/>
    <cellStyle name="Followed Hyperlink" xfId="188" builtinId="9" hidden="1"/>
    <cellStyle name="Followed Hyperlink" xfId="324" builtinId="9" hidden="1"/>
    <cellStyle name="Followed Hyperlink" xfId="554" builtinId="9" hidden="1"/>
    <cellStyle name="Followed Hyperlink" xfId="36" builtinId="9" hidden="1"/>
    <cellStyle name="Followed Hyperlink" xfId="342" builtinId="9" hidden="1"/>
    <cellStyle name="Followed Hyperlink" xfId="536" builtinId="9" hidden="1"/>
    <cellStyle name="Followed Hyperlink" xfId="272" builtinId="9" hidden="1"/>
    <cellStyle name="Followed Hyperlink" xfId="336" builtinId="9" hidden="1"/>
    <cellStyle name="Followed Hyperlink" xfId="518" builtinId="9" hidden="1"/>
    <cellStyle name="Followed Hyperlink" xfId="60" builtinId="9" hidden="1"/>
    <cellStyle name="Followed Hyperlink" xfId="378" builtinId="9" hidden="1"/>
    <cellStyle name="Followed Hyperlink" xfId="500" builtinId="9" hidden="1"/>
    <cellStyle name="Followed Hyperlink" xfId="100" builtinId="9" hidden="1"/>
    <cellStyle name="Followed Hyperlink" xfId="396" builtinId="9" hidden="1"/>
    <cellStyle name="Followed Hyperlink" xfId="482" builtinId="9" hidden="1"/>
    <cellStyle name="Followed Hyperlink" xfId="12" builtinId="9" hidden="1"/>
    <cellStyle name="Followed Hyperlink" xfId="414" builtinId="9" hidden="1"/>
    <cellStyle name="Followed Hyperlink" xfId="430" builtinId="9" hidden="1"/>
    <cellStyle name="Followed Hyperlink" xfId="464" builtinId="9" hidden="1"/>
    <cellStyle name="Followed Hyperlink" xfId="446" builtinId="9" hidden="1"/>
    <cellStyle name="Followed Hyperlink" xfId="640" builtinId="9" hidden="1"/>
    <cellStyle name="Followed Hyperlink" xfId="2" builtinId="9" hidden="1"/>
    <cellStyle name="Followed Hyperlink" xfId="450" builtinId="9" hidden="1"/>
    <cellStyle name="Followed Hyperlink" xfId="428" builtinId="9" hidden="1"/>
    <cellStyle name="Followed Hyperlink" xfId="80" builtinId="9" hidden="1"/>
    <cellStyle name="Followed Hyperlink" xfId="468" builtinId="9" hidden="1"/>
    <cellStyle name="Followed Hyperlink" xfId="328" builtinId="9" hidden="1"/>
    <cellStyle name="Followed Hyperlink" xfId="312" builtinId="9" hidden="1"/>
    <cellStyle name="Followed Hyperlink" xfId="344" builtinId="9" hidden="1"/>
    <cellStyle name="Followed Hyperlink" xfId="520" builtinId="9" hidden="1"/>
    <cellStyle name="Followed Hyperlink" xfId="614" builtinId="9" hidden="1"/>
    <cellStyle name="Followed Hyperlink" xfId="230" builtinId="9" hidden="1"/>
    <cellStyle name="Followed Hyperlink" xfId="48" builtinId="9" hidden="1"/>
    <cellStyle name="Followed Hyperlink" xfId="282" builtinId="9" hidden="1"/>
    <cellStyle name="Followed Hyperlink" xfId="410" builtinId="9" hidden="1"/>
    <cellStyle name="Followed Hyperlink" xfId="486" builtinId="9" hidden="1"/>
    <cellStyle name="Followed Hyperlink" xfId="216" builtinId="9" hidden="1"/>
    <cellStyle name="Followed Hyperlink" xfId="118" builtinId="9" hidden="1"/>
    <cellStyle name="Followed Hyperlink" xfId="502" builtinId="9" hidden="1"/>
    <cellStyle name="Followed Hyperlink" xfId="632" builtinId="9" hidden="1"/>
    <cellStyle name="Followed Hyperlink" xfId="58" builtinId="9" hidden="1"/>
    <cellStyle name="Followed Hyperlink" xfId="138" builtinId="9" hidden="1"/>
    <cellStyle name="Followed Hyperlink" xfId="266" builtinId="9" hidden="1"/>
    <cellStyle name="Followed Hyperlink" xfId="46" builtinId="9" hidden="1"/>
    <cellStyle name="Followed Hyperlink" xfId="374" builtinId="9" hidden="1"/>
    <cellStyle name="Followed Hyperlink" xfId="630" builtinId="9" hidden="1"/>
    <cellStyle name="Followed Hyperlink" xfId="246" builtinId="9" hidden="1"/>
    <cellStyle name="Followed Hyperlink" xfId="504" builtinId="9" hidden="1"/>
    <cellStyle name="Followed Hyperlink" xfId="320" builtinId="9" hidden="1"/>
    <cellStyle name="Followed Hyperlink" xfId="10" builtinId="9" hidden="1"/>
    <cellStyle name="Followed Hyperlink" xfId="538" builtinId="9" hidden="1"/>
    <cellStyle name="Followed Hyperlink" xfId="154" builtinId="9" hidden="1"/>
    <cellStyle name="Followed Hyperlink" xfId="102" builtinId="9" hidden="1"/>
    <cellStyle name="Followed Hyperlink" xfId="358" builtinId="9" hidden="1"/>
    <cellStyle name="Followed Hyperlink" xfId="648" builtinId="9" hidden="1"/>
    <cellStyle name="Followed Hyperlink" xfId="400" builtinId="9" hidden="1"/>
    <cellStyle name="Followed Hyperlink" xfId="248" builtinId="9" hidden="1"/>
    <cellStyle name="Followed Hyperlink" xfId="416" builtinId="9" hidden="1"/>
    <cellStyle name="Followed Hyperlink" xfId="668" builtinId="9" hidden="1"/>
    <cellStyle name="Followed Hyperlink" xfId="212" builtinId="9" hidden="1"/>
    <cellStyle name="Followed Hyperlink" xfId="120" builtinId="9" hidden="1"/>
    <cellStyle name="Followed Hyperlink" xfId="686" builtinId="9" hidden="1"/>
    <cellStyle name="Followed Hyperlink" xfId="194" builtinId="9" hidden="1"/>
    <cellStyle name="Followed Hyperlink" xfId="190" builtinId="9" hidden="1"/>
    <cellStyle name="Followed Hyperlink" xfId="590" builtinId="9" hidden="1"/>
    <cellStyle name="Followed Hyperlink" xfId="576" builtinId="9" hidden="1"/>
    <cellStyle name="Followed Hyperlink" xfId="544" builtinId="9" hidden="1"/>
    <cellStyle name="Followed Hyperlink" xfId="606" builtinId="9" hidden="1"/>
    <cellStyle name="Followed Hyperlink" xfId="158" builtinId="9" hidden="1"/>
    <cellStyle name="Followed Hyperlink" xfId="226" builtinId="9" hidden="1"/>
    <cellStyle name="Followed Hyperlink" xfId="652" builtinId="9" hidden="1"/>
    <cellStyle name="Followed Hyperlink" xfId="144" builtinId="9" hidden="1"/>
    <cellStyle name="Followed Hyperlink" xfId="244" builtinId="9" hidden="1"/>
    <cellStyle name="Followed Hyperlink" xfId="634" builtinId="9" hidden="1"/>
    <cellStyle name="Followed Hyperlink" xfId="122" builtinId="9" hidden="1"/>
    <cellStyle name="Followed Hyperlink" xfId="262" builtinId="9" hidden="1"/>
    <cellStyle name="Followed Hyperlink" xfId="616" builtinId="9" hidden="1"/>
    <cellStyle name="Followed Hyperlink" xfId="280" builtinId="9" hidden="1"/>
    <cellStyle name="Followed Hyperlink" xfId="392" builtinId="9" hidden="1"/>
    <cellStyle name="Followed Hyperlink" xfId="598" builtinId="9" hidden="1"/>
    <cellStyle name="Followed Hyperlink" xfId="86" builtinId="9" hidden="1"/>
    <cellStyle name="Followed Hyperlink" xfId="298" builtinId="9" hidden="1"/>
    <cellStyle name="Followed Hyperlink" xfId="580" builtinId="9" hidden="1"/>
    <cellStyle name="Followed Hyperlink" xfId="192" builtinId="9" hidden="1"/>
    <cellStyle name="Followed Hyperlink" xfId="316" builtinId="9" hidden="1"/>
    <cellStyle name="Followed Hyperlink" xfId="562" builtinId="9" hidden="1"/>
    <cellStyle name="Followed Hyperlink" xfId="82" builtinId="9" hidden="1"/>
    <cellStyle name="Followed Hyperlink" xfId="402" builtinId="9" hidden="1"/>
    <cellStyle name="Followed Hyperlink" xfId="270" builtinId="9" hidden="1"/>
    <cellStyle name="Followed Hyperlink" xfId="366" builtinId="9" hidden="1"/>
    <cellStyle name="Followed Hyperlink" xfId="142" builtinId="9" hidden="1"/>
    <cellStyle name="Followed Hyperlink" xfId="306" builtinId="9" hidden="1"/>
    <cellStyle name="Followed Hyperlink" xfId="210" builtinId="9" hidden="1"/>
    <cellStyle name="Followed Hyperlink" xfId="56" builtinId="9" hidden="1"/>
    <cellStyle name="Followed Hyperlink" xfId="508" builtinId="9" hidden="1"/>
    <cellStyle name="Followed Hyperlink" xfId="96" builtinId="9" hidden="1"/>
    <cellStyle name="Followed Hyperlink" xfId="388" builtinId="9" hidden="1"/>
    <cellStyle name="Followed Hyperlink" xfId="490" builtinId="9" hidden="1"/>
    <cellStyle name="Followed Hyperlink" xfId="22" builtinId="9" hidden="1"/>
    <cellStyle name="Followed Hyperlink" xfId="406" builtinId="9" hidden="1"/>
    <cellStyle name="Followed Hyperlink" xfId="472" builtinId="9" hidden="1"/>
    <cellStyle name="Followed Hyperlink" xfId="208" builtinId="9" hidden="1"/>
    <cellStyle name="Followed Hyperlink" xfId="296" builtinId="9" hidden="1"/>
    <cellStyle name="Followed Hyperlink" xfId="454" builtinId="9" hidden="1"/>
    <cellStyle name="Followed Hyperlink" xfId="4" builtinId="9" hidden="1"/>
    <cellStyle name="Followed Hyperlink" xfId="442" builtinId="9" hidden="1"/>
    <cellStyle name="Followed Hyperlink" xfId="436" builtinId="9" hidden="1"/>
    <cellStyle name="Followed Hyperlink" xfId="72" builtinId="9" hidden="1"/>
    <cellStyle name="Followed Hyperlink" xfId="460" builtinId="9" hidden="1"/>
    <cellStyle name="Followed Hyperlink" xfId="418" builtinId="9" hidden="1"/>
    <cellStyle name="Followed Hyperlink" xfId="16" builtinId="9" hidden="1"/>
    <cellStyle name="Followed Hyperlink" xfId="657" builtinId="9" hidden="1"/>
    <cellStyle name="Followed Hyperlink" xfId="510" builtinId="9" hidden="1"/>
    <cellStyle name="Followed Hyperlink" xfId="480" builtinId="9" hidden="1"/>
    <cellStyle name="Followed Hyperlink" xfId="462" builtinId="9" hidden="1"/>
    <cellStyle name="Followed Hyperlink" xfId="382" builtinId="9" hidden="1"/>
    <cellStyle name="Followed Hyperlink" xfId="64" builtinId="9" hidden="1"/>
    <cellStyle name="Followed Hyperlink" xfId="514" builtinId="9" hidden="1"/>
    <cellStyle name="Followed Hyperlink" xfId="364" builtinId="9" hidden="1"/>
    <cellStyle name="Followed Hyperlink" xfId="108" builtinId="9" hidden="1"/>
    <cellStyle name="Followed Hyperlink" xfId="532" builtinId="9" hidden="1"/>
    <cellStyle name="Followed Hyperlink" xfId="346" builtinId="9" hidden="1"/>
    <cellStyle name="Followed Hyperlink" xfId="40" builtinId="9" hidden="1"/>
    <cellStyle name="Followed Hyperlink" xfId="550" builtinId="9" hidden="1"/>
    <cellStyle name="Followed Hyperlink" xfId="360" builtinId="9" hidden="1"/>
    <cellStyle name="Followed Hyperlink" xfId="256" builtinId="9" hidden="1"/>
    <cellStyle name="Followed Hyperlink" xfId="568" builtinId="9" hidden="1"/>
    <cellStyle name="Followed Hyperlink" xfId="310" builtinId="9" hidden="1"/>
    <cellStyle name="Followed Hyperlink" xfId="74" builtinId="9" hidden="1"/>
    <cellStyle name="Followed Hyperlink" xfId="176" builtinId="9" hidden="1"/>
    <cellStyle name="Followed Hyperlink" xfId="168" builtinId="9" hidden="1"/>
    <cellStyle name="Followed Hyperlink" xfId="484" builtinId="9" hidden="1"/>
    <cellStyle name="Followed Hyperlink" xfId="586" builtinId="9" hidden="1"/>
    <cellStyle name="Followed Hyperlink" xfId="678" builtinId="9" hidden="1"/>
    <cellStyle name="Followed Hyperlink" xfId="220" builtinId="9" hidden="1"/>
    <cellStyle name="Followed Hyperlink" xfId="348" builtinId="9" hidden="1"/>
    <cellStyle name="Followed Hyperlink" xfId="670" builtinId="9" hidden="1"/>
    <cellStyle name="Followed Hyperlink" xfId="594" builtinId="9" hidden="1"/>
    <cellStyle name="Followed Hyperlink" xfId="284" builtinId="9" hidden="1"/>
    <cellStyle name="Followed Hyperlink" xfId="604" builtinId="9" hidden="1"/>
    <cellStyle name="Followed Hyperlink" xfId="420" builtinId="9" hidden="1"/>
    <cellStyle name="Followed Hyperlink" xfId="522" builtinId="9" hidden="1"/>
    <cellStyle name="Followed Hyperlink" xfId="548" builtinId="9" hidden="1"/>
    <cellStyle name="Followed Hyperlink" xfId="228" builtinId="9" hidden="1"/>
    <cellStyle name="Followed Hyperlink" xfId="124" builtinId="9" hidden="1"/>
    <cellStyle name="Followed Hyperlink" xfId="202" builtinId="9" hidden="1"/>
    <cellStyle name="Followed Hyperlink" xfId="182" builtinId="9" hidden="1"/>
    <cellStyle name="Followed Hyperlink" xfId="696" builtinId="9" hidden="1"/>
    <cellStyle name="Followed Hyperlink" xfId="440" builtinId="9" hidden="1"/>
    <cellStyle name="Followed Hyperlink" xfId="448" builtinId="9" hidden="1"/>
    <cellStyle name="Followed Hyperlink" xfId="680" builtinId="9" hidden="1"/>
    <cellStyle name="Followed Hyperlink" xfId="166" builtinId="9" hidden="1"/>
    <cellStyle name="Followed Hyperlink" xfId="218" builtinId="9" hidden="1"/>
    <cellStyle name="Followed Hyperlink" xfId="662" builtinId="9" hidden="1"/>
    <cellStyle name="Followed Hyperlink" xfId="136" builtinId="9" hidden="1"/>
    <cellStyle name="Followed Hyperlink" xfId="236" builtinId="9" hidden="1"/>
    <cellStyle name="Followed Hyperlink" xfId="642" builtinId="9" hidden="1"/>
    <cellStyle name="Followed Hyperlink" xfId="130" builtinId="9" hidden="1"/>
    <cellStyle name="Followed Hyperlink" xfId="254" builtinId="9" hidden="1"/>
    <cellStyle name="Followed Hyperlink" xfId="542" builtinId="9" hidden="1"/>
    <cellStyle name="Followed Hyperlink" xfId="608" builtinId="9" hidden="1"/>
    <cellStyle name="Followed Hyperlink" xfId="624" builtinId="9" hidden="1"/>
    <cellStyle name="Followed Hyperlink" xfId="655" builtinId="9" hidden="1"/>
    <cellStyle name="Followed Hyperlink" xfId="94" builtinId="9" hidden="1"/>
    <cellStyle name="Followed Hyperlink" xfId="290" builtinId="9" hidden="1"/>
    <cellStyle name="Followed Hyperlink" xfId="588" builtinId="9" hidden="1"/>
    <cellStyle name="Followed Hyperlink" xfId="184" builtinId="9" hidden="1"/>
    <cellStyle name="Followed Hyperlink" xfId="308" builtinId="9" hidden="1"/>
    <cellStyle name="Followed Hyperlink" xfId="570" builtinId="9" hidden="1"/>
    <cellStyle name="Followed Hyperlink" xfId="26" builtinId="9" hidden="1"/>
    <cellStyle name="Followed Hyperlink" xfId="326" builtinId="9" hidden="1"/>
    <cellStyle name="Followed Hyperlink" xfId="552" builtinId="9" hidden="1"/>
    <cellStyle name="Followed Hyperlink" xfId="264" builtinId="9" hidden="1"/>
    <cellStyle name="Followed Hyperlink" xfId="352" builtinId="9" hidden="1"/>
    <cellStyle name="Followed Hyperlink" xfId="534" builtinId="9" hidden="1"/>
    <cellStyle name="Followed Hyperlink" xfId="50" builtinId="9" hidden="1"/>
    <cellStyle name="Followed Hyperlink" xfId="362" builtinId="9" hidden="1"/>
    <cellStyle name="Followed Hyperlink" xfId="516" builtinId="9" hidden="1"/>
    <cellStyle name="Followed Hyperlink" xfId="88" builtinId="9" hidden="1"/>
    <cellStyle name="Followed Hyperlink" xfId="380" builtinId="9" hidden="1"/>
    <cellStyle name="Followed Hyperlink" xfId="498" builtinId="9" hidden="1"/>
    <cellStyle name="Followed Hyperlink" xfId="114" builtinId="9" hidden="1"/>
    <cellStyle name="Followed Hyperlink" xfId="466" builtinId="9" hidden="1"/>
    <cellStyle name="Followed Hyperlink" xfId="238" builtinId="9" hidden="1"/>
    <cellStyle name="Followed Hyperlink" xfId="398" builtinId="9" hidden="1"/>
    <cellStyle name="Followed Hyperlink" xfId="174" builtinId="9" hidden="1"/>
    <cellStyle name="Followed Hyperlink" xfId="434" builtinId="9" hidden="1"/>
    <cellStyle name="Followed Hyperlink" xfId="146" builtinId="9" hidden="1"/>
    <cellStyle name="Followed Hyperlink" xfId="34" builtinId="9" hidden="1"/>
    <cellStyle name="Followed Hyperlink" xfId="444" builtinId="9" hidden="1"/>
    <cellStyle name="Followed Hyperlink" xfId="68" builtinId="9" hidden="1"/>
    <cellStyle name="Followed Hyperlink" xfId="452" builtinId="9" hidden="1"/>
    <cellStyle name="Followed Hyperlink" xfId="426" builtinId="9" hidden="1"/>
    <cellStyle name="Followed Hyperlink" xfId="20" builtinId="9" hidden="1"/>
    <cellStyle name="Followed Hyperlink" xfId="470" builtinId="9" hidden="1"/>
    <cellStyle name="Followed Hyperlink" xfId="304" builtinId="9" hidden="1"/>
    <cellStyle name="Followed Hyperlink" xfId="224" builtinId="9" hidden="1"/>
    <cellStyle name="Followed Hyperlink" xfId="488" builtinId="9" hidden="1"/>
    <cellStyle name="Followed Hyperlink" xfId="390" builtinId="9" hidden="1"/>
    <cellStyle name="Followed Hyperlink" xfId="54" builtinId="9" hidden="1"/>
    <cellStyle name="Followed Hyperlink" xfId="672" builtinId="9" hidden="1"/>
    <cellStyle name="Followed Hyperlink" xfId="494" builtinId="9" hidden="1"/>
    <cellStyle name="Followed Hyperlink" xfId="690" builtinId="9" hidden="1"/>
    <cellStyle name="Followed Hyperlink" xfId="560" builtinId="9" hidden="1"/>
    <cellStyle name="Followed Hyperlink" xfId="638" builtinId="9" hidden="1"/>
    <cellStyle name="Followed Hyperlink" xfId="526" builtinId="9" hidden="1"/>
    <cellStyle name="Followed Hyperlink" xfId="286" builtinId="9" hidden="1"/>
    <cellStyle name="Followed Hyperlink" xfId="44" builtinId="9" hidden="1"/>
    <cellStyle name="Followed Hyperlink" xfId="98" builtinId="9" hidden="1"/>
    <cellStyle name="Followed Hyperlink" xfId="610" builtinId="9" hidden="1"/>
    <cellStyle name="Followed Hyperlink" xfId="524" builtinId="9" hidden="1"/>
    <cellStyle name="Followed Hyperlink" xfId="268" builtinId="9" hidden="1"/>
    <cellStyle name="Followed Hyperlink" xfId="160" builtinId="9" hidden="1"/>
    <cellStyle name="Followed Hyperlink" xfId="372" builtinId="9" hidden="1"/>
    <cellStyle name="Followed Hyperlink" xfId="628" builtinId="9" hidden="1"/>
    <cellStyle name="Followed Hyperlink" xfId="250" builtinId="9" hidden="1"/>
    <cellStyle name="Followed Hyperlink" xfId="506" builtinId="9" hidden="1"/>
    <cellStyle name="Followed Hyperlink" xfId="84" builtinId="9" hidden="1"/>
    <cellStyle name="Followed Hyperlink" xfId="354" builtinId="9" hidden="1"/>
    <cellStyle name="Followed Hyperlink" xfId="688" builtinId="9" hidden="1"/>
    <cellStyle name="Followed Hyperlink" xfId="496" builtinId="9" hidden="1"/>
    <cellStyle name="Followed Hyperlink" xfId="318" builtinId="9" hidden="1"/>
    <cellStyle name="Followed Hyperlink" xfId="300" builtinId="9" hidden="1"/>
    <cellStyle name="Followed Hyperlink" xfId="556" builtinId="9" hidden="1"/>
    <cellStyle name="Followed Hyperlink" xfId="322" builtinId="9" hidden="1"/>
    <cellStyle name="Followed Hyperlink" xfId="66" builtinId="9" hidden="1"/>
    <cellStyle name="Followed Hyperlink" xfId="24" builtinId="9" hidden="1"/>
    <cellStyle name="Followed Hyperlink" xfId="578" builtinId="9" hidden="1"/>
    <cellStyle name="Followed Hyperlink" xfId="180" builtinId="9" hidden="1"/>
    <cellStyle name="Followed Hyperlink" xfId="156" builtinId="9" hidden="1"/>
    <cellStyle name="Followed Hyperlink" xfId="340" builtinId="9" hidden="1"/>
    <cellStyle name="Followed Hyperlink" xfId="596" builtinId="9" hidden="1"/>
    <cellStyle name="Hyperlink" xfId="467" builtinId="8" hidden="1"/>
    <cellStyle name="Hyperlink" xfId="643" builtinId="8" hidden="1"/>
    <cellStyle name="Hyperlink" xfId="137" builtinId="8" hidden="1"/>
    <cellStyle name="Hyperlink" xfId="237" builtinId="8" hidden="1"/>
    <cellStyle name="Hyperlink" xfId="245" builtinId="8" hidden="1"/>
    <cellStyle name="Hyperlink" xfId="229" builtinId="8" hidden="1"/>
    <cellStyle name="Hyperlink" xfId="191" builtinId="8" hidden="1"/>
    <cellStyle name="Hyperlink" xfId="131" builtinId="8" hidden="1"/>
    <cellStyle name="Hyperlink" xfId="315" builtinId="8" hidden="1"/>
    <cellStyle name="Hyperlink" xfId="371" builtinId="8" hidden="1"/>
    <cellStyle name="Hyperlink" xfId="243" builtinId="8" hidden="1"/>
    <cellStyle name="Hyperlink" xfId="299" builtinId="8" hidden="1"/>
    <cellStyle name="Hyperlink" xfId="175" builtinId="8" hidden="1"/>
    <cellStyle name="Hyperlink" xfId="647" builtinId="8" hidden="1"/>
    <cellStyle name="Hyperlink" xfId="649" builtinId="8" hidden="1"/>
    <cellStyle name="Hyperlink" xfId="665" builtinId="8" hidden="1"/>
    <cellStyle name="Hyperlink" xfId="675" builtinId="8" hidden="1"/>
    <cellStyle name="Hyperlink" xfId="621" builtinId="8" hidden="1"/>
    <cellStyle name="Hyperlink" xfId="625" builtinId="8" hidden="1"/>
    <cellStyle name="Hyperlink" xfId="615" builtinId="8" hidden="1"/>
    <cellStyle name="Hyperlink" xfId="507" builtinId="8" hidden="1"/>
    <cellStyle name="Hyperlink" xfId="475" builtinId="8" hidden="1"/>
    <cellStyle name="Hyperlink" xfId="411" builtinId="8" hidden="1"/>
    <cellStyle name="Hyperlink" xfId="403" builtinId="8" hidden="1"/>
    <cellStyle name="Hyperlink" xfId="539" builtinId="8" hidden="1"/>
    <cellStyle name="Hyperlink" xfId="595" builtinId="8" hidden="1"/>
    <cellStyle name="Hyperlink" xfId="627" builtinId="8" hidden="1"/>
    <cellStyle name="Hyperlink" xfId="579" builtinId="8" hidden="1"/>
    <cellStyle name="Hyperlink" xfId="451" builtinId="8" hidden="1"/>
    <cellStyle name="Hyperlink" xfId="639" builtinId="8" hidden="1"/>
    <cellStyle name="Hyperlink" xfId="687" builtinId="8" hidden="1"/>
    <cellStyle name="Hyperlink" xfId="683" builtinId="8" hidden="1"/>
    <cellStyle name="Hyperlink" xfId="7" builtinId="8" hidden="1"/>
    <cellStyle name="Hyperlink" xfId="119" builtinId="8" hidden="1"/>
    <cellStyle name="Hyperlink" xfId="61" builtinId="8" hidden="1"/>
    <cellStyle name="Hyperlink" xfId="603" builtinId="8" hidden="1"/>
    <cellStyle name="Hyperlink" xfId="669" builtinId="8" hidden="1"/>
    <cellStyle name="Hyperlink" xfId="405" builtinId="8" hidden="1"/>
    <cellStyle name="Hyperlink" xfId="527" builtinId="8" hidden="1"/>
    <cellStyle name="Hyperlink" xfId="39" builtinId="8" hidden="1"/>
    <cellStyle name="Hyperlink" xfId="333" builtinId="8" hidden="1"/>
    <cellStyle name="Hyperlink" xfId="421" builtinId="8" hidden="1"/>
    <cellStyle name="Hyperlink" xfId="589" builtinId="8" hidden="1"/>
    <cellStyle name="Hyperlink" xfId="535" builtinId="8" hidden="1"/>
    <cellStyle name="Hyperlink" xfId="513" builtinId="8" hidden="1"/>
    <cellStyle name="Hyperlink" xfId="479" builtinId="8" hidden="1"/>
    <cellStyle name="Hyperlink" xfId="425" builtinId="8" hidden="1"/>
    <cellStyle name="Hyperlink" xfId="633" builtinId="8" hidden="1"/>
    <cellStyle name="Hyperlink" xfId="619" builtinId="8" hidden="1"/>
    <cellStyle name="Hyperlink" xfId="281" builtinId="8" hidden="1"/>
    <cellStyle name="Hyperlink" xfId="533" builtinId="8" hidden="1"/>
    <cellStyle name="Hyperlink" xfId="233" builtinId="8" hidden="1"/>
    <cellStyle name="Hyperlink" xfId="77" builtinId="8" hidden="1"/>
    <cellStyle name="Hyperlink" xfId="441" builtinId="8" hidden="1"/>
    <cellStyle name="Hyperlink" xfId="303" builtinId="8" hidden="1"/>
    <cellStyle name="Hyperlink" xfId="93" builtinId="8" hidden="1"/>
    <cellStyle name="Hyperlink" xfId="145" builtinId="8" hidden="1"/>
    <cellStyle name="Hyperlink" xfId="231" builtinId="8" hidden="1"/>
    <cellStyle name="Hyperlink" xfId="257" builtinId="8" hidden="1"/>
    <cellStyle name="Hyperlink" xfId="519" builtinId="8" hidden="1"/>
    <cellStyle name="Hyperlink" xfId="301" builtinId="8" hidden="1"/>
    <cellStyle name="Hyperlink" xfId="369" builtinId="8" hidden="1"/>
    <cellStyle name="Hyperlink" xfId="391" builtinId="8" hidden="1"/>
    <cellStyle name="Hyperlink" xfId="285" builtinId="8" hidden="1"/>
    <cellStyle name="Hyperlink" xfId="377" builtinId="8" hidden="1"/>
    <cellStyle name="Hyperlink" xfId="613" builtinId="8" hidden="1"/>
    <cellStyle name="Hyperlink" xfId="471" builtinId="8" hidden="1"/>
    <cellStyle name="Hyperlink" xfId="361" builtinId="8" hidden="1"/>
    <cellStyle name="Hyperlink" xfId="275" builtinId="8" hidden="1"/>
    <cellStyle name="Hyperlink" xfId="159" builtinId="8" hidden="1"/>
    <cellStyle name="Hyperlink" xfId="695" builtinId="8" hidden="1"/>
    <cellStyle name="Hyperlink" xfId="515" builtinId="8" hidden="1"/>
    <cellStyle name="Hyperlink" xfId="654" builtinId="8" hidden="1"/>
    <cellStyle name="Hyperlink" xfId="681" builtinId="8" hidden="1"/>
    <cellStyle name="Hyperlink" xfId="641" builtinId="8" hidden="1"/>
    <cellStyle name="Hyperlink" xfId="435" builtinId="8" hidden="1"/>
    <cellStyle name="Hyperlink" xfId="611" builtinId="8" hidden="1"/>
    <cellStyle name="Hyperlink" xfId="133" builtinId="8" hidden="1"/>
    <cellStyle name="Hyperlink" xfId="53" builtinId="8" hidden="1"/>
    <cellStyle name="Hyperlink" xfId="31" builtinId="8" hidden="1"/>
    <cellStyle name="Hyperlink" xfId="45" builtinId="8" hidden="1"/>
    <cellStyle name="Hyperlink" xfId="25" builtinId="8" hidden="1"/>
    <cellStyle name="Hyperlink" xfId="69" builtinId="8" hidden="1"/>
    <cellStyle name="Hyperlink" xfId="355" builtinId="8" hidden="1"/>
    <cellStyle name="Hyperlink" xfId="339" builtinId="8" hidden="1"/>
    <cellStyle name="Hyperlink" xfId="291" builtinId="8" hidden="1"/>
    <cellStyle name="Hyperlink" xfId="259" builtinId="8" hidden="1"/>
    <cellStyle name="Hyperlink" xfId="117" builtinId="8" hidden="1"/>
    <cellStyle name="Hyperlink" xfId="135" builtinId="8" hidden="1"/>
    <cellStyle name="Hyperlink" xfId="141" builtinId="8" hidden="1"/>
    <cellStyle name="Hyperlink" xfId="153" builtinId="8" hidden="1"/>
    <cellStyle name="Hyperlink" xfId="165" builtinId="8" hidden="1"/>
    <cellStyle name="Hyperlink" xfId="173" builtinId="8" hidden="1"/>
    <cellStyle name="Hyperlink" xfId="177" builtinId="8" hidden="1"/>
    <cellStyle name="Hyperlink" xfId="199" builtinId="8" hidden="1"/>
    <cellStyle name="Hyperlink" xfId="205" builtinId="8" hidden="1"/>
    <cellStyle name="Hyperlink" xfId="213" builtinId="8" hidden="1"/>
    <cellStyle name="Hyperlink" xfId="227" builtinId="8" hidden="1"/>
    <cellStyle name="Hyperlink" xfId="239" builtinId="8" hidden="1"/>
    <cellStyle name="Hyperlink" xfId="247" builtinId="8" hidden="1"/>
    <cellStyle name="Hyperlink" xfId="187" builtinId="8" hidden="1"/>
    <cellStyle name="Hyperlink" xfId="171" builtinId="8" hidden="1"/>
    <cellStyle name="Hyperlink" xfId="51" builtinId="8" hidden="1"/>
    <cellStyle name="Hyperlink" xfId="65" builtinId="8" hidden="1"/>
    <cellStyle name="Hyperlink" xfId="185" builtinId="8" hidden="1"/>
    <cellStyle name="Hyperlink" xfId="163" builtinId="8" hidden="1"/>
    <cellStyle name="Hyperlink" xfId="691" builtinId="8" hidden="1"/>
    <cellStyle name="Hyperlink" xfId="693" builtinId="8" hidden="1"/>
    <cellStyle name="Hyperlink" xfId="635" builtinId="8" hidden="1"/>
    <cellStyle name="Hyperlink" xfId="223" builtinId="8" hidden="1"/>
    <cellStyle name="Hyperlink" xfId="183" builtinId="8" hidden="1"/>
    <cellStyle name="Hyperlink" xfId="149" builtinId="8" hidden="1"/>
    <cellStyle name="Hyperlink" xfId="11" builtinId="8" hidden="1"/>
    <cellStyle name="Hyperlink" xfId="261" builtinId="8" hidden="1"/>
    <cellStyle name="Hyperlink" xfId="263" builtinId="8" hidden="1"/>
    <cellStyle name="Hyperlink" xfId="397" builtinId="8" hidden="1"/>
    <cellStyle name="Hyperlink" xfId="279" builtinId="8" hidden="1"/>
    <cellStyle name="Hyperlink" xfId="235" builtinId="8" hidden="1"/>
    <cellStyle name="Hyperlink" xfId="241" builtinId="8" hidden="1"/>
    <cellStyle name="Hyperlink" xfId="181" builtinId="8" hidden="1"/>
    <cellStyle name="Hyperlink" xfId="129" builtinId="8" hidden="1"/>
    <cellStyle name="Hyperlink" xfId="169" builtinId="8" hidden="1"/>
    <cellStyle name="Hyperlink" xfId="617" builtinId="8" hidden="1"/>
    <cellStyle name="Hyperlink" xfId="73" builtinId="8" hidden="1"/>
    <cellStyle name="Hyperlink" xfId="75" builtinId="8" hidden="1"/>
    <cellStyle name="Hyperlink" xfId="99" builtinId="8" hidden="1"/>
    <cellStyle name="Hyperlink" xfId="49" builtinId="8" hidden="1"/>
    <cellStyle name="Hyperlink" xfId="331" builtinId="8" hidden="1"/>
    <cellStyle name="Hyperlink" xfId="143" builtinId="8" hidden="1"/>
    <cellStyle name="Hyperlink" xfId="253" builtinId="8" hidden="1"/>
    <cellStyle name="Hyperlink" xfId="59" builtinId="8" hidden="1"/>
    <cellStyle name="Hyperlink" xfId="439" builtinId="8" hidden="1"/>
    <cellStyle name="Hyperlink" xfId="573" builtinId="8" hidden="1"/>
    <cellStyle name="Hyperlink" xfId="591" builtinId="8" hidden="1"/>
    <cellStyle name="Hyperlink" xfId="583" builtinId="8" hidden="1"/>
    <cellStyle name="Hyperlink" xfId="561" builtinId="8" hidden="1"/>
    <cellStyle name="Hyperlink" xfId="511" builtinId="8" hidden="1"/>
    <cellStyle name="Hyperlink" xfId="453" builtinId="8" hidden="1"/>
    <cellStyle name="Hyperlink" xfId="431" builtinId="8" hidden="1"/>
    <cellStyle name="Hyperlink" xfId="679" builtinId="8" hidden="1"/>
    <cellStyle name="Hyperlink" xfId="523" builtinId="8" hidden="1"/>
    <cellStyle name="Hyperlink" xfId="365" builtinId="8" hidden="1"/>
    <cellStyle name="Hyperlink" xfId="581" builtinId="8" hidden="1"/>
    <cellStyle name="Hyperlink" xfId="656" builtinId="8" hidden="1"/>
    <cellStyle name="Hyperlink" xfId="489" builtinId="8" hidden="1"/>
    <cellStyle name="Hyperlink" xfId="179" builtinId="8" hidden="1"/>
    <cellStyle name="Hyperlink" xfId="27" builtinId="8" hidden="1"/>
    <cellStyle name="Hyperlink" xfId="29" builtinId="8" hidden="1"/>
    <cellStyle name="Hyperlink" xfId="43" builtinId="8" hidden="1"/>
    <cellStyle name="Hyperlink" xfId="13" builtinId="8" hidden="1"/>
    <cellStyle name="Hyperlink" xfId="15" builtinId="8" hidden="1"/>
    <cellStyle name="Hyperlink" xfId="89" builtinId="8" hidden="1"/>
    <cellStyle name="Hyperlink" xfId="95" builtinId="8" hidden="1"/>
    <cellStyle name="Hyperlink" xfId="107" builtinId="8" hidden="1"/>
    <cellStyle name="Hyperlink" xfId="83" builtinId="8" hidden="1"/>
    <cellStyle name="Hyperlink" xfId="189" builtinId="8" hidden="1"/>
    <cellStyle name="Hyperlink" xfId="151" builtinId="8" hidden="1"/>
    <cellStyle name="Hyperlink" xfId="115" builtinId="8" hidden="1"/>
    <cellStyle name="Hyperlink" xfId="363" builtinId="8" hidden="1"/>
    <cellStyle name="Hyperlink" xfId="395" builtinId="8" hidden="1"/>
    <cellStyle name="Hyperlink" xfId="225" builtinId="8" hidden="1"/>
    <cellStyle name="Hyperlink" xfId="215" builtinId="8" hidden="1"/>
    <cellStyle name="Hyperlink" xfId="63" builtinId="8" hidden="1"/>
    <cellStyle name="Hyperlink" xfId="97" builtinId="8" hidden="1"/>
    <cellStyle name="Hyperlink" xfId="155" builtinId="8" hidden="1"/>
    <cellStyle name="Hyperlink" xfId="219" builtinId="8" hidden="1"/>
    <cellStyle name="Hyperlink" xfId="125" builtinId="8" hidden="1"/>
    <cellStyle name="Hyperlink" xfId="109" builtinId="8" hidden="1"/>
    <cellStyle name="Hyperlink" xfId="9" builtinId="8" hidden="1"/>
    <cellStyle name="Hyperlink" xfId="37" builtinId="8" hidden="1"/>
    <cellStyle name="Hyperlink" xfId="23" builtinId="8" hidden="1"/>
    <cellStyle name="Hyperlink" xfId="265" builtinId="8" hidden="1"/>
    <cellStyle name="Hyperlink" xfId="415" builtinId="8" hidden="1"/>
    <cellStyle name="Hyperlink" xfId="525" builtinId="8" hidden="1"/>
    <cellStyle name="Hyperlink" xfId="337" builtinId="8" hidden="1"/>
    <cellStyle name="Hyperlink" xfId="71" builtinId="8" hidden="1"/>
    <cellStyle name="Hyperlink" xfId="47" builtinId="8" hidden="1"/>
    <cellStyle name="Hyperlink" xfId="67" builtinId="8" hidden="1"/>
    <cellStyle name="Hyperlink" xfId="387" builtinId="8" hidden="1"/>
    <cellStyle name="Hyperlink" xfId="211" builtinId="8" hidden="1"/>
    <cellStyle name="Hyperlink" xfId="309" builtinId="8" hidden="1"/>
    <cellStyle name="Hyperlink" xfId="379" builtinId="8" hidden="1"/>
    <cellStyle name="Hyperlink" xfId="677" builtinId="8" hidden="1"/>
    <cellStyle name="Hyperlink" xfId="323" builtinId="8" hidden="1"/>
    <cellStyle name="Hyperlink" xfId="55" builtinId="8" hidden="1"/>
    <cellStyle name="Hyperlink" xfId="255" builtinId="8" hidden="1"/>
    <cellStyle name="Hyperlink" xfId="221" builtinId="8" hidden="1"/>
    <cellStyle name="Hyperlink" xfId="195" builtinId="8" hidden="1"/>
    <cellStyle name="Hyperlink" xfId="157" builtinId="8" hidden="1"/>
    <cellStyle name="Hyperlink" xfId="121" builtinId="8" hidden="1"/>
    <cellStyle name="Hyperlink" xfId="307" builtinId="8" hidden="1"/>
    <cellStyle name="Hyperlink" xfId="103" builtinId="8" hidden="1"/>
    <cellStyle name="Hyperlink" xfId="87" builtinId="8" hidden="1"/>
    <cellStyle name="Hyperlink" xfId="483" builtinId="8" hidden="1"/>
    <cellStyle name="Hyperlink" xfId="631" builtinId="8" hidden="1"/>
    <cellStyle name="Hyperlink" xfId="217" builtinId="8" hidden="1"/>
    <cellStyle name="Hyperlink" xfId="567" builtinId="8" hidden="1"/>
    <cellStyle name="Hyperlink" xfId="311" builtinId="8" hidden="1"/>
    <cellStyle name="Hyperlink" xfId="359" builtinId="8" hidden="1"/>
    <cellStyle name="Hyperlink" xfId="113" builtinId="8" hidden="1"/>
    <cellStyle name="Hyperlink" xfId="663" builtinId="8" hidden="1"/>
    <cellStyle name="Hyperlink" xfId="41" builtinId="8" hidden="1"/>
    <cellStyle name="Hyperlink" xfId="381" builtinId="8" hidden="1"/>
    <cellStyle name="Hyperlink" xfId="449" builtinId="8" hidden="1"/>
    <cellStyle name="Hyperlink" xfId="565" builtinId="8" hidden="1"/>
    <cellStyle name="Hyperlink" xfId="407" builtinId="8" hidden="1"/>
    <cellStyle name="Hyperlink" xfId="599" builtinId="8" hidden="1"/>
    <cellStyle name="Hyperlink" xfId="201" builtinId="8" hidden="1"/>
    <cellStyle name="Hyperlink" xfId="659" builtinId="8" hidden="1"/>
    <cellStyle name="Hyperlink" xfId="571" builtinId="8" hidden="1"/>
    <cellStyle name="Hyperlink" xfId="531" builtinId="8" hidden="1"/>
    <cellStyle name="Hyperlink" xfId="443" builtinId="8" hidden="1"/>
    <cellStyle name="Hyperlink" xfId="637" builtinId="8" hidden="1"/>
    <cellStyle name="Hyperlink" xfId="673" builtinId="8" hidden="1"/>
    <cellStyle name="Hyperlink" xfId="499" builtinId="8" hidden="1"/>
    <cellStyle name="Hyperlink" xfId="81" builtinId="8" hidden="1"/>
    <cellStyle name="Hyperlink" xfId="147" builtinId="8" hidden="1"/>
    <cellStyle name="Hyperlink" xfId="251" builtinId="8" hidden="1"/>
    <cellStyle name="Hyperlink" xfId="563" builtinId="8" hidden="1"/>
    <cellStyle name="Hyperlink" xfId="623" builtinId="8" hidden="1"/>
    <cellStyle name="Hyperlink" xfId="469" builtinId="8" hidden="1"/>
    <cellStyle name="Hyperlink" xfId="545" builtinId="8" hidden="1"/>
    <cellStyle name="Hyperlink" xfId="1" builtinId="8" hidden="1"/>
    <cellStyle name="Hyperlink" xfId="197" builtinId="8" hidden="1"/>
    <cellStyle name="Hyperlink" xfId="33" builtinId="8" hidden="1"/>
    <cellStyle name="Hyperlink" xfId="101" builtinId="8" hidden="1"/>
    <cellStyle name="Hyperlink" xfId="21" builtinId="8" hidden="1"/>
    <cellStyle name="Hyperlink" xfId="91" builtinId="8" hidden="1"/>
    <cellStyle name="Hyperlink" xfId="267" builtinId="8" hidden="1"/>
    <cellStyle name="Hyperlink" xfId="161" builtinId="8" hidden="1"/>
    <cellStyle name="Hyperlink" xfId="79" builtinId="8" hidden="1"/>
    <cellStyle name="Hyperlink" xfId="433" builtinId="8" hidden="1"/>
    <cellStyle name="Hyperlink" xfId="327" builtinId="8" hidden="1"/>
    <cellStyle name="Hyperlink" xfId="373" builtinId="8" hidden="1"/>
    <cellStyle name="Hyperlink" xfId="297" builtinId="8" hidden="1"/>
    <cellStyle name="Hyperlink" xfId="317" builtinId="8" hidden="1"/>
    <cellStyle name="Hyperlink" xfId="289" builtinId="8" hidden="1"/>
    <cellStyle name="Hyperlink" xfId="393" builtinId="8" hidden="1"/>
    <cellStyle name="Hyperlink" xfId="349" builtinId="8" hidden="1"/>
    <cellStyle name="Hyperlink" xfId="587" builtinId="8" hidden="1"/>
    <cellStyle name="Hyperlink" xfId="651" builtinId="8" hidden="1"/>
    <cellStyle name="Hyperlink" xfId="667" builtinId="8" hidden="1"/>
    <cellStyle name="Hyperlink" xfId="645" builtinId="8" hidden="1"/>
    <cellStyle name="Hyperlink" xfId="601" builtinId="8" hidden="1"/>
    <cellStyle name="Hyperlink" xfId="413" builtinId="8" hidden="1"/>
    <cellStyle name="Hyperlink" xfId="417" builtinId="8" hidden="1"/>
    <cellStyle name="Hyperlink" xfId="437" builtinId="8" hidden="1"/>
    <cellStyle name="Hyperlink" xfId="445" builtinId="8" hidden="1"/>
    <cellStyle name="Hyperlink" xfId="461" builtinId="8" hidden="1"/>
    <cellStyle name="Hyperlink" xfId="465" builtinId="8" hidden="1"/>
    <cellStyle name="Hyperlink" xfId="477" builtinId="8" hidden="1"/>
    <cellStyle name="Hyperlink" xfId="487" builtinId="8" hidden="1"/>
    <cellStyle name="Hyperlink" xfId="493" builtinId="8" hidden="1"/>
    <cellStyle name="Hyperlink" xfId="517" builtinId="8" hidden="1"/>
    <cellStyle name="Hyperlink" xfId="521" builtinId="8" hidden="1"/>
    <cellStyle name="Hyperlink" xfId="529" builtinId="8" hidden="1"/>
    <cellStyle name="Hyperlink" xfId="541" builtinId="8" hidden="1"/>
    <cellStyle name="Hyperlink" xfId="551" builtinId="8" hidden="1"/>
    <cellStyle name="Hyperlink" xfId="559" builtinId="8" hidden="1"/>
    <cellStyle name="Hyperlink" xfId="575" builtinId="8" hidden="1"/>
    <cellStyle name="Hyperlink" xfId="585" builtinId="8" hidden="1"/>
    <cellStyle name="Hyperlink" xfId="597" builtinId="8" hidden="1"/>
    <cellStyle name="Hyperlink" xfId="505" builtinId="8" hidden="1"/>
    <cellStyle name="Hyperlink" xfId="485" builtinId="8" hidden="1"/>
    <cellStyle name="Hyperlink" xfId="325" builtinId="8" hidden="1"/>
    <cellStyle name="Hyperlink" xfId="329" builtinId="8" hidden="1"/>
    <cellStyle name="Hyperlink" xfId="343" builtinId="8" hidden="1"/>
    <cellStyle name="Hyperlink" xfId="503" builtinId="8" hidden="1"/>
    <cellStyle name="Hyperlink" xfId="473" builtinId="8" hidden="1"/>
    <cellStyle name="Hyperlink" xfId="689" builtinId="8" hidden="1"/>
    <cellStyle name="Hyperlink" xfId="3" builtinId="8" hidden="1"/>
    <cellStyle name="Hyperlink" xfId="5" builtinId="8" hidden="1"/>
    <cellStyle name="Hyperlink" xfId="105" builtinId="8" hidden="1"/>
    <cellStyle name="Hyperlink" xfId="17" builtinId="8" hidden="1"/>
    <cellStyle name="Hyperlink" xfId="553" builtinId="8" hidden="1"/>
    <cellStyle name="Hyperlink" xfId="501" builtinId="8" hidden="1"/>
    <cellStyle name="Hyperlink" xfId="455" builtinId="8" hidden="1"/>
    <cellStyle name="Hyperlink" xfId="491" builtinId="8" hidden="1"/>
    <cellStyle name="Hyperlink" xfId="271" builtinId="8" hidden="1"/>
    <cellStyle name="Hyperlink" xfId="605" builtinId="8" hidden="1"/>
    <cellStyle name="Hyperlink" xfId="607" builtinId="8" hidden="1"/>
    <cellStyle name="Hyperlink" xfId="671" builtinId="8" hidden="1"/>
    <cellStyle name="Hyperlink" xfId="419" builtinId="8" hidden="1"/>
    <cellStyle name="Hyperlink" xfId="629" builtinId="8" hidden="1"/>
    <cellStyle name="Hyperlink" xfId="569" builtinId="8" hidden="1"/>
    <cellStyle name="Hyperlink" xfId="537" builtinId="8" hidden="1"/>
    <cellStyle name="Hyperlink" xfId="577" builtinId="8" hidden="1"/>
    <cellStyle name="Hyperlink" xfId="497" builtinId="8" hidden="1"/>
    <cellStyle name="Hyperlink" xfId="429" builtinId="8" hidden="1"/>
    <cellStyle name="Hyperlink" xfId="459" builtinId="8" hidden="1"/>
    <cellStyle name="Hyperlink" xfId="481" builtinId="8" hidden="1"/>
    <cellStyle name="Hyperlink" xfId="85" builtinId="8" hidden="1"/>
    <cellStyle name="Hyperlink" xfId="353" builtinId="8" hidden="1"/>
    <cellStyle name="Hyperlink" xfId="345" builtinId="8" hidden="1"/>
    <cellStyle name="Hyperlink" xfId="357" builtinId="8" hidden="1"/>
    <cellStyle name="Hyperlink" xfId="389" builtinId="8" hidden="1"/>
    <cellStyle name="Hyperlink" xfId="321" builtinId="8" hidden="1"/>
    <cellStyle name="Hyperlink" xfId="319" builtinId="8" hidden="1"/>
    <cellStyle name="Hyperlink" xfId="685" builtinId="8" hidden="1"/>
    <cellStyle name="Hyperlink" xfId="447" builtinId="8" hidden="1"/>
    <cellStyle name="Hyperlink" xfId="593" builtinId="8" hidden="1"/>
    <cellStyle name="Hyperlink" xfId="351" builtinId="8" hidden="1"/>
    <cellStyle name="Hyperlink" xfId="335" builtinId="8" hidden="1"/>
    <cellStyle name="Hyperlink" xfId="111" builtinId="8" hidden="1"/>
    <cellStyle name="Hyperlink" xfId="203" builtinId="8" hidden="1"/>
    <cellStyle name="Hyperlink" xfId="661" builtinId="8" hidden="1"/>
    <cellStyle name="Hyperlink" xfId="57" builtinId="8" hidden="1"/>
    <cellStyle name="Hyperlink" xfId="123" builtinId="8" hidden="1"/>
    <cellStyle name="Hyperlink" xfId="249" builtinId="8" hidden="1"/>
    <cellStyle name="Hyperlink" xfId="209" builtinId="8" hidden="1"/>
    <cellStyle name="Hyperlink" xfId="193" builtinId="8" hidden="1"/>
    <cellStyle name="Hyperlink" xfId="127" builtinId="8" hidden="1"/>
    <cellStyle name="Hyperlink" xfId="283" builtinId="8" hidden="1"/>
    <cellStyle name="Hyperlink" xfId="347" builtinId="8" hidden="1"/>
    <cellStyle name="Hyperlink" xfId="19" builtinId="8" hidden="1"/>
    <cellStyle name="Hyperlink" xfId="207" builtinId="8" hidden="1"/>
    <cellStyle name="Hyperlink" xfId="547" builtinId="8" hidden="1"/>
    <cellStyle name="Hyperlink" xfId="609" builtinId="8" hidden="1"/>
    <cellStyle name="Hyperlink" xfId="139" builtinId="8" hidden="1"/>
    <cellStyle name="Hyperlink" xfId="35" builtinId="8" hidden="1"/>
    <cellStyle name="Hyperlink" xfId="167" builtinId="8" hidden="1"/>
    <cellStyle name="Hyperlink" xfId="287" builtinId="8" hidden="1"/>
    <cellStyle name="Hyperlink" xfId="495" builtinId="8" hidden="1"/>
    <cellStyle name="Hyperlink" xfId="293" builtinId="8" hidden="1"/>
    <cellStyle name="Hyperlink" xfId="295" builtinId="8" hidden="1"/>
    <cellStyle name="Hyperlink" xfId="305" builtinId="8" hidden="1"/>
    <cellStyle name="Hyperlink" xfId="313" builtinId="8" hidden="1"/>
    <cellStyle name="Hyperlink" xfId="273" builtinId="8" hidden="1"/>
    <cellStyle name="Hyperlink" xfId="277" builtinId="8" hidden="1"/>
    <cellStyle name="Hyperlink" xfId="269" builtinId="8" hidden="1"/>
    <cellStyle name="Hyperlink" xfId="375" builtinId="8" hidden="1"/>
    <cellStyle name="Hyperlink" xfId="383" builtinId="8" hidden="1"/>
    <cellStyle name="Hyperlink" xfId="399" builtinId="8" hidden="1"/>
    <cellStyle name="Hyperlink" xfId="401" builtinId="8" hidden="1"/>
    <cellStyle name="Hyperlink" xfId="367" builtinId="8" hidden="1"/>
    <cellStyle name="Hyperlink" xfId="509" builtinId="8" hidden="1"/>
    <cellStyle name="Hyperlink" xfId="457" builtinId="8" hidden="1"/>
    <cellStyle name="Hyperlink" xfId="423" builtinId="8" hidden="1"/>
    <cellStyle name="Hyperlink" xfId="409" builtinId="8" hidden="1"/>
    <cellStyle name="Hyperlink" xfId="555" builtinId="8" hidden="1"/>
    <cellStyle name="Hyperlink" xfId="427" builtinId="8" hidden="1"/>
    <cellStyle name="Hyperlink" xfId="549" builtinId="8" hidden="1"/>
    <cellStyle name="Hyperlink" xfId="557" builtinId="8" hidden="1"/>
    <cellStyle name="Hyperlink" xfId="543" builtinId="8" hidden="1"/>
    <cellStyle name="Hyperlink" xfId="341" builtinId="8" hidden="1"/>
    <cellStyle name="Hyperlink" xfId="463" builtinId="8" hidden="1"/>
    <cellStyle name="Hyperlink" xfId="385" builtinId="8" hidden="1"/>
    <cellStyle name="Hyperlink" xfId="697" builtinId="8"/>
    <cellStyle name="Normal" xfId="0" builtinId="0"/>
    <cellStyle name="Normal 2" xfId="658" xr:uid="{00000000-0005-0000-0000-0000B7020000}"/>
    <cellStyle name="Percent" xfId="653" builtinId="5"/>
  </cellStyles>
  <dxfs count="1933">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FFC300"/>
      <color rgb="FFFBFFB8"/>
      <color rgb="FF008000"/>
      <color rgb="FFFFFFCC"/>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621C82-2D9E-0945-8B42-EBB8E54F093F}" name="selfAssessmentGrades" displayName="selfAssessmentGrades" ref="D2:E12" totalsRowShown="0" headerRowDxfId="1">
  <autoFilter ref="D2:E12" xr:uid="{BB7275F4-E06A-E247-BB94-D0E6C45B82B1}"/>
  <tableColumns count="2">
    <tableColumn id="1" xr3:uid="{5A18827A-397C-9F4A-A1FE-525DDA200C68}" name="Self-Grade"/>
    <tableColumn id="2" xr3:uid="{DD550116-93A7-1640-9A00-D692948DFAEB}"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8F86D-4E9D-334F-9100-69F4D3FDD5DF}" name="instructorGrades" displayName="instructorGrades" ref="A2:B12" totalsRowShown="0" headerRowDxfId="0">
  <autoFilter ref="A2:B12" xr:uid="{CFDCD4DA-4B21-1347-84A7-2D147244F4FA}"/>
  <tableColumns count="2">
    <tableColumn id="1" xr3:uid="{E0DFF83F-89D8-1D4A-BB51-5963F05F6BA3}" name="Grade"/>
    <tableColumn id="2" xr3:uid="{29DA07B4-D9EE-064D-8B86-F0574445703E}" name="Descriptio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ocs.microsoft.com/en-us/cpp/build/reference/xml-documentation-visual-cpp?redirectedfrom=MSDN&amp;view=vs-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4"/>
  <sheetViews>
    <sheetView workbookViewId="0">
      <selection activeCell="B9" sqref="B9"/>
    </sheetView>
  </sheetViews>
  <sheetFormatPr defaultColWidth="10.875" defaultRowHeight="14.1" customHeight="1"/>
  <cols>
    <col min="1" max="4" width="10.875" style="24"/>
    <col min="5" max="5" width="26.375" style="24" customWidth="1"/>
    <col min="6" max="6" width="9.75" style="24" customWidth="1"/>
    <col min="7" max="7" width="3.75" style="24" customWidth="1"/>
    <col min="8" max="8" width="28.5" style="24" customWidth="1"/>
    <col min="9" max="9" width="15.25" style="24" customWidth="1"/>
    <col min="10" max="10" width="6.5" style="24" customWidth="1"/>
    <col min="11" max="11" width="7.875" style="24" customWidth="1"/>
    <col min="12" max="12" width="7.875" style="67" bestFit="1" customWidth="1"/>
    <col min="13" max="13" width="3.75" style="24" customWidth="1"/>
    <col min="14" max="15" width="10.875" style="24"/>
    <col min="16" max="16" width="11.25" style="24" customWidth="1"/>
    <col min="17" max="17" width="10.875" style="24"/>
    <col min="18" max="18" width="11.25" style="24" customWidth="1"/>
    <col min="19" max="16384" width="10.875" style="24"/>
  </cols>
  <sheetData>
    <row r="1" spans="1:16" ht="24.75" customHeight="1" thickBot="1">
      <c r="A1" s="144" t="s">
        <v>0</v>
      </c>
      <c r="B1" s="145"/>
      <c r="C1" s="146"/>
      <c r="D1" s="21"/>
      <c r="E1" s="144" t="s">
        <v>1</v>
      </c>
      <c r="F1" s="146"/>
      <c r="G1" s="22"/>
      <c r="H1" s="141" t="s">
        <v>2</v>
      </c>
      <c r="I1" s="142"/>
      <c r="J1" s="142"/>
      <c r="K1" s="142"/>
      <c r="L1" s="143"/>
      <c r="M1" s="23"/>
      <c r="N1" s="135" t="s">
        <v>3</v>
      </c>
      <c r="O1" s="136"/>
      <c r="P1" s="137"/>
    </row>
    <row r="2" spans="1:16" ht="14.1" customHeight="1" thickBot="1">
      <c r="A2" s="147"/>
      <c r="B2" s="148"/>
      <c r="C2" s="149"/>
      <c r="D2" s="25"/>
      <c r="E2" s="153"/>
      <c r="F2" s="154"/>
      <c r="G2" s="22"/>
      <c r="H2" s="26"/>
      <c r="I2" s="26"/>
      <c r="J2" s="26"/>
      <c r="K2" s="26"/>
      <c r="L2" s="26"/>
      <c r="M2" s="23"/>
      <c r="N2" s="121"/>
    </row>
    <row r="3" spans="1:16" ht="14.1" customHeight="1" thickBot="1">
      <c r="A3" s="150"/>
      <c r="B3" s="151"/>
      <c r="C3" s="152"/>
      <c r="D3" s="25"/>
      <c r="E3" s="155"/>
      <c r="F3" s="156"/>
      <c r="G3" s="22"/>
      <c r="H3" s="27" t="s">
        <v>4</v>
      </c>
      <c r="I3" s="28"/>
      <c r="J3" s="169" t="s">
        <v>5</v>
      </c>
      <c r="K3" s="170"/>
      <c r="L3" s="10">
        <v>0.65</v>
      </c>
      <c r="M3" s="23"/>
      <c r="N3" s="121"/>
    </row>
    <row r="4" spans="1:16" ht="14.1" customHeight="1" thickBot="1">
      <c r="A4" s="29"/>
      <c r="B4" s="29"/>
      <c r="C4" s="29"/>
      <c r="D4" s="25"/>
      <c r="E4" s="30"/>
      <c r="F4" s="30"/>
      <c r="G4" s="22"/>
      <c r="H4" s="31" t="s">
        <v>6</v>
      </c>
      <c r="I4" s="163"/>
      <c r="J4" s="164"/>
      <c r="K4" s="165"/>
      <c r="L4" s="6">
        <f>IF(LEFT(I4,6)="Normal",0,IF(LEFT(I4,6)="Fairly",0.02,IF(LEFT(I4,4)="Very",0.05,IF(LEFT(I4,5)="Truly",0.1,0))))</f>
        <v>0</v>
      </c>
      <c r="M4" s="23"/>
      <c r="N4" s="171" t="s">
        <v>7</v>
      </c>
      <c r="O4" s="172"/>
      <c r="P4" s="173"/>
    </row>
    <row r="5" spans="1:16" ht="14.1" customHeight="1" thickBot="1">
      <c r="A5" s="160" t="s">
        <v>8</v>
      </c>
      <c r="B5" s="161"/>
      <c r="C5" s="161"/>
      <c r="D5" s="161"/>
      <c r="E5" s="161"/>
      <c r="F5" s="162"/>
      <c r="G5" s="22"/>
      <c r="H5" s="31" t="s">
        <v>9</v>
      </c>
      <c r="I5" s="157"/>
      <c r="J5" s="158"/>
      <c r="K5" s="159"/>
      <c r="L5" s="8" t="s">
        <v>10</v>
      </c>
      <c r="M5" s="23"/>
      <c r="N5" s="174"/>
      <c r="O5" s="175"/>
      <c r="P5" s="176"/>
    </row>
    <row r="6" spans="1:16" ht="14.1" customHeight="1" thickBot="1">
      <c r="A6" s="105" t="s">
        <v>11</v>
      </c>
      <c r="B6" s="105" t="s">
        <v>12</v>
      </c>
      <c r="C6" s="105" t="s">
        <v>13</v>
      </c>
      <c r="D6" s="105" t="s">
        <v>14</v>
      </c>
      <c r="E6" s="106" t="s">
        <v>15</v>
      </c>
      <c r="F6" s="106" t="s">
        <v>16</v>
      </c>
      <c r="G6" s="22"/>
      <c r="H6" s="32" t="s">
        <v>17</v>
      </c>
      <c r="I6" s="166"/>
      <c r="J6" s="167"/>
      <c r="K6" s="168"/>
      <c r="L6" s="9" t="s">
        <v>10</v>
      </c>
      <c r="M6" s="23"/>
      <c r="N6" s="174"/>
      <c r="O6" s="175"/>
      <c r="P6" s="176"/>
    </row>
    <row r="7" spans="1:16" ht="14.1" customHeight="1" thickBot="1">
      <c r="A7" s="102"/>
      <c r="B7" s="102"/>
      <c r="C7" s="123"/>
      <c r="D7" s="123"/>
      <c r="E7" s="103"/>
      <c r="F7" s="104"/>
      <c r="G7" s="5">
        <f>IF(OR($A7="NONE",$F7="(exempt)"),0,IF(OR($A7="OTHER",$A7="CG 3xx",$C7="CONTRACTOR",$D7="CONTRACTOR",$F7="(partial)"),1,2))</f>
        <v>2</v>
      </c>
      <c r="H7" s="180"/>
      <c r="I7" s="180"/>
      <c r="J7" s="180"/>
      <c r="K7" s="3" t="s">
        <v>18</v>
      </c>
      <c r="L7" s="4">
        <f>SUM(L3:L4)</f>
        <v>0.65</v>
      </c>
      <c r="M7" s="23"/>
      <c r="N7" s="174"/>
      <c r="O7" s="175"/>
      <c r="P7" s="176"/>
    </row>
    <row r="8" spans="1:16" ht="14.1" customHeight="1" thickBot="1">
      <c r="A8" s="102"/>
      <c r="B8" s="102"/>
      <c r="C8" s="123"/>
      <c r="D8" s="123"/>
      <c r="E8" s="103"/>
      <c r="F8" s="104"/>
      <c r="G8" s="5">
        <f t="shared" ref="G8:G22" si="0">IF(OR($A8="NONE",$F8="(exempt)"),0,IF(OR($A8="OTHER",$A8="CG 3xx",$C8="CONTRACTOR",$D8="CONTRACTOR",$F8="(partial)"),1,2))</f>
        <v>2</v>
      </c>
      <c r="H8" s="181"/>
      <c r="I8" s="181"/>
      <c r="J8" s="181"/>
      <c r="K8" s="33"/>
      <c r="L8" s="182" t="s">
        <v>19</v>
      </c>
      <c r="M8" s="23"/>
      <c r="N8" s="177"/>
      <c r="O8" s="178"/>
      <c r="P8" s="179"/>
    </row>
    <row r="9" spans="1:16" ht="14.1" customHeight="1" thickBot="1">
      <c r="A9" s="102"/>
      <c r="B9" s="102"/>
      <c r="C9" s="123"/>
      <c r="D9" s="123"/>
      <c r="E9" s="103"/>
      <c r="F9" s="104"/>
      <c r="G9" s="5">
        <f t="shared" si="0"/>
        <v>2</v>
      </c>
      <c r="H9" s="34"/>
      <c r="I9" s="34"/>
      <c r="J9" s="34"/>
      <c r="L9" s="183"/>
      <c r="M9" s="23"/>
      <c r="N9" s="121"/>
    </row>
    <row r="10" spans="1:16" ht="14.1" customHeight="1" thickBot="1">
      <c r="A10" s="102"/>
      <c r="B10" s="102"/>
      <c r="C10" s="123"/>
      <c r="D10" s="123"/>
      <c r="E10" s="103"/>
      <c r="F10" s="104"/>
      <c r="G10" s="5">
        <f t="shared" si="0"/>
        <v>2</v>
      </c>
      <c r="H10" s="27" t="s">
        <v>20</v>
      </c>
      <c r="I10" s="28"/>
      <c r="J10" s="35" t="s">
        <v>21</v>
      </c>
      <c r="K10" s="11" t="s">
        <v>22</v>
      </c>
      <c r="L10" s="12">
        <f>L7</f>
        <v>0.65</v>
      </c>
      <c r="M10" s="23"/>
      <c r="N10" s="37" t="s">
        <v>23</v>
      </c>
      <c r="O10" s="38"/>
      <c r="P10" s="39"/>
    </row>
    <row r="11" spans="1:16" ht="14.1" customHeight="1" thickBot="1">
      <c r="A11" s="102"/>
      <c r="B11" s="102"/>
      <c r="C11" s="123"/>
      <c r="D11" s="123"/>
      <c r="E11" s="103"/>
      <c r="F11" s="104"/>
      <c r="G11" s="5">
        <f t="shared" si="0"/>
        <v>2</v>
      </c>
      <c r="H11" s="40" t="s">
        <v>24</v>
      </c>
      <c r="I11" s="23" t="s">
        <v>25</v>
      </c>
      <c r="J11" s="41"/>
      <c r="K11" s="2">
        <f t="shared" ref="K11:K20" si="1">SUMPRODUCT(($B$7:$B$32=$H11)*($G$7:$G$32=2))</f>
        <v>0</v>
      </c>
      <c r="L11" s="8" t="s">
        <v>10</v>
      </c>
      <c r="M11" s="23"/>
      <c r="N11" s="223" t="s">
        <v>26</v>
      </c>
      <c r="O11" s="224"/>
      <c r="P11" s="225"/>
    </row>
    <row r="12" spans="1:16" ht="14.1" customHeight="1" thickBot="1">
      <c r="A12" s="102"/>
      <c r="B12" s="102"/>
      <c r="C12" s="123"/>
      <c r="D12" s="123"/>
      <c r="E12" s="103"/>
      <c r="F12" s="104"/>
      <c r="G12" s="5">
        <f t="shared" si="0"/>
        <v>2</v>
      </c>
      <c r="H12" s="40" t="s">
        <v>27</v>
      </c>
      <c r="I12" s="23" t="s">
        <v>28</v>
      </c>
      <c r="J12" s="41"/>
      <c r="K12" s="2">
        <f t="shared" si="1"/>
        <v>0</v>
      </c>
      <c r="L12" s="8" t="s">
        <v>10</v>
      </c>
      <c r="M12" s="36"/>
      <c r="N12" s="226"/>
      <c r="O12" s="227"/>
      <c r="P12" s="228"/>
    </row>
    <row r="13" spans="1:16" ht="14.1" customHeight="1" thickBot="1">
      <c r="A13" s="102"/>
      <c r="B13" s="102"/>
      <c r="C13" s="123"/>
      <c r="D13" s="123"/>
      <c r="E13" s="103"/>
      <c r="F13" s="104"/>
      <c r="G13" s="5">
        <f t="shared" si="0"/>
        <v>2</v>
      </c>
      <c r="H13" s="40" t="s">
        <v>29</v>
      </c>
      <c r="I13" s="23" t="s">
        <v>30</v>
      </c>
      <c r="J13" s="41"/>
      <c r="K13" s="2">
        <f t="shared" si="1"/>
        <v>0</v>
      </c>
      <c r="L13" s="8" t="s">
        <v>10</v>
      </c>
      <c r="M13" s="36"/>
      <c r="N13" s="226"/>
      <c r="O13" s="227"/>
      <c r="P13" s="228"/>
    </row>
    <row r="14" spans="1:16" ht="14.1" customHeight="1" thickBot="1">
      <c r="A14" s="102"/>
      <c r="B14" s="102"/>
      <c r="C14" s="123"/>
      <c r="D14" s="123"/>
      <c r="E14" s="103"/>
      <c r="F14" s="104"/>
      <c r="G14" s="5">
        <f t="shared" si="0"/>
        <v>2</v>
      </c>
      <c r="H14" s="40" t="s">
        <v>31</v>
      </c>
      <c r="I14" s="23" t="s">
        <v>32</v>
      </c>
      <c r="J14" s="41"/>
      <c r="K14" s="2">
        <f t="shared" si="1"/>
        <v>0</v>
      </c>
      <c r="L14" s="8" t="s">
        <v>10</v>
      </c>
      <c r="M14" s="23"/>
      <c r="N14" s="226"/>
      <c r="O14" s="227"/>
      <c r="P14" s="228"/>
    </row>
    <row r="15" spans="1:16" ht="14.1" customHeight="1" thickBot="1">
      <c r="A15" s="102"/>
      <c r="B15" s="102"/>
      <c r="C15" s="123"/>
      <c r="D15" s="123"/>
      <c r="E15" s="103"/>
      <c r="F15" s="104"/>
      <c r="G15" s="5">
        <f t="shared" si="0"/>
        <v>2</v>
      </c>
      <c r="H15" s="40" t="s">
        <v>33</v>
      </c>
      <c r="I15" s="23" t="s">
        <v>32</v>
      </c>
      <c r="J15" s="41"/>
      <c r="K15" s="2">
        <f t="shared" si="1"/>
        <v>0</v>
      </c>
      <c r="L15" s="8" t="s">
        <v>10</v>
      </c>
      <c r="M15" s="36"/>
      <c r="N15" s="226"/>
      <c r="O15" s="227"/>
      <c r="P15" s="228"/>
    </row>
    <row r="16" spans="1:16" ht="14.1" customHeight="1" thickBot="1">
      <c r="A16" s="102"/>
      <c r="B16" s="102"/>
      <c r="C16" s="123"/>
      <c r="D16" s="123"/>
      <c r="E16" s="103"/>
      <c r="F16" s="104"/>
      <c r="G16" s="5">
        <f t="shared" si="0"/>
        <v>2</v>
      </c>
      <c r="H16" s="40" t="s">
        <v>34</v>
      </c>
      <c r="I16" s="23" t="s">
        <v>35</v>
      </c>
      <c r="J16" s="41"/>
      <c r="K16" s="2">
        <f t="shared" si="1"/>
        <v>0</v>
      </c>
      <c r="L16" s="8" t="s">
        <v>10</v>
      </c>
      <c r="M16" s="23"/>
      <c r="N16" s="226"/>
      <c r="O16" s="227"/>
      <c r="P16" s="228"/>
    </row>
    <row r="17" spans="1:19" ht="14.1" customHeight="1" thickBot="1">
      <c r="A17" s="102"/>
      <c r="B17" s="102"/>
      <c r="C17" s="123"/>
      <c r="D17" s="123"/>
      <c r="E17" s="103"/>
      <c r="F17" s="104"/>
      <c r="G17" s="5">
        <f t="shared" si="0"/>
        <v>2</v>
      </c>
      <c r="H17" s="40" t="s">
        <v>36</v>
      </c>
      <c r="I17" s="23" t="s">
        <v>37</v>
      </c>
      <c r="J17" s="41"/>
      <c r="K17" s="2">
        <f t="shared" si="1"/>
        <v>0</v>
      </c>
      <c r="L17" s="8" t="s">
        <v>10</v>
      </c>
      <c r="M17" s="42"/>
      <c r="N17" s="226"/>
      <c r="O17" s="227"/>
      <c r="P17" s="228"/>
    </row>
    <row r="18" spans="1:19" ht="14.1" customHeight="1" thickBot="1">
      <c r="A18" s="102"/>
      <c r="B18" s="102"/>
      <c r="C18" s="123"/>
      <c r="D18" s="123"/>
      <c r="E18" s="103"/>
      <c r="F18" s="104"/>
      <c r="G18" s="5">
        <f t="shared" si="0"/>
        <v>2</v>
      </c>
      <c r="H18" s="40" t="s">
        <v>38</v>
      </c>
      <c r="I18" s="23" t="s">
        <v>32</v>
      </c>
      <c r="J18" s="41"/>
      <c r="K18" s="2">
        <f t="shared" si="1"/>
        <v>0</v>
      </c>
      <c r="L18" s="8" t="s">
        <v>10</v>
      </c>
      <c r="M18" s="43"/>
      <c r="N18" s="226"/>
      <c r="O18" s="227"/>
      <c r="P18" s="228"/>
    </row>
    <row r="19" spans="1:19" ht="14.1" customHeight="1" thickBot="1">
      <c r="A19" s="102"/>
      <c r="B19" s="102"/>
      <c r="C19" s="123"/>
      <c r="D19" s="123"/>
      <c r="E19" s="103"/>
      <c r="F19" s="104"/>
      <c r="G19" s="5">
        <f t="shared" si="0"/>
        <v>2</v>
      </c>
      <c r="H19" s="40" t="s">
        <v>39</v>
      </c>
      <c r="I19" s="23" t="s">
        <v>30</v>
      </c>
      <c r="J19" s="41"/>
      <c r="K19" s="2">
        <f t="shared" si="1"/>
        <v>0</v>
      </c>
      <c r="L19" s="8" t="s">
        <v>10</v>
      </c>
      <c r="M19" s="43"/>
      <c r="N19" s="226"/>
      <c r="O19" s="227"/>
      <c r="P19" s="228"/>
    </row>
    <row r="20" spans="1:19" ht="14.1" customHeight="1" thickBot="1">
      <c r="A20" s="102"/>
      <c r="B20" s="102"/>
      <c r="C20" s="123"/>
      <c r="D20" s="123"/>
      <c r="E20" s="103"/>
      <c r="F20" s="104"/>
      <c r="G20" s="5">
        <f t="shared" si="0"/>
        <v>2</v>
      </c>
      <c r="H20" s="40" t="s">
        <v>40</v>
      </c>
      <c r="I20" s="23" t="s">
        <v>32</v>
      </c>
      <c r="J20" s="41"/>
      <c r="K20" s="2">
        <f t="shared" si="1"/>
        <v>0</v>
      </c>
      <c r="L20" s="8" t="s">
        <v>10</v>
      </c>
      <c r="M20" s="43"/>
      <c r="N20" s="226"/>
      <c r="O20" s="227"/>
      <c r="P20" s="228"/>
    </row>
    <row r="21" spans="1:19" ht="14.1" customHeight="1" thickBot="1">
      <c r="A21" s="102"/>
      <c r="B21" s="102"/>
      <c r="C21" s="123"/>
      <c r="D21" s="123"/>
      <c r="E21" s="103"/>
      <c r="F21" s="104"/>
      <c r="G21" s="5">
        <f t="shared" si="0"/>
        <v>2</v>
      </c>
      <c r="H21" s="32" t="s">
        <v>41</v>
      </c>
      <c r="I21" s="45"/>
      <c r="J21" s="46"/>
      <c r="K21" s="13">
        <f>COUNTIF($G$7:$G$32,1)</f>
        <v>0</v>
      </c>
      <c r="L21" s="9" t="s">
        <v>10</v>
      </c>
      <c r="M21" s="23"/>
      <c r="N21" s="229"/>
      <c r="O21" s="230"/>
      <c r="P21" s="231"/>
    </row>
    <row r="22" spans="1:19" ht="14.1" customHeight="1" thickBot="1">
      <c r="A22" s="102"/>
      <c r="B22" s="102"/>
      <c r="C22" s="123"/>
      <c r="D22" s="123"/>
      <c r="E22" s="103"/>
      <c r="F22" s="104"/>
      <c r="G22" s="5">
        <f t="shared" si="0"/>
        <v>2</v>
      </c>
      <c r="H22" s="208" t="s">
        <v>42</v>
      </c>
      <c r="I22" s="208"/>
      <c r="J22" s="208"/>
      <c r="K22" s="3" t="s">
        <v>18</v>
      </c>
      <c r="L22" s="4">
        <f>SUM(L10:L21)</f>
        <v>0.65</v>
      </c>
      <c r="M22" s="44"/>
      <c r="N22" s="241" t="s">
        <v>43</v>
      </c>
      <c r="O22" s="241"/>
      <c r="P22" s="241"/>
    </row>
    <row r="23" spans="1:19" ht="14.1" customHeight="1" thickBot="1">
      <c r="A23" s="102"/>
      <c r="B23" s="102"/>
      <c r="C23" s="123"/>
      <c r="D23" s="123"/>
      <c r="E23" s="103"/>
      <c r="F23" s="104"/>
      <c r="G23" s="5">
        <f>IF(OR($A23="NONE",$F23="(exempt)"),0,IF(OR($A23="OTHER",$A23="CG 3xx",$C23="CONTRACTOR",$D23="CONTRACTOR",$F23="(partial)"),1,2))</f>
        <v>2</v>
      </c>
      <c r="H23" s="208"/>
      <c r="I23" s="208"/>
      <c r="J23" s="208"/>
      <c r="K23" s="182"/>
      <c r="L23" s="182" t="s">
        <v>19</v>
      </c>
      <c r="M23" s="23"/>
      <c r="N23" s="242"/>
      <c r="O23" s="242"/>
      <c r="P23" s="242"/>
    </row>
    <row r="24" spans="1:19" ht="14.1" customHeight="1" thickBot="1">
      <c r="A24" s="102"/>
      <c r="B24" s="102"/>
      <c r="C24" s="123"/>
      <c r="D24" s="123"/>
      <c r="E24" s="103"/>
      <c r="F24" s="104"/>
      <c r="G24" s="5">
        <f>IF(OR($A24="NONE",$F24="(exempt)"),0,IF(OR($A24="OTHER",$A24="CG 3xx",$C24="CONTRACTOR",$D24="CONTRACTOR",$F24="(partial)"),1,2))</f>
        <v>2</v>
      </c>
      <c r="H24" s="23"/>
      <c r="I24" s="23"/>
      <c r="J24" s="23"/>
      <c r="K24" s="207"/>
      <c r="L24" s="207"/>
      <c r="M24" s="23"/>
      <c r="N24" s="47"/>
    </row>
    <row r="25" spans="1:19" ht="14.1" customHeight="1" thickBot="1">
      <c r="A25" s="102"/>
      <c r="B25" s="102"/>
      <c r="C25" s="123"/>
      <c r="D25" s="123"/>
      <c r="E25" s="103"/>
      <c r="F25" s="104"/>
      <c r="G25" s="5">
        <f>IF(OR($A25="NONE",$F25="(exempt)"),0,IF(OR($A25="OTHER",$A25="CG 3xx",$C25="CONTRACTOR",$D25="CONTRACTOR",$F25="(partial)"),1,2))</f>
        <v>2</v>
      </c>
      <c r="H25" s="23"/>
      <c r="I25" s="23"/>
      <c r="J25" s="48" t="s">
        <v>44</v>
      </c>
      <c r="K25" s="48" t="s">
        <v>45</v>
      </c>
      <c r="L25" s="49" t="s">
        <v>46</v>
      </c>
      <c r="M25" s="23"/>
      <c r="N25" s="223" t="s">
        <v>47</v>
      </c>
      <c r="O25" s="224"/>
      <c r="P25" s="225"/>
      <c r="S25" s="111"/>
    </row>
    <row r="26" spans="1:19" ht="14.1" customHeight="1" thickBot="1">
      <c r="A26" s="102"/>
      <c r="B26" s="102"/>
      <c r="C26" s="123"/>
      <c r="D26" s="123"/>
      <c r="E26" s="103"/>
      <c r="F26" s="104"/>
      <c r="G26" s="5">
        <f>IF(OR($A26="NONE",$F26="(exempt)"),0,IF(OR($A26="OTHER",$A26="CG 3xx",$C26="CONTRACTOR",$D26="CONTRACTOR",$F26="(partial)"),1,2))</f>
        <v>2</v>
      </c>
      <c r="H26" s="50" t="s">
        <v>48</v>
      </c>
      <c r="I26" s="51"/>
      <c r="J26" s="112">
        <f>SUM(J27:J31)</f>
        <v>0</v>
      </c>
      <c r="K26" s="15">
        <f>SUM(K27:K30)</f>
        <v>1</v>
      </c>
      <c r="L26" s="16">
        <f>L22</f>
        <v>0.65</v>
      </c>
      <c r="M26" s="23"/>
      <c r="N26" s="226"/>
      <c r="O26" s="263"/>
      <c r="P26" s="228"/>
    </row>
    <row r="27" spans="1:19" ht="14.1" customHeight="1" thickBot="1">
      <c r="A27" s="102"/>
      <c r="B27" s="102"/>
      <c r="C27" s="123"/>
      <c r="D27" s="123"/>
      <c r="E27" s="103"/>
      <c r="F27" s="104"/>
      <c r="G27" s="5">
        <f t="shared" ref="G27:G31" si="2">IF(OR($A27="NONE",$F27="(exempt)"),0,IF(OR($A27="OTHER",$A27="CG 3xx",$C27="CONTRACTOR",$D27="CONTRACTOR",$F27="(partial)"),1,2))</f>
        <v>2</v>
      </c>
      <c r="H27" s="52" t="s">
        <v>49</v>
      </c>
      <c r="I27" s="53"/>
      <c r="J27" s="114">
        <f>IF(SUM(K$11:K$20)=0,0,(K$11+(K$17*0.5))/SUM(K$11:K$20))</f>
        <v>0</v>
      </c>
      <c r="K27" s="17">
        <v>0</v>
      </c>
      <c r="L27" s="17">
        <f>(IF(DESIGN!E7="",0,(IF(DESIGN!E7="Unacceptable",-0.3,IF(DESIGN!E7="Requires Improvement",-0.1,IF(DESIGN!E7="Meets Expectations",0,IF(DESIGN!E7="Exceeds Expectations",0.05,IF(DESIGN!E7="Overall Outstanding",0.1,"error"))))))))*(K27/0.25)</f>
        <v>0</v>
      </c>
      <c r="M27" s="23"/>
      <c r="N27" s="226"/>
      <c r="O27" s="263"/>
      <c r="P27" s="228"/>
    </row>
    <row r="28" spans="1:19" ht="14.1" customHeight="1" thickBot="1">
      <c r="A28" s="102"/>
      <c r="B28" s="102"/>
      <c r="C28" s="123"/>
      <c r="D28" s="123"/>
      <c r="E28" s="103"/>
      <c r="F28" s="104"/>
      <c r="G28" s="5">
        <f t="shared" si="2"/>
        <v>2</v>
      </c>
      <c r="H28" s="54" t="s">
        <v>50</v>
      </c>
      <c r="I28" s="55"/>
      <c r="J28" s="115">
        <f>IF(SUM(K$11:K$20)=0,0,(K$13+K$19)/SUM(K$11:K$20))</f>
        <v>0</v>
      </c>
      <c r="K28" s="18">
        <v>0</v>
      </c>
      <c r="L28" s="18">
        <f>IF(ART!E7="",0,(IF(ART!E7="Unacceptable",-0.3,IF(ART!E7="Requires Improvement",-0.1,IF(ART!E7="Meets Expectations",0,IF(ART!E7="Exceeds Expectations",0.05,IF(ART!E7="Overall Outstanding",0.1,"error")))))))*(K28/0.25)</f>
        <v>0</v>
      </c>
      <c r="M28" s="23"/>
      <c r="N28" s="226"/>
      <c r="O28" s="263"/>
      <c r="P28" s="228"/>
    </row>
    <row r="29" spans="1:19" ht="14.1" customHeight="1" thickBot="1">
      <c r="A29" s="102"/>
      <c r="B29" s="102"/>
      <c r="C29" s="123"/>
      <c r="D29" s="123"/>
      <c r="E29" s="103"/>
      <c r="F29" s="104"/>
      <c r="G29" s="5">
        <f t="shared" si="2"/>
        <v>2</v>
      </c>
      <c r="H29" s="54" t="s">
        <v>51</v>
      </c>
      <c r="I29" s="55"/>
      <c r="J29" s="115">
        <f>IF(SUM(K$11:K$20)=0,0,(K$12+(K$16*0.5))/SUM(K$11:K$20))</f>
        <v>0</v>
      </c>
      <c r="K29" s="18">
        <v>0</v>
      </c>
      <c r="L29" s="18">
        <f>AUDIO!F7</f>
        <v>0</v>
      </c>
      <c r="M29" s="23"/>
      <c r="N29" s="226"/>
      <c r="O29" s="263"/>
      <c r="P29" s="228"/>
    </row>
    <row r="30" spans="1:19" ht="14.1" customHeight="1" thickBot="1">
      <c r="A30" s="102"/>
      <c r="B30" s="102"/>
      <c r="C30" s="123"/>
      <c r="D30" s="123"/>
      <c r="E30" s="103"/>
      <c r="F30" s="104"/>
      <c r="G30" s="5">
        <f t="shared" si="2"/>
        <v>2</v>
      </c>
      <c r="H30" s="56" t="s">
        <v>419</v>
      </c>
      <c r="I30" s="57"/>
      <c r="J30" s="116">
        <f>IF(SUM(K$11:K$20)=0,0,(K$14+K$15+(K$16*0.5)+(K$17*0.5)+K18+K20)/SUM(K$11:K$20))</f>
        <v>0</v>
      </c>
      <c r="K30" s="19">
        <v>1</v>
      </c>
      <c r="L30" s="19">
        <f>'GAM550 TECH'!F6</f>
        <v>0</v>
      </c>
      <c r="M30" s="23"/>
      <c r="N30" s="226"/>
      <c r="O30" s="263"/>
      <c r="P30" s="228"/>
    </row>
    <row r="31" spans="1:19" ht="14.1" customHeight="1" thickBot="1">
      <c r="A31" s="102"/>
      <c r="B31" s="102"/>
      <c r="C31" s="123"/>
      <c r="D31" s="123"/>
      <c r="E31" s="103"/>
      <c r="F31" s="104"/>
      <c r="G31" s="5">
        <f t="shared" si="2"/>
        <v>2</v>
      </c>
      <c r="H31" s="56" t="s">
        <v>52</v>
      </c>
      <c r="I31" s="57"/>
      <c r="J31" s="113"/>
      <c r="K31" s="19"/>
      <c r="L31" s="19">
        <f>SUBMISSION!F5</f>
        <v>0</v>
      </c>
      <c r="M31" s="23"/>
      <c r="N31" s="229"/>
      <c r="O31" s="230"/>
      <c r="P31" s="231"/>
    </row>
    <row r="32" spans="1:19" ht="14.1" customHeight="1" thickBot="1">
      <c r="A32" s="102"/>
      <c r="B32" s="102"/>
      <c r="C32" s="123"/>
      <c r="D32" s="123"/>
      <c r="E32" s="103"/>
      <c r="F32" s="104"/>
      <c r="G32" s="5">
        <f>IF(OR($A32="NONE",$F32="(exempt)"),0,IF(OR($A32="OTHER",$A32="CG 3xx",$C32="CONTRACTOR",$D32="CONTRACTOR",$F32="(partial)"),1,2))</f>
        <v>2</v>
      </c>
      <c r="H32" s="245" t="s">
        <v>53</v>
      </c>
      <c r="I32" s="245"/>
      <c r="J32" s="58" t="s">
        <v>18</v>
      </c>
      <c r="K32" s="20"/>
      <c r="L32" s="20">
        <f>SUM(L26:L31)</f>
        <v>0.65</v>
      </c>
      <c r="M32" s="23"/>
      <c r="N32" s="121"/>
    </row>
    <row r="33" spans="1:16" ht="14.1" customHeight="1" thickBot="1">
      <c r="A33" s="209" t="s">
        <v>54</v>
      </c>
      <c r="B33" s="210"/>
      <c r="C33" s="210"/>
      <c r="D33" s="211"/>
      <c r="E33" s="212"/>
      <c r="F33" s="213"/>
      <c r="G33" s="23"/>
      <c r="H33" s="246"/>
      <c r="I33" s="246"/>
      <c r="J33" s="55"/>
      <c r="K33" s="59"/>
      <c r="L33" s="182" t="s">
        <v>19</v>
      </c>
      <c r="M33" s="23"/>
      <c r="N33" s="121"/>
    </row>
    <row r="34" spans="1:16" ht="14.1" customHeight="1" thickBot="1">
      <c r="B34" s="22"/>
      <c r="C34" s="22"/>
      <c r="D34" s="22"/>
      <c r="E34" s="22"/>
      <c r="F34" s="22"/>
      <c r="G34" s="22"/>
      <c r="H34" s="55"/>
      <c r="I34" s="60"/>
      <c r="J34" s="60"/>
      <c r="K34" s="59"/>
      <c r="L34" s="207"/>
      <c r="M34" s="23"/>
      <c r="N34" s="121"/>
    </row>
    <row r="35" spans="1:16" ht="14.1" customHeight="1" thickBot="1">
      <c r="A35" s="214" t="s">
        <v>55</v>
      </c>
      <c r="B35" s="215"/>
      <c r="C35" s="215"/>
      <c r="D35" s="215"/>
      <c r="E35" s="215"/>
      <c r="F35" s="216"/>
      <c r="H35" s="27" t="s">
        <v>56</v>
      </c>
      <c r="I35" s="28"/>
      <c r="J35" s="35" t="s">
        <v>21</v>
      </c>
      <c r="K35" s="11" t="s">
        <v>22</v>
      </c>
      <c r="L35" s="14">
        <f>L32</f>
        <v>0.65</v>
      </c>
      <c r="M35" s="23"/>
      <c r="N35" s="171" t="s">
        <v>57</v>
      </c>
      <c r="O35" s="172"/>
      <c r="P35" s="173"/>
    </row>
    <row r="36" spans="1:16" ht="14.1" customHeight="1">
      <c r="A36" s="184" t="s">
        <v>58</v>
      </c>
      <c r="B36" s="185"/>
      <c r="C36" s="185"/>
      <c r="D36" s="185"/>
      <c r="E36" s="185"/>
      <c r="F36" s="186"/>
      <c r="H36" s="40" t="s">
        <v>59</v>
      </c>
      <c r="I36" s="23"/>
      <c r="J36" s="41"/>
      <c r="K36" s="98">
        <v>0</v>
      </c>
      <c r="L36" s="6">
        <f>MIN(0.03,K36/100)</f>
        <v>0</v>
      </c>
      <c r="M36" s="23"/>
      <c r="N36" s="174"/>
      <c r="O36" s="175"/>
      <c r="P36" s="176"/>
    </row>
    <row r="37" spans="1:16" ht="14.1" customHeight="1">
      <c r="A37" s="187"/>
      <c r="B37" s="188"/>
      <c r="C37" s="188"/>
      <c r="D37" s="188"/>
      <c r="E37" s="188"/>
      <c r="F37" s="189"/>
      <c r="H37" s="40" t="s">
        <v>60</v>
      </c>
      <c r="I37" s="23"/>
      <c r="J37" s="41"/>
      <c r="K37" s="98">
        <v>0</v>
      </c>
      <c r="L37" s="6">
        <f>-K37/20</f>
        <v>0</v>
      </c>
      <c r="M37" s="23"/>
      <c r="N37" s="174"/>
      <c r="O37" s="175"/>
      <c r="P37" s="176"/>
    </row>
    <row r="38" spans="1:16" ht="16.149999999999999" thickBot="1">
      <c r="A38" s="138" t="s">
        <v>61</v>
      </c>
      <c r="B38" s="139"/>
      <c r="C38" s="139"/>
      <c r="D38" s="139"/>
      <c r="E38" s="139"/>
      <c r="F38" s="140"/>
      <c r="H38" s="32" t="s">
        <v>62</v>
      </c>
      <c r="I38" s="45"/>
      <c r="J38" s="46"/>
      <c r="K38" s="99">
        <v>0</v>
      </c>
      <c r="L38" s="7">
        <f>-K38/20</f>
        <v>0</v>
      </c>
      <c r="M38" s="23"/>
      <c r="N38" s="174"/>
      <c r="O38" s="175"/>
      <c r="P38" s="176"/>
    </row>
    <row r="39" spans="1:16" ht="14.1" customHeight="1">
      <c r="A39" s="138" t="s">
        <v>63</v>
      </c>
      <c r="B39" s="139"/>
      <c r="C39" s="139"/>
      <c r="D39" s="139"/>
      <c r="E39" s="139"/>
      <c r="F39" s="140"/>
      <c r="H39" s="256" t="s">
        <v>64</v>
      </c>
      <c r="I39" s="256"/>
      <c r="J39" s="243" t="s">
        <v>65</v>
      </c>
      <c r="K39" s="243"/>
      <c r="L39" s="4">
        <f>SUM(L35:L38)</f>
        <v>0.65</v>
      </c>
      <c r="M39" s="23"/>
      <c r="N39" s="177"/>
      <c r="O39" s="178"/>
      <c r="P39" s="179"/>
    </row>
    <row r="40" spans="1:16" ht="15.75">
      <c r="A40" s="138" t="s">
        <v>66</v>
      </c>
      <c r="B40" s="139"/>
      <c r="C40" s="139"/>
      <c r="D40" s="139"/>
      <c r="E40" s="139"/>
      <c r="F40" s="140"/>
      <c r="H40" s="257"/>
      <c r="I40" s="257"/>
      <c r="J40" s="244"/>
      <c r="K40" s="244"/>
      <c r="M40" s="23"/>
    </row>
    <row r="41" spans="1:16" ht="14.1" customHeight="1" thickBot="1">
      <c r="A41" s="138" t="s">
        <v>67</v>
      </c>
      <c r="B41" s="139"/>
      <c r="C41" s="139"/>
      <c r="D41" s="139"/>
      <c r="E41" s="139"/>
      <c r="F41" s="140"/>
      <c r="H41" s="23"/>
      <c r="I41" s="23"/>
      <c r="J41" s="23"/>
      <c r="K41" s="93"/>
    </row>
    <row r="42" spans="1:16" ht="14.1" customHeight="1" thickBot="1">
      <c r="A42" s="138" t="s">
        <v>68</v>
      </c>
      <c r="B42" s="139"/>
      <c r="C42" s="139"/>
      <c r="D42" s="139"/>
      <c r="E42" s="139"/>
      <c r="F42" s="140"/>
      <c r="H42" s="27" t="s">
        <v>69</v>
      </c>
      <c r="I42" s="28"/>
      <c r="J42" s="35" t="s">
        <v>21</v>
      </c>
      <c r="K42" s="11" t="s">
        <v>22</v>
      </c>
      <c r="L42" s="14" t="s">
        <v>70</v>
      </c>
      <c r="N42" s="247" t="s">
        <v>71</v>
      </c>
      <c r="O42" s="258"/>
      <c r="P42" s="259"/>
    </row>
    <row r="43" spans="1:16" ht="14.1" customHeight="1" thickBot="1">
      <c r="A43" s="201"/>
      <c r="B43" s="202"/>
      <c r="C43" s="202"/>
      <c r="D43" s="202"/>
      <c r="E43" s="202"/>
      <c r="F43" s="203"/>
      <c r="H43" s="32" t="s">
        <v>72</v>
      </c>
      <c r="I43" s="45"/>
      <c r="J43" s="46"/>
      <c r="K43" s="99">
        <f>IF(PROJECT!F2&gt;0,PROJECT!F2,0)</f>
        <v>0</v>
      </c>
      <c r="L43" s="7">
        <f>IF(K43&gt;0,0%,100%)</f>
        <v>1</v>
      </c>
      <c r="N43" s="260"/>
      <c r="O43" s="261"/>
      <c r="P43" s="262"/>
    </row>
    <row r="44" spans="1:16" ht="14.1" customHeight="1" thickBot="1">
      <c r="L44" s="182" t="s">
        <v>19</v>
      </c>
    </row>
    <row r="45" spans="1:16" ht="15" customHeight="1" thickBot="1">
      <c r="A45" s="192" t="s">
        <v>73</v>
      </c>
      <c r="B45" s="193"/>
      <c r="C45" s="193"/>
      <c r="D45" s="193"/>
      <c r="E45" s="193"/>
      <c r="F45" s="194"/>
      <c r="L45" s="207"/>
    </row>
    <row r="46" spans="1:16" ht="14.1" customHeight="1">
      <c r="A46" s="195" t="s">
        <v>74</v>
      </c>
      <c r="B46" s="196"/>
      <c r="C46" s="196"/>
      <c r="D46" s="196"/>
      <c r="E46" s="196"/>
      <c r="F46" s="197"/>
      <c r="H46" s="232" t="s">
        <v>75</v>
      </c>
      <c r="I46" s="233"/>
      <c r="J46" s="234"/>
      <c r="K46" s="217">
        <f>(MAX(0,MIN(1,IF($L39 &lt;= 0.95, ROUND($L39,2), FLOOR((0.95+($L39-0.95)/5),0.01)))))*L43</f>
        <v>0.65</v>
      </c>
      <c r="L46" s="218"/>
      <c r="N46" s="247" t="s">
        <v>76</v>
      </c>
      <c r="O46" s="248"/>
      <c r="P46" s="249"/>
    </row>
    <row r="47" spans="1:16" ht="14.1" customHeight="1">
      <c r="A47" s="204"/>
      <c r="B47" s="205"/>
      <c r="C47" s="205"/>
      <c r="D47" s="205"/>
      <c r="E47" s="205"/>
      <c r="F47" s="206"/>
      <c r="H47" s="235"/>
      <c r="I47" s="236"/>
      <c r="J47" s="237"/>
      <c r="K47" s="219"/>
      <c r="L47" s="220"/>
      <c r="N47" s="250"/>
      <c r="O47" s="251"/>
      <c r="P47" s="252"/>
    </row>
    <row r="48" spans="1:16" ht="14.1" customHeight="1" thickBot="1">
      <c r="A48" s="195" t="s">
        <v>77</v>
      </c>
      <c r="B48" s="196"/>
      <c r="C48" s="196"/>
      <c r="D48" s="196"/>
      <c r="E48" s="196"/>
      <c r="F48" s="197"/>
      <c r="H48" s="238"/>
      <c r="I48" s="239"/>
      <c r="J48" s="240"/>
      <c r="K48" s="221"/>
      <c r="L48" s="222"/>
      <c r="N48" s="253"/>
      <c r="O48" s="254"/>
      <c r="P48" s="255"/>
    </row>
    <row r="49" spans="1:12" ht="14.1" customHeight="1">
      <c r="A49" s="195" t="s">
        <v>78</v>
      </c>
      <c r="B49" s="196"/>
      <c r="C49" s="196"/>
      <c r="D49" s="196"/>
      <c r="E49" s="196"/>
      <c r="F49" s="197"/>
      <c r="H49" s="122"/>
      <c r="I49" s="122"/>
      <c r="J49" s="122"/>
      <c r="K49" s="122"/>
      <c r="L49" s="122"/>
    </row>
    <row r="50" spans="1:12" ht="14.1" customHeight="1">
      <c r="A50" s="195" t="s">
        <v>79</v>
      </c>
      <c r="B50" s="196"/>
      <c r="C50" s="196"/>
      <c r="D50" s="196"/>
      <c r="E50" s="196"/>
      <c r="F50" s="197"/>
      <c r="H50" s="61"/>
      <c r="I50" s="61"/>
      <c r="J50" s="61"/>
      <c r="K50" s="62"/>
      <c r="L50" s="63"/>
    </row>
    <row r="51" spans="1:12" ht="14.1" customHeight="1" thickBot="1">
      <c r="A51" s="198" t="s">
        <v>80</v>
      </c>
      <c r="B51" s="199"/>
      <c r="C51" s="199"/>
      <c r="D51" s="199"/>
      <c r="E51" s="199"/>
      <c r="F51" s="200"/>
      <c r="H51" s="61"/>
      <c r="I51" s="61"/>
      <c r="J51" s="61"/>
      <c r="K51" s="62"/>
      <c r="L51" s="63"/>
    </row>
    <row r="52" spans="1:12" ht="27" customHeight="1">
      <c r="A52" s="190" t="s">
        <v>81</v>
      </c>
      <c r="B52" s="190"/>
      <c r="C52" s="190"/>
      <c r="D52" s="190"/>
      <c r="E52" s="190"/>
      <c r="F52" s="190"/>
      <c r="H52" s="61"/>
      <c r="I52" s="61"/>
      <c r="J52" s="61"/>
      <c r="K52" s="62"/>
      <c r="L52" s="63"/>
    </row>
    <row r="53" spans="1:12" ht="14.1" customHeight="1">
      <c r="A53" s="191"/>
      <c r="B53" s="191"/>
      <c r="C53" s="191"/>
      <c r="D53" s="191"/>
      <c r="E53" s="191"/>
      <c r="F53" s="191"/>
      <c r="H53" s="61"/>
      <c r="I53" s="61"/>
      <c r="J53" s="61"/>
      <c r="K53" s="64"/>
      <c r="L53" s="63"/>
    </row>
    <row r="54" spans="1:12" ht="14.1" customHeight="1">
      <c r="H54" s="65"/>
      <c r="I54" s="65"/>
      <c r="J54" s="65"/>
      <c r="K54" s="66"/>
      <c r="L54" s="63"/>
    </row>
  </sheetData>
  <sortState xmlns:xlrd2="http://schemas.microsoft.com/office/spreadsheetml/2017/richdata2" ref="H6:H15">
    <sortCondition ref="H6"/>
  </sortState>
  <mergeCells count="47">
    <mergeCell ref="N11:P21"/>
    <mergeCell ref="H46:J48"/>
    <mergeCell ref="N22:P23"/>
    <mergeCell ref="L44:L45"/>
    <mergeCell ref="N35:P39"/>
    <mergeCell ref="J39:K39"/>
    <mergeCell ref="J40:K40"/>
    <mergeCell ref="L33:L34"/>
    <mergeCell ref="H32:I33"/>
    <mergeCell ref="N46:P48"/>
    <mergeCell ref="H39:I40"/>
    <mergeCell ref="K23:K24"/>
    <mergeCell ref="N42:P43"/>
    <mergeCell ref="N25:P31"/>
    <mergeCell ref="A42:F43"/>
    <mergeCell ref="A46:F47"/>
    <mergeCell ref="L23:L24"/>
    <mergeCell ref="H22:J23"/>
    <mergeCell ref="A33:D33"/>
    <mergeCell ref="E33:F33"/>
    <mergeCell ref="A41:F41"/>
    <mergeCell ref="A35:F35"/>
    <mergeCell ref="A38:F38"/>
    <mergeCell ref="A39:F39"/>
    <mergeCell ref="K46:L48"/>
    <mergeCell ref="A52:F53"/>
    <mergeCell ref="A45:F45"/>
    <mergeCell ref="A48:F48"/>
    <mergeCell ref="A49:F49"/>
    <mergeCell ref="A50:F50"/>
    <mergeCell ref="A51:F51"/>
    <mergeCell ref="N1:P1"/>
    <mergeCell ref="A40:F40"/>
    <mergeCell ref="H1:L1"/>
    <mergeCell ref="A1:C1"/>
    <mergeCell ref="E1:F1"/>
    <mergeCell ref="A2:C3"/>
    <mergeCell ref="E2:F3"/>
    <mergeCell ref="I5:K5"/>
    <mergeCell ref="A5:F5"/>
    <mergeCell ref="I4:K4"/>
    <mergeCell ref="I6:K6"/>
    <mergeCell ref="J3:K3"/>
    <mergeCell ref="N4:P8"/>
    <mergeCell ref="H7:J8"/>
    <mergeCell ref="L8:L9"/>
    <mergeCell ref="A36:F37"/>
  </mergeCells>
  <dataValidations count="7">
    <dataValidation type="list" allowBlank="1" showInputMessage="1" sqref="I6" xr:uid="{00000000-0002-0000-0000-000000000000}">
      <formula1>"Single Player, Two Players, Three Players, Four Players, Many Players, Single Player Networked, Two Players Networked, Three Players Networked, Four Players Networked, Many Players Networked"</formula1>
    </dataValidation>
    <dataValidation type="list" allowBlank="1" showInputMessage="1" sqref="I5" xr:uid="{00000000-0002-0000-0000-000001000000}">
      <formula1>"Keyboard Only, Mouse Only, Keyboard and Mouse, Gamepad, Razor Hydra, Oculus Rift, Vive, Mobile, Tablet, Other (specify)"</formula1>
    </dataValidation>
    <dataValidation type="list" showInputMessage="1" showErrorMessage="1" sqref="I4:K4" xr:uid="{00000000-0002-0000-0000-000002000000}">
      <formula1>"Normal Concept, Fairly Original Concept, Very Original Concept, Truly Innovative"</formula1>
    </dataValidation>
    <dataValidation type="list" allowBlank="1" showInputMessage="1" showErrorMessage="1" sqref="C7:D32" xr:uid="{00000000-0002-0000-0000-000003000000}">
      <formula1>"Director, Producer, Technical Lead, Design Lead, Art Lead, Audio Lead, Programmer, Designer, Artist, Contractor"</formula1>
    </dataValidation>
    <dataValidation type="list" allowBlank="1" showInputMessage="1" showErrorMessage="1" sqref="B7:B32" xr:uid="{00000000-0002-0000-0000-000004000000}">
      <formula1>"BAGD,BAMSD,BFA,BSCE,BSCS,BSCSDA,BSCSGD,BSCSRTIS,MFA,MSCS"</formula1>
    </dataValidation>
    <dataValidation type="list" allowBlank="1" showInputMessage="1" showErrorMessage="1" sqref="F7:F32" xr:uid="{00000000-0002-0000-0000-000005000000}">
      <formula1>"(partial),(exempt)"</formula1>
    </dataValidation>
    <dataValidation type="list" allowBlank="1" showInputMessage="1" showErrorMessage="1" sqref="A7:A32" xr:uid="{00000000-0002-0000-0000-000006000000}">
      <formula1>"GAM 2xx,GAM 3xx,GAM 4xx,GAM 5xx,PRJ 2xx,PRJ 3xx,PRJ 4xx,PRJ 5xx,MUS 2xx,MUS 3xx,MUS 4xx,CG 3xx,OTHER,NONE"</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45"/>
  <sheetViews>
    <sheetView zoomScaleNormal="130" zoomScalePageLayoutView="130" workbookViewId="0">
      <selection activeCell="A8" sqref="A8"/>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7.25" style="1" customWidth="1"/>
    <col min="8" max="16384" width="10.875" style="1"/>
  </cols>
  <sheetData>
    <row r="1" spans="1:7" ht="16.149999999999999" thickBot="1">
      <c r="A1" s="283" t="s">
        <v>82</v>
      </c>
      <c r="B1" s="284"/>
      <c r="C1" s="285"/>
      <c r="D1" s="75" t="s">
        <v>83</v>
      </c>
      <c r="E1" s="76" t="str">
        <f>""&amp;COUNTIF(E$9:E$117,"Untested")&amp;" Untested"</f>
        <v>22 Untested</v>
      </c>
      <c r="F1" s="76" t="str">
        <f>""&amp;COUNTIF(F$9:F$117,"Untested")&amp;" Untested"</f>
        <v>22 Untested</v>
      </c>
      <c r="G1" s="68" t="s">
        <v>84</v>
      </c>
    </row>
    <row r="2" spans="1:7" ht="17.100000000000001" customHeight="1" thickBot="1">
      <c r="A2" s="269" t="s">
        <v>421</v>
      </c>
      <c r="B2" s="270"/>
      <c r="C2" s="271"/>
      <c r="D2" s="77" t="s">
        <v>85</v>
      </c>
      <c r="E2" s="78"/>
      <c r="F2" s="78">
        <f>COUNTIF($G$9:$G$117,D2)</f>
        <v>7</v>
      </c>
      <c r="G2" s="266" t="s">
        <v>86</v>
      </c>
    </row>
    <row r="3" spans="1:7" ht="17.100000000000001" customHeight="1" thickBot="1">
      <c r="A3" s="272"/>
      <c r="B3" s="273"/>
      <c r="C3" s="274"/>
      <c r="D3" s="77" t="s">
        <v>87</v>
      </c>
      <c r="E3" s="78"/>
      <c r="F3" s="78">
        <f>COUNTIF($G$9:$G$117,D3)</f>
        <v>0</v>
      </c>
      <c r="G3" s="267"/>
    </row>
    <row r="4" spans="1:7" ht="16.149999999999999" thickBot="1">
      <c r="A4" s="272"/>
      <c r="B4" s="275"/>
      <c r="C4" s="274"/>
      <c r="D4" s="77" t="s">
        <v>88</v>
      </c>
      <c r="E4" s="78"/>
      <c r="F4" s="78">
        <f>COUNTIF($G$9:$G$117,D4)</f>
        <v>0</v>
      </c>
      <c r="G4" s="267"/>
    </row>
    <row r="5" spans="1:7" ht="16.149999999999999" thickBot="1">
      <c r="A5" s="272"/>
      <c r="B5" s="275"/>
      <c r="C5" s="274"/>
      <c r="D5" s="77" t="s">
        <v>89</v>
      </c>
      <c r="E5" s="78"/>
      <c r="F5" s="78">
        <f>COUNTIF($G$9:$G$117,D5)</f>
        <v>0</v>
      </c>
      <c r="G5" s="267"/>
    </row>
    <row r="6" spans="1:7" ht="16.149999999999999" thickBot="1">
      <c r="A6" s="272"/>
      <c r="B6" s="275"/>
      <c r="C6" s="274"/>
      <c r="D6" s="77" t="s">
        <v>90</v>
      </c>
      <c r="E6" s="78"/>
      <c r="F6" s="78">
        <f>COUNTIF($G$9:$G$117,D6)</f>
        <v>0</v>
      </c>
      <c r="G6" s="267"/>
    </row>
    <row r="7" spans="1:7">
      <c r="A7" s="276"/>
      <c r="B7" s="277"/>
      <c r="C7" s="278"/>
      <c r="D7" s="79" t="s">
        <v>91</v>
      </c>
      <c r="E7" s="281"/>
      <c r="F7" s="282"/>
      <c r="G7" s="268"/>
    </row>
    <row r="8" spans="1:7" ht="8.1" customHeight="1" thickBot="1">
      <c r="A8" s="71"/>
      <c r="B8" s="71"/>
      <c r="C8" s="71"/>
      <c r="D8" s="72"/>
      <c r="E8" s="73"/>
      <c r="F8" s="73"/>
      <c r="G8" s="71"/>
    </row>
    <row r="9" spans="1:7" ht="16.149999999999999" thickBot="1">
      <c r="A9" s="286" t="s">
        <v>92</v>
      </c>
      <c r="B9" s="287"/>
      <c r="C9" s="68"/>
      <c r="D9" s="68" t="s">
        <v>93</v>
      </c>
      <c r="E9" s="69" t="s">
        <v>94</v>
      </c>
      <c r="F9" s="69" t="s">
        <v>46</v>
      </c>
      <c r="G9" s="68" t="s">
        <v>95</v>
      </c>
    </row>
    <row r="10" spans="1:7" ht="17.100000000000001" customHeight="1"/>
    <row r="11" spans="1:7" ht="18.399999999999999" thickBot="1">
      <c r="A11" s="108" t="s">
        <v>96</v>
      </c>
      <c r="B11" s="107"/>
      <c r="C11" s="107"/>
      <c r="D11" s="107"/>
      <c r="E11" s="279" t="s">
        <v>97</v>
      </c>
      <c r="F11" s="280"/>
      <c r="G11" s="109" t="s">
        <v>85</v>
      </c>
    </row>
    <row r="12" spans="1:7" ht="71.099999999999994" customHeight="1" thickBot="1">
      <c r="A12" s="74" t="s">
        <v>98</v>
      </c>
      <c r="B12" s="264" t="s">
        <v>99</v>
      </c>
      <c r="C12" s="265"/>
      <c r="D12" s="70"/>
      <c r="E12" s="110" t="s">
        <v>100</v>
      </c>
      <c r="F12" s="110" t="s">
        <v>100</v>
      </c>
      <c r="G12" s="70"/>
    </row>
    <row r="13" spans="1:7" ht="71.099999999999994" customHeight="1" thickBot="1">
      <c r="A13" s="74" t="s">
        <v>101</v>
      </c>
      <c r="B13" s="264" t="s">
        <v>102</v>
      </c>
      <c r="C13" s="265"/>
      <c r="D13" s="70"/>
      <c r="E13" s="68" t="s">
        <v>100</v>
      </c>
      <c r="F13" s="110" t="s">
        <v>100</v>
      </c>
      <c r="G13" s="127"/>
    </row>
    <row r="14" spans="1:7" ht="71.099999999999994" customHeight="1" thickBot="1">
      <c r="A14" s="74" t="s">
        <v>103</v>
      </c>
      <c r="B14" s="264" t="s">
        <v>104</v>
      </c>
      <c r="C14" s="265"/>
      <c r="D14" s="70"/>
      <c r="E14" s="68" t="s">
        <v>100</v>
      </c>
      <c r="F14" s="110" t="s">
        <v>100</v>
      </c>
      <c r="G14" s="70"/>
    </row>
    <row r="16" spans="1:7" ht="18.399999999999999" thickBot="1">
      <c r="A16" s="108" t="s">
        <v>105</v>
      </c>
      <c r="B16" s="107"/>
      <c r="C16" s="107"/>
      <c r="D16" s="107"/>
      <c r="E16" s="279" t="s">
        <v>97</v>
      </c>
      <c r="F16" s="280"/>
      <c r="G16" s="109" t="s">
        <v>85</v>
      </c>
    </row>
    <row r="17" spans="1:7" ht="73.150000000000006" customHeight="1" thickBot="1">
      <c r="A17" s="74" t="s">
        <v>106</v>
      </c>
      <c r="B17" s="264" t="s">
        <v>107</v>
      </c>
      <c r="C17" s="265"/>
      <c r="D17" s="70"/>
      <c r="E17" s="68" t="s">
        <v>100</v>
      </c>
      <c r="F17" s="68" t="s">
        <v>100</v>
      </c>
      <c r="G17" s="70"/>
    </row>
    <row r="18" spans="1:7" ht="102" customHeight="1" thickBot="1">
      <c r="A18" s="74" t="s">
        <v>108</v>
      </c>
      <c r="B18" s="264" t="s">
        <v>109</v>
      </c>
      <c r="C18" s="265"/>
      <c r="D18" s="70"/>
      <c r="E18" s="68" t="s">
        <v>100</v>
      </c>
      <c r="F18" s="68" t="s">
        <v>100</v>
      </c>
      <c r="G18" s="70"/>
    </row>
    <row r="19" spans="1:7" ht="74.099999999999994" customHeight="1" thickBot="1">
      <c r="A19" s="74" t="s">
        <v>110</v>
      </c>
      <c r="B19" s="264" t="s">
        <v>111</v>
      </c>
      <c r="C19" s="265"/>
      <c r="D19" s="70"/>
      <c r="E19" s="68" t="s">
        <v>100</v>
      </c>
      <c r="F19" s="68" t="s">
        <v>100</v>
      </c>
      <c r="G19" s="70"/>
    </row>
    <row r="21" spans="1:7" ht="18.399999999999999" thickBot="1">
      <c r="A21" s="108" t="s">
        <v>112</v>
      </c>
      <c r="B21" s="107"/>
      <c r="C21" s="107"/>
      <c r="D21" s="107"/>
      <c r="E21" s="279" t="s">
        <v>97</v>
      </c>
      <c r="F21" s="280"/>
      <c r="G21" s="109" t="s">
        <v>85</v>
      </c>
    </row>
    <row r="22" spans="1:7" ht="45" customHeight="1" thickBot="1">
      <c r="A22" s="74" t="s">
        <v>113</v>
      </c>
      <c r="B22" s="264" t="s">
        <v>114</v>
      </c>
      <c r="C22" s="265"/>
      <c r="D22" s="70"/>
      <c r="E22" s="68" t="s">
        <v>100</v>
      </c>
      <c r="F22" s="68" t="s">
        <v>100</v>
      </c>
      <c r="G22" s="70"/>
    </row>
    <row r="23" spans="1:7" ht="45" customHeight="1" thickBot="1">
      <c r="A23" s="74" t="s">
        <v>115</v>
      </c>
      <c r="B23" s="264" t="s">
        <v>116</v>
      </c>
      <c r="C23" s="265"/>
      <c r="D23" s="70"/>
      <c r="E23" s="68" t="s">
        <v>100</v>
      </c>
      <c r="F23" s="68" t="s">
        <v>100</v>
      </c>
      <c r="G23" s="70"/>
    </row>
    <row r="24" spans="1:7" ht="87" customHeight="1" thickBot="1">
      <c r="A24" s="74" t="s">
        <v>117</v>
      </c>
      <c r="B24" s="264" t="s">
        <v>118</v>
      </c>
      <c r="C24" s="265"/>
      <c r="D24" s="70"/>
      <c r="E24" s="68" t="s">
        <v>100</v>
      </c>
      <c r="F24" s="68" t="s">
        <v>100</v>
      </c>
      <c r="G24" s="70"/>
    </row>
    <row r="26" spans="1:7" ht="18.399999999999999" thickBot="1">
      <c r="A26" s="108" t="s">
        <v>119</v>
      </c>
      <c r="B26" s="107"/>
      <c r="C26" s="107"/>
      <c r="D26" s="107"/>
      <c r="E26" s="279" t="s">
        <v>97</v>
      </c>
      <c r="F26" s="280"/>
      <c r="G26" s="109" t="s">
        <v>85</v>
      </c>
    </row>
    <row r="27" spans="1:7" ht="32.1" customHeight="1" thickBot="1">
      <c r="A27" s="74" t="s">
        <v>120</v>
      </c>
      <c r="B27" s="264" t="s">
        <v>121</v>
      </c>
      <c r="C27" s="265"/>
      <c r="D27" s="70"/>
      <c r="E27" s="68" t="s">
        <v>100</v>
      </c>
      <c r="F27" s="68" t="s">
        <v>100</v>
      </c>
      <c r="G27" s="70"/>
    </row>
    <row r="28" spans="1:7" ht="60" customHeight="1" thickBot="1">
      <c r="A28" s="74" t="s">
        <v>122</v>
      </c>
      <c r="B28" s="264" t="s">
        <v>123</v>
      </c>
      <c r="C28" s="265"/>
      <c r="D28" s="70"/>
      <c r="E28" s="68" t="s">
        <v>100</v>
      </c>
      <c r="F28" s="68" t="s">
        <v>100</v>
      </c>
      <c r="G28" s="70"/>
    </row>
    <row r="29" spans="1:7" ht="60" customHeight="1" thickBot="1">
      <c r="A29" s="74" t="s">
        <v>124</v>
      </c>
      <c r="B29" s="264" t="s">
        <v>125</v>
      </c>
      <c r="C29" s="265"/>
      <c r="D29" s="70"/>
      <c r="E29" s="68" t="s">
        <v>100</v>
      </c>
      <c r="F29" s="68" t="s">
        <v>100</v>
      </c>
      <c r="G29" s="70"/>
    </row>
    <row r="31" spans="1:7" ht="18.399999999999999" thickBot="1">
      <c r="A31" s="108" t="s">
        <v>126</v>
      </c>
      <c r="B31" s="107"/>
      <c r="C31" s="107"/>
      <c r="D31" s="107"/>
      <c r="E31" s="279" t="s">
        <v>97</v>
      </c>
      <c r="F31" s="280"/>
      <c r="G31" s="109" t="s">
        <v>85</v>
      </c>
    </row>
    <row r="32" spans="1:7" ht="87" customHeight="1" thickBot="1">
      <c r="A32" s="74" t="s">
        <v>127</v>
      </c>
      <c r="B32" s="264" t="s">
        <v>128</v>
      </c>
      <c r="C32" s="265"/>
      <c r="D32" s="70"/>
      <c r="E32" s="68" t="s">
        <v>100</v>
      </c>
      <c r="F32" s="68" t="s">
        <v>100</v>
      </c>
      <c r="G32" s="70"/>
    </row>
    <row r="33" spans="1:7" ht="87" customHeight="1" thickBot="1">
      <c r="A33" s="74" t="s">
        <v>129</v>
      </c>
      <c r="B33" s="264" t="s">
        <v>130</v>
      </c>
      <c r="C33" s="265"/>
      <c r="D33" s="70"/>
      <c r="E33" s="68" t="s">
        <v>100</v>
      </c>
      <c r="F33" s="68" t="s">
        <v>100</v>
      </c>
      <c r="G33" s="70"/>
    </row>
    <row r="34" spans="1:7" ht="71.099999999999994" customHeight="1" thickBot="1">
      <c r="A34" s="74" t="s">
        <v>131</v>
      </c>
      <c r="B34" s="264" t="s">
        <v>132</v>
      </c>
      <c r="C34" s="265"/>
      <c r="D34" s="70"/>
      <c r="E34" s="68" t="s">
        <v>100</v>
      </c>
      <c r="F34" s="68" t="s">
        <v>100</v>
      </c>
      <c r="G34" s="70"/>
    </row>
    <row r="35" spans="1:7" ht="71.099999999999994" customHeight="1" thickBot="1">
      <c r="A35" s="74" t="s">
        <v>133</v>
      </c>
      <c r="B35" s="264" t="s">
        <v>134</v>
      </c>
      <c r="C35" s="265"/>
      <c r="D35" s="70"/>
      <c r="E35" s="68" t="s">
        <v>100</v>
      </c>
      <c r="F35" s="68" t="s">
        <v>100</v>
      </c>
      <c r="G35" s="70"/>
    </row>
    <row r="37" spans="1:7" ht="18.399999999999999" thickBot="1">
      <c r="A37" s="108" t="s">
        <v>135</v>
      </c>
      <c r="B37" s="107"/>
      <c r="C37" s="107"/>
      <c r="D37" s="107"/>
      <c r="E37" s="279" t="s">
        <v>97</v>
      </c>
      <c r="F37" s="280"/>
      <c r="G37" s="109" t="s">
        <v>85</v>
      </c>
    </row>
    <row r="38" spans="1:7" ht="87" customHeight="1" thickBot="1">
      <c r="A38" s="74" t="s">
        <v>136</v>
      </c>
      <c r="B38" s="264" t="s">
        <v>137</v>
      </c>
      <c r="C38" s="265"/>
      <c r="D38" s="70"/>
      <c r="E38" s="68" t="s">
        <v>100</v>
      </c>
      <c r="F38" s="68" t="s">
        <v>100</v>
      </c>
      <c r="G38" s="70"/>
    </row>
    <row r="39" spans="1:7" ht="87" customHeight="1" thickBot="1">
      <c r="A39" s="74" t="s">
        <v>138</v>
      </c>
      <c r="B39" s="264" t="s">
        <v>139</v>
      </c>
      <c r="C39" s="265"/>
      <c r="D39" s="70"/>
      <c r="E39" s="68" t="s">
        <v>100</v>
      </c>
      <c r="F39" s="68" t="s">
        <v>100</v>
      </c>
      <c r="G39" s="70"/>
    </row>
    <row r="41" spans="1:7" ht="18.399999999999999" thickBot="1">
      <c r="A41" s="108" t="s">
        <v>140</v>
      </c>
      <c r="B41" s="107"/>
      <c r="C41" s="107"/>
      <c r="D41" s="107"/>
      <c r="E41" s="279" t="s">
        <v>97</v>
      </c>
      <c r="F41" s="280"/>
      <c r="G41" s="109" t="s">
        <v>85</v>
      </c>
    </row>
    <row r="42" spans="1:7" ht="45" customHeight="1" thickBot="1">
      <c r="A42" s="74" t="s">
        <v>141</v>
      </c>
      <c r="B42" s="264" t="s">
        <v>142</v>
      </c>
      <c r="C42" s="265"/>
      <c r="D42" s="70"/>
      <c r="E42" s="68" t="s">
        <v>100</v>
      </c>
      <c r="F42" s="68" t="s">
        <v>100</v>
      </c>
      <c r="G42" s="70"/>
    </row>
    <row r="43" spans="1:7" ht="73.150000000000006" customHeight="1" thickBot="1">
      <c r="A43" s="74" t="s">
        <v>143</v>
      </c>
      <c r="B43" s="264" t="s">
        <v>144</v>
      </c>
      <c r="C43" s="265"/>
      <c r="D43" s="70"/>
      <c r="E43" s="68" t="s">
        <v>100</v>
      </c>
      <c r="F43" s="68" t="s">
        <v>100</v>
      </c>
      <c r="G43" s="70"/>
    </row>
    <row r="44" spans="1:7" ht="59.1" customHeight="1" thickBot="1">
      <c r="A44" s="74" t="s">
        <v>145</v>
      </c>
      <c r="B44" s="264" t="s">
        <v>146</v>
      </c>
      <c r="C44" s="265"/>
      <c r="D44" s="70"/>
      <c r="E44" s="68" t="s">
        <v>100</v>
      </c>
      <c r="F44" s="68" t="s">
        <v>100</v>
      </c>
      <c r="G44" s="70"/>
    </row>
    <row r="45" spans="1:7" ht="46.15" customHeight="1" thickBot="1">
      <c r="A45" s="74" t="s">
        <v>147</v>
      </c>
      <c r="B45" s="264" t="s">
        <v>148</v>
      </c>
      <c r="C45" s="265"/>
      <c r="D45" s="70"/>
      <c r="E45" s="68" t="s">
        <v>100</v>
      </c>
      <c r="F45" s="68" t="s">
        <v>100</v>
      </c>
      <c r="G45" s="70"/>
    </row>
  </sheetData>
  <mergeCells count="34">
    <mergeCell ref="E31:F31"/>
    <mergeCell ref="E41:F41"/>
    <mergeCell ref="E26:F26"/>
    <mergeCell ref="E37:F37"/>
    <mergeCell ref="B38:C38"/>
    <mergeCell ref="B39:C39"/>
    <mergeCell ref="B34:C34"/>
    <mergeCell ref="A1:C1"/>
    <mergeCell ref="B32:C32"/>
    <mergeCell ref="A9:B9"/>
    <mergeCell ref="B27:C27"/>
    <mergeCell ref="B28:C28"/>
    <mergeCell ref="B17:C17"/>
    <mergeCell ref="B29:C29"/>
    <mergeCell ref="B22:C22"/>
    <mergeCell ref="G2:G7"/>
    <mergeCell ref="A2:C7"/>
    <mergeCell ref="B18:C18"/>
    <mergeCell ref="B13:C13"/>
    <mergeCell ref="B23:C23"/>
    <mergeCell ref="B12:C12"/>
    <mergeCell ref="B14:C14"/>
    <mergeCell ref="E11:F11"/>
    <mergeCell ref="E16:F16"/>
    <mergeCell ref="E21:F21"/>
    <mergeCell ref="E7:F7"/>
    <mergeCell ref="B45:C45"/>
    <mergeCell ref="B19:C19"/>
    <mergeCell ref="B24:C24"/>
    <mergeCell ref="B42:C42"/>
    <mergeCell ref="B43:C43"/>
    <mergeCell ref="B44:C44"/>
    <mergeCell ref="B33:C33"/>
    <mergeCell ref="B35:C35"/>
  </mergeCells>
  <conditionalFormatting sqref="A46:A118">
    <cfRule type="beginsWith" dxfId="1932" priority="3226" stopIfTrue="1" operator="beginsWith" text="Exceptional">
      <formula>LEFT(A46,LEN("Exceptional"))="Exceptional"</formula>
    </cfRule>
    <cfRule type="beginsWith" dxfId="1931" priority="3227" stopIfTrue="1" operator="beginsWith" text="Professional">
      <formula>LEFT(A46,LEN("Professional"))="Professional"</formula>
    </cfRule>
    <cfRule type="beginsWith" dxfId="1930" priority="3228" stopIfTrue="1" operator="beginsWith" text="Advanced">
      <formula>LEFT(A46,LEN("Advanced"))="Advanced"</formula>
    </cfRule>
    <cfRule type="beginsWith" dxfId="1929" priority="3229" stopIfTrue="1" operator="beginsWith" text="Intermediate">
      <formula>LEFT(A46,LEN("Intermediate"))="Intermediate"</formula>
    </cfRule>
    <cfRule type="beginsWith" dxfId="1928" priority="3230" stopIfTrue="1" operator="beginsWith" text="Basic">
      <formula>LEFT(A46,LEN("Basic"))="Basic"</formula>
    </cfRule>
    <cfRule type="beginsWith" dxfId="1927" priority="3231" stopIfTrue="1" operator="beginsWith" text="Required">
      <formula>LEFT(A46,LEN("Required"))="Required"</formula>
    </cfRule>
    <cfRule type="notContainsBlanks" dxfId="1926" priority="3232" stopIfTrue="1">
      <formula>LEN(TRIM(A46))&gt;0</formula>
    </cfRule>
  </conditionalFormatting>
  <conditionalFormatting sqref="E46:F118">
    <cfRule type="beginsWith" dxfId="1925" priority="3219" stopIfTrue="1" operator="beginsWith" text="Not Applicable">
      <formula>LEFT(E46,LEN("Not Applicable"))="Not Applicable"</formula>
    </cfRule>
    <cfRule type="beginsWith" dxfId="1924" priority="3220" stopIfTrue="1" operator="beginsWith" text="Waived">
      <formula>LEFT(E46,LEN("Waived"))="Waived"</formula>
    </cfRule>
    <cfRule type="beginsWith" dxfId="1923" priority="3221" stopIfTrue="1" operator="beginsWith" text="Pre-Passed">
      <formula>LEFT(E46,LEN("Pre-Passed"))="Pre-Passed"</formula>
    </cfRule>
    <cfRule type="beginsWith" dxfId="1922" priority="3222" stopIfTrue="1" operator="beginsWith" text="Completed">
      <formula>LEFT(E46,LEN("Completed"))="Completed"</formula>
    </cfRule>
    <cfRule type="beginsWith" dxfId="1921" priority="3223" stopIfTrue="1" operator="beginsWith" text="Partial">
      <formula>LEFT(E46,LEN("Partial"))="Partial"</formula>
    </cfRule>
    <cfRule type="beginsWith" dxfId="1920" priority="3224" stopIfTrue="1" operator="beginsWith" text="Missing">
      <formula>LEFT(E46,LEN("Missing"))="Missing"</formula>
    </cfRule>
    <cfRule type="beginsWith" dxfId="1919" priority="3225" stopIfTrue="1" operator="beginsWith" text="Untested">
      <formula>LEFT(E46,LEN("Untested"))="Untested"</formula>
    </cfRule>
    <cfRule type="notContainsBlanks" dxfId="1918" priority="3233" stopIfTrue="1">
      <formula>LEN(TRIM(E46))&gt;0</formula>
    </cfRule>
  </conditionalFormatting>
  <conditionalFormatting sqref="E9">
    <cfRule type="beginsWith" dxfId="1917" priority="1341" stopIfTrue="1" operator="beginsWith" text="Not Applicable">
      <formula>LEFT(E9,LEN("Not Applicable"))="Not Applicable"</formula>
    </cfRule>
    <cfRule type="beginsWith" dxfId="1916" priority="1342" stopIfTrue="1" operator="beginsWith" text="Waived">
      <formula>LEFT(E9,LEN("Waived"))="Waived"</formula>
    </cfRule>
    <cfRule type="beginsWith" dxfId="1915" priority="1343" stopIfTrue="1" operator="beginsWith" text="Pre-Passed">
      <formula>LEFT(E9,LEN("Pre-Passed"))="Pre-Passed"</formula>
    </cfRule>
    <cfRule type="beginsWith" dxfId="1914" priority="1344" stopIfTrue="1" operator="beginsWith" text="Completed">
      <formula>LEFT(E9,LEN("Completed"))="Completed"</formula>
    </cfRule>
    <cfRule type="beginsWith" dxfId="1913" priority="1345" stopIfTrue="1" operator="beginsWith" text="Partial">
      <formula>LEFT(E9,LEN("Partial"))="Partial"</formula>
    </cfRule>
    <cfRule type="beginsWith" dxfId="1912" priority="1346" stopIfTrue="1" operator="beginsWith" text="Missing">
      <formula>LEFT(E9,LEN("Missing"))="Missing"</formula>
    </cfRule>
    <cfRule type="beginsWith" dxfId="1911" priority="1347" stopIfTrue="1" operator="beginsWith" text="Untested">
      <formula>LEFT(E9,LEN("Untested"))="Untested"</formula>
    </cfRule>
    <cfRule type="notContainsBlanks" dxfId="1910" priority="1348" stopIfTrue="1">
      <formula>LEN(TRIM(E9))&gt;0</formula>
    </cfRule>
  </conditionalFormatting>
  <conditionalFormatting sqref="F9">
    <cfRule type="beginsWith" dxfId="1909" priority="1034" stopIfTrue="1" operator="beginsWith" text="Not Applicable">
      <formula>LEFT(F9,LEN("Not Applicable"))="Not Applicable"</formula>
    </cfRule>
    <cfRule type="beginsWith" dxfId="1908" priority="1035" stopIfTrue="1" operator="beginsWith" text="Waived">
      <formula>LEFT(F9,LEN("Waived"))="Waived"</formula>
    </cfRule>
    <cfRule type="beginsWith" dxfId="1907" priority="1036" stopIfTrue="1" operator="beginsWith" text="Pre-Passed">
      <formula>LEFT(F9,LEN("Pre-Passed"))="Pre-Passed"</formula>
    </cfRule>
    <cfRule type="beginsWith" dxfId="1906" priority="1037" stopIfTrue="1" operator="beginsWith" text="Completed">
      <formula>LEFT(F9,LEN("Completed"))="Completed"</formula>
    </cfRule>
    <cfRule type="beginsWith" dxfId="1905" priority="1038" stopIfTrue="1" operator="beginsWith" text="Partial">
      <formula>LEFT(F9,LEN("Partial"))="Partial"</formula>
    </cfRule>
    <cfRule type="beginsWith" dxfId="1904" priority="1039" stopIfTrue="1" operator="beginsWith" text="Missing">
      <formula>LEFT(F9,LEN("Missing"))="Missing"</formula>
    </cfRule>
    <cfRule type="beginsWith" dxfId="1903" priority="1040" stopIfTrue="1" operator="beginsWith" text="Untested">
      <formula>LEFT(F9,LEN("Untested"))="Untested"</formula>
    </cfRule>
    <cfRule type="notContainsBlanks" dxfId="1902" priority="1041" stopIfTrue="1">
      <formula>LEN(TRIM(F9))&gt;0</formula>
    </cfRule>
  </conditionalFormatting>
  <conditionalFormatting sqref="E27:F27 F28 F32:F33 F42:F43 F24 F35">
    <cfRule type="beginsWith" dxfId="1901" priority="696" stopIfTrue="1" operator="beginsWith" text="Not Applicable">
      <formula>LEFT(E24,LEN("Not Applicable"))="Not Applicable"</formula>
    </cfRule>
    <cfRule type="beginsWith" dxfId="1900" priority="697" stopIfTrue="1" operator="beginsWith" text="Waived">
      <formula>LEFT(E24,LEN("Waived"))="Waived"</formula>
    </cfRule>
    <cfRule type="beginsWith" dxfId="1899" priority="698" stopIfTrue="1" operator="beginsWith" text="Broken">
      <formula>LEFT(E24,LEN("Broken"))="Broken"</formula>
    </cfRule>
    <cfRule type="beginsWith" dxfId="1898" priority="699" stopIfTrue="1" operator="beginsWith" text="Decent">
      <formula>LEFT(E24,LEN("Decent"))="Decent"</formula>
    </cfRule>
    <cfRule type="beginsWith" dxfId="1897" priority="700" stopIfTrue="1" operator="beginsWith" text="Poor">
      <formula>LEFT(E24,LEN("Poor"))="Poor"</formula>
    </cfRule>
    <cfRule type="beginsWith" dxfId="1896" priority="701" stopIfTrue="1" operator="beginsWith" text="Missing">
      <formula>LEFT(E24,LEN("Missing"))="Missing"</formula>
    </cfRule>
    <cfRule type="beginsWith" dxfId="1895" priority="702" stopIfTrue="1" operator="beginsWith" text="Untested">
      <formula>LEFT(E24,LEN("Untested"))="Untested"</formula>
    </cfRule>
    <cfRule type="notContainsBlanks" dxfId="1894" priority="703" stopIfTrue="1">
      <formula>LEN(TRIM(E24))&gt;0</formula>
    </cfRule>
  </conditionalFormatting>
  <conditionalFormatting sqref="F27:F28 F32:F33 F42:F43 F24 F35">
    <cfRule type="beginsWith" dxfId="1893" priority="675" operator="beginsWith" text="Partial">
      <formula>LEFT(F24,LEN("Partial"))="Partial"</formula>
    </cfRule>
    <cfRule type="beginsWith" dxfId="1892" priority="693" stopIfTrue="1" operator="beginsWith" text="Exceptional">
      <formula>LEFT(F24,LEN("Exceptional"))="Exceptional"</formula>
    </cfRule>
    <cfRule type="beginsWith" dxfId="1891" priority="694" stopIfTrue="1" operator="beginsWith" text="Great">
      <formula>LEFT(F24,LEN("Great"))="Great"</formula>
    </cfRule>
    <cfRule type="beginsWith" dxfId="1890" priority="695" stopIfTrue="1" operator="beginsWith" text="Good">
      <formula>LEFT(F24,LEN("Good"))="Good"</formula>
    </cfRule>
  </conditionalFormatting>
  <conditionalFormatting sqref="E27">
    <cfRule type="beginsWith" dxfId="1889" priority="690" stopIfTrue="1" operator="beginsWith" text="Exceptional">
      <formula>LEFT(E27,LEN("Exceptional"))="Exceptional"</formula>
    </cfRule>
    <cfRule type="beginsWith" dxfId="1888" priority="691" stopIfTrue="1" operator="beginsWith" text="Great">
      <formula>LEFT(E27,LEN("Great"))="Great"</formula>
    </cfRule>
    <cfRule type="beginsWith" dxfId="1887" priority="692" stopIfTrue="1" operator="beginsWith" text="Good">
      <formula>LEFT(E27,LEN("Good"))="Good"</formula>
    </cfRule>
  </conditionalFormatting>
  <conditionalFormatting sqref="E27">
    <cfRule type="beginsWith" dxfId="1886" priority="671" operator="beginsWith" text="Partial">
      <formula>LEFT(E27,LEN("Partial"))="Partial"</formula>
    </cfRule>
    <cfRule type="beginsWith" dxfId="1885" priority="672" stopIfTrue="1" operator="beginsWith" text="Exceptional">
      <formula>LEFT(E27,LEN("Exceptional"))="Exceptional"</formula>
    </cfRule>
    <cfRule type="beginsWith" dxfId="1884" priority="673" stopIfTrue="1" operator="beginsWith" text="Great">
      <formula>LEFT(E27,LEN("Great"))="Great"</formula>
    </cfRule>
    <cfRule type="beginsWith" dxfId="1883" priority="674" stopIfTrue="1" operator="beginsWith" text="Good">
      <formula>LEFT(E27,LEN("Good"))="Good"</formula>
    </cfRule>
  </conditionalFormatting>
  <conditionalFormatting sqref="E28">
    <cfRule type="beginsWith" dxfId="1882" priority="663" stopIfTrue="1" operator="beginsWith" text="Not Applicable">
      <formula>LEFT(E28,LEN("Not Applicable"))="Not Applicable"</formula>
    </cfRule>
    <cfRule type="beginsWith" dxfId="1881" priority="664" stopIfTrue="1" operator="beginsWith" text="Waived">
      <formula>LEFT(E28,LEN("Waived"))="Waived"</formula>
    </cfRule>
    <cfRule type="beginsWith" dxfId="1880" priority="665" stopIfTrue="1" operator="beginsWith" text="Broken">
      <formula>LEFT(E28,LEN("Broken"))="Broken"</formula>
    </cfRule>
    <cfRule type="beginsWith" dxfId="1879" priority="666" stopIfTrue="1" operator="beginsWith" text="Decent">
      <formula>LEFT(E28,LEN("Decent"))="Decent"</formula>
    </cfRule>
    <cfRule type="beginsWith" dxfId="1878" priority="667" stopIfTrue="1" operator="beginsWith" text="Poor">
      <formula>LEFT(E28,LEN("Poor"))="Poor"</formula>
    </cfRule>
    <cfRule type="beginsWith" dxfId="1877" priority="668" stopIfTrue="1" operator="beginsWith" text="Missing">
      <formula>LEFT(E28,LEN("Missing"))="Missing"</formula>
    </cfRule>
    <cfRule type="beginsWith" dxfId="1876" priority="669" stopIfTrue="1" operator="beginsWith" text="Untested">
      <formula>LEFT(E28,LEN("Untested"))="Untested"</formula>
    </cfRule>
    <cfRule type="notContainsBlanks" dxfId="1875" priority="670" stopIfTrue="1">
      <formula>LEN(TRIM(E28))&gt;0</formula>
    </cfRule>
  </conditionalFormatting>
  <conditionalFormatting sqref="E28">
    <cfRule type="beginsWith" dxfId="1874" priority="659" operator="beginsWith" text="Partial">
      <formula>LEFT(E28,LEN("Partial"))="Partial"</formula>
    </cfRule>
    <cfRule type="beginsWith" dxfId="1873" priority="660" stopIfTrue="1" operator="beginsWith" text="Exceptional">
      <formula>LEFT(E28,LEN("Exceptional"))="Exceptional"</formula>
    </cfRule>
    <cfRule type="beginsWith" dxfId="1872" priority="661" stopIfTrue="1" operator="beginsWith" text="Great">
      <formula>LEFT(E28,LEN("Great"))="Great"</formula>
    </cfRule>
    <cfRule type="beginsWith" dxfId="1871" priority="662" stopIfTrue="1" operator="beginsWith" text="Good">
      <formula>LEFT(E28,LEN("Good"))="Good"</formula>
    </cfRule>
  </conditionalFormatting>
  <conditionalFormatting sqref="F19">
    <cfRule type="beginsWith" dxfId="1870" priority="639" stopIfTrue="1" operator="beginsWith" text="Not Applicable">
      <formula>LEFT(F19,LEN("Not Applicable"))="Not Applicable"</formula>
    </cfRule>
    <cfRule type="beginsWith" dxfId="1869" priority="640" stopIfTrue="1" operator="beginsWith" text="Waived">
      <formula>LEFT(F19,LEN("Waived"))="Waived"</formula>
    </cfRule>
    <cfRule type="beginsWith" dxfId="1868" priority="641" stopIfTrue="1" operator="beginsWith" text="Broken">
      <formula>LEFT(F19,LEN("Broken"))="Broken"</formula>
    </cfRule>
    <cfRule type="beginsWith" dxfId="1867" priority="642" stopIfTrue="1" operator="beginsWith" text="Decent">
      <formula>LEFT(F19,LEN("Decent"))="Decent"</formula>
    </cfRule>
    <cfRule type="beginsWith" dxfId="1866" priority="643" stopIfTrue="1" operator="beginsWith" text="Poor">
      <formula>LEFT(F19,LEN("Poor"))="Poor"</formula>
    </cfRule>
    <cfRule type="beginsWith" dxfId="1865" priority="644" stopIfTrue="1" operator="beginsWith" text="Missing">
      <formula>LEFT(F19,LEN("Missing"))="Missing"</formula>
    </cfRule>
    <cfRule type="beginsWith" dxfId="1864" priority="645" stopIfTrue="1" operator="beginsWith" text="Untested">
      <formula>LEFT(F19,LEN("Untested"))="Untested"</formula>
    </cfRule>
    <cfRule type="notContainsBlanks" dxfId="1863" priority="646" stopIfTrue="1">
      <formula>LEN(TRIM(F19))&gt;0</formula>
    </cfRule>
  </conditionalFormatting>
  <conditionalFormatting sqref="F19">
    <cfRule type="beginsWith" dxfId="1862" priority="635" operator="beginsWith" text="Partial">
      <formula>LEFT(F19,LEN("Partial"))="Partial"</formula>
    </cfRule>
    <cfRule type="beginsWith" dxfId="1861" priority="636" stopIfTrue="1" operator="beginsWith" text="Exceptional">
      <formula>LEFT(F19,LEN("Exceptional"))="Exceptional"</formula>
    </cfRule>
    <cfRule type="beginsWith" dxfId="1860" priority="637" stopIfTrue="1" operator="beginsWith" text="Great">
      <formula>LEFT(F19,LEN("Great"))="Great"</formula>
    </cfRule>
    <cfRule type="beginsWith" dxfId="1859" priority="638" stopIfTrue="1" operator="beginsWith" text="Good">
      <formula>LEFT(F19,LEN("Good"))="Good"</formula>
    </cfRule>
  </conditionalFormatting>
  <conditionalFormatting sqref="E19">
    <cfRule type="beginsWith" dxfId="1858" priority="627" stopIfTrue="1" operator="beginsWith" text="Not Applicable">
      <formula>LEFT(E19,LEN("Not Applicable"))="Not Applicable"</formula>
    </cfRule>
    <cfRule type="beginsWith" dxfId="1857" priority="628" stopIfTrue="1" operator="beginsWith" text="Waived">
      <formula>LEFT(E19,LEN("Waived"))="Waived"</formula>
    </cfRule>
    <cfRule type="beginsWith" dxfId="1856" priority="629" stopIfTrue="1" operator="beginsWith" text="Broken">
      <formula>LEFT(E19,LEN("Broken"))="Broken"</formula>
    </cfRule>
    <cfRule type="beginsWith" dxfId="1855" priority="630" stopIfTrue="1" operator="beginsWith" text="Decent">
      <formula>LEFT(E19,LEN("Decent"))="Decent"</formula>
    </cfRule>
    <cfRule type="beginsWith" dxfId="1854" priority="631" stopIfTrue="1" operator="beginsWith" text="Poor">
      <formula>LEFT(E19,LEN("Poor"))="Poor"</formula>
    </cfRule>
    <cfRule type="beginsWith" dxfId="1853" priority="632" stopIfTrue="1" operator="beginsWith" text="Missing">
      <formula>LEFT(E19,LEN("Missing"))="Missing"</formula>
    </cfRule>
    <cfRule type="beginsWith" dxfId="1852" priority="633" stopIfTrue="1" operator="beginsWith" text="Untested">
      <formula>LEFT(E19,LEN("Untested"))="Untested"</formula>
    </cfRule>
    <cfRule type="notContainsBlanks" dxfId="1851" priority="634" stopIfTrue="1">
      <formula>LEN(TRIM(E19))&gt;0</formula>
    </cfRule>
  </conditionalFormatting>
  <conditionalFormatting sqref="E19">
    <cfRule type="beginsWith" dxfId="1850" priority="623" operator="beginsWith" text="Partial">
      <formula>LEFT(E19,LEN("Partial"))="Partial"</formula>
    </cfRule>
    <cfRule type="beginsWith" dxfId="1849" priority="624" stopIfTrue="1" operator="beginsWith" text="Exceptional">
      <formula>LEFT(E19,LEN("Exceptional"))="Exceptional"</formula>
    </cfRule>
    <cfRule type="beginsWith" dxfId="1848" priority="625" stopIfTrue="1" operator="beginsWith" text="Great">
      <formula>LEFT(E19,LEN("Great"))="Great"</formula>
    </cfRule>
    <cfRule type="beginsWith" dxfId="1847" priority="626" stopIfTrue="1" operator="beginsWith" text="Good">
      <formula>LEFT(E19,LEN("Good"))="Good"</formula>
    </cfRule>
  </conditionalFormatting>
  <conditionalFormatting sqref="E32">
    <cfRule type="beginsWith" dxfId="1846" priority="603" stopIfTrue="1" operator="beginsWith" text="Not Applicable">
      <formula>LEFT(E32,LEN("Not Applicable"))="Not Applicable"</formula>
    </cfRule>
    <cfRule type="beginsWith" dxfId="1845" priority="604" stopIfTrue="1" operator="beginsWith" text="Waived">
      <formula>LEFT(E32,LEN("Waived"))="Waived"</formula>
    </cfRule>
    <cfRule type="beginsWith" dxfId="1844" priority="605" stopIfTrue="1" operator="beginsWith" text="Broken">
      <formula>LEFT(E32,LEN("Broken"))="Broken"</formula>
    </cfRule>
    <cfRule type="beginsWith" dxfId="1843" priority="606" stopIfTrue="1" operator="beginsWith" text="Decent">
      <formula>LEFT(E32,LEN("Decent"))="Decent"</formula>
    </cfRule>
    <cfRule type="beginsWith" dxfId="1842" priority="607" stopIfTrue="1" operator="beginsWith" text="Poor">
      <formula>LEFT(E32,LEN("Poor"))="Poor"</formula>
    </cfRule>
    <cfRule type="beginsWith" dxfId="1841" priority="608" stopIfTrue="1" operator="beginsWith" text="Missing">
      <formula>LEFT(E32,LEN("Missing"))="Missing"</formula>
    </cfRule>
    <cfRule type="beginsWith" dxfId="1840" priority="609" stopIfTrue="1" operator="beginsWith" text="Untested">
      <formula>LEFT(E32,LEN("Untested"))="Untested"</formula>
    </cfRule>
    <cfRule type="notContainsBlanks" dxfId="1839" priority="610" stopIfTrue="1">
      <formula>LEN(TRIM(E32))&gt;0</formula>
    </cfRule>
  </conditionalFormatting>
  <conditionalFormatting sqref="E32">
    <cfRule type="beginsWith" dxfId="1838" priority="599" operator="beginsWith" text="Partial">
      <formula>LEFT(E32,LEN("Partial"))="Partial"</formula>
    </cfRule>
    <cfRule type="beginsWith" dxfId="1837" priority="600" stopIfTrue="1" operator="beginsWith" text="Exceptional">
      <formula>LEFT(E32,LEN("Exceptional"))="Exceptional"</formula>
    </cfRule>
    <cfRule type="beginsWith" dxfId="1836" priority="601" stopIfTrue="1" operator="beginsWith" text="Great">
      <formula>LEFT(E32,LEN("Great"))="Great"</formula>
    </cfRule>
    <cfRule type="beginsWith" dxfId="1835" priority="602" stopIfTrue="1" operator="beginsWith" text="Good">
      <formula>LEFT(E32,LEN("Good"))="Good"</formula>
    </cfRule>
  </conditionalFormatting>
  <conditionalFormatting sqref="E33">
    <cfRule type="beginsWith" dxfId="1834" priority="579" stopIfTrue="1" operator="beginsWith" text="Not Applicable">
      <formula>LEFT(E33,LEN("Not Applicable"))="Not Applicable"</formula>
    </cfRule>
    <cfRule type="beginsWith" dxfId="1833" priority="580" stopIfTrue="1" operator="beginsWith" text="Waived">
      <formula>LEFT(E33,LEN("Waived"))="Waived"</formula>
    </cfRule>
    <cfRule type="beginsWith" dxfId="1832" priority="581" stopIfTrue="1" operator="beginsWith" text="Broken">
      <formula>LEFT(E33,LEN("Broken"))="Broken"</formula>
    </cfRule>
    <cfRule type="beginsWith" dxfId="1831" priority="582" stopIfTrue="1" operator="beginsWith" text="Decent">
      <formula>LEFT(E33,LEN("Decent"))="Decent"</formula>
    </cfRule>
    <cfRule type="beginsWith" dxfId="1830" priority="583" stopIfTrue="1" operator="beginsWith" text="Poor">
      <formula>LEFT(E33,LEN("Poor"))="Poor"</formula>
    </cfRule>
    <cfRule type="beginsWith" dxfId="1829" priority="584" stopIfTrue="1" operator="beginsWith" text="Missing">
      <formula>LEFT(E33,LEN("Missing"))="Missing"</formula>
    </cfRule>
    <cfRule type="beginsWith" dxfId="1828" priority="585" stopIfTrue="1" operator="beginsWith" text="Untested">
      <formula>LEFT(E33,LEN("Untested"))="Untested"</formula>
    </cfRule>
    <cfRule type="notContainsBlanks" dxfId="1827" priority="586" stopIfTrue="1">
      <formula>LEN(TRIM(E33))&gt;0</formula>
    </cfRule>
  </conditionalFormatting>
  <conditionalFormatting sqref="E33">
    <cfRule type="beginsWith" dxfId="1826" priority="575" operator="beginsWith" text="Partial">
      <formula>LEFT(E33,LEN("Partial"))="Partial"</formula>
    </cfRule>
    <cfRule type="beginsWith" dxfId="1825" priority="576" stopIfTrue="1" operator="beginsWith" text="Exceptional">
      <formula>LEFT(E33,LEN("Exceptional"))="Exceptional"</formula>
    </cfRule>
    <cfRule type="beginsWith" dxfId="1824" priority="577" stopIfTrue="1" operator="beginsWith" text="Great">
      <formula>LEFT(E33,LEN("Great"))="Great"</formula>
    </cfRule>
    <cfRule type="beginsWith" dxfId="1823" priority="578" stopIfTrue="1" operator="beginsWith" text="Good">
      <formula>LEFT(E33,LEN("Good"))="Good"</formula>
    </cfRule>
  </conditionalFormatting>
  <conditionalFormatting sqref="E35">
    <cfRule type="beginsWith" dxfId="1822" priority="555" stopIfTrue="1" operator="beginsWith" text="Not Applicable">
      <formula>LEFT(E35,LEN("Not Applicable"))="Not Applicable"</formula>
    </cfRule>
    <cfRule type="beginsWith" dxfId="1821" priority="556" stopIfTrue="1" operator="beginsWith" text="Waived">
      <formula>LEFT(E35,LEN("Waived"))="Waived"</formula>
    </cfRule>
    <cfRule type="beginsWith" dxfId="1820" priority="557" stopIfTrue="1" operator="beginsWith" text="Broken">
      <formula>LEFT(E35,LEN("Broken"))="Broken"</formula>
    </cfRule>
    <cfRule type="beginsWith" dxfId="1819" priority="558" stopIfTrue="1" operator="beginsWith" text="Decent">
      <formula>LEFT(E35,LEN("Decent"))="Decent"</formula>
    </cfRule>
    <cfRule type="beginsWith" dxfId="1818" priority="559" stopIfTrue="1" operator="beginsWith" text="Poor">
      <formula>LEFT(E35,LEN("Poor"))="Poor"</formula>
    </cfRule>
    <cfRule type="beginsWith" dxfId="1817" priority="560" stopIfTrue="1" operator="beginsWith" text="Missing">
      <formula>LEFT(E35,LEN("Missing"))="Missing"</formula>
    </cfRule>
    <cfRule type="beginsWith" dxfId="1816" priority="561" stopIfTrue="1" operator="beginsWith" text="Untested">
      <formula>LEFT(E35,LEN("Untested"))="Untested"</formula>
    </cfRule>
    <cfRule type="notContainsBlanks" dxfId="1815" priority="562" stopIfTrue="1">
      <formula>LEN(TRIM(E35))&gt;0</formula>
    </cfRule>
  </conditionalFormatting>
  <conditionalFormatting sqref="E35">
    <cfRule type="beginsWith" dxfId="1814" priority="551" operator="beginsWith" text="Partial">
      <formula>LEFT(E35,LEN("Partial"))="Partial"</formula>
    </cfRule>
    <cfRule type="beginsWith" dxfId="1813" priority="552" stopIfTrue="1" operator="beginsWith" text="Exceptional">
      <formula>LEFT(E35,LEN("Exceptional"))="Exceptional"</formula>
    </cfRule>
    <cfRule type="beginsWith" dxfId="1812" priority="553" stopIfTrue="1" operator="beginsWith" text="Great">
      <formula>LEFT(E35,LEN("Great"))="Great"</formula>
    </cfRule>
    <cfRule type="beginsWith" dxfId="1811" priority="554" stopIfTrue="1" operator="beginsWith" text="Good">
      <formula>LEFT(E35,LEN("Good"))="Good"</formula>
    </cfRule>
  </conditionalFormatting>
  <conditionalFormatting sqref="E13">
    <cfRule type="beginsWith" dxfId="1810" priority="531" stopIfTrue="1" operator="beginsWith" text="Not Applicable">
      <formula>LEFT(E13,LEN("Not Applicable"))="Not Applicable"</formula>
    </cfRule>
    <cfRule type="beginsWith" dxfId="1809" priority="532" stopIfTrue="1" operator="beginsWith" text="Waived">
      <formula>LEFT(E13,LEN("Waived"))="Waived"</formula>
    </cfRule>
    <cfRule type="beginsWith" dxfId="1808" priority="533" stopIfTrue="1" operator="beginsWith" text="Broken">
      <formula>LEFT(E13,LEN("Broken"))="Broken"</formula>
    </cfRule>
    <cfRule type="beginsWith" dxfId="1807" priority="534" stopIfTrue="1" operator="beginsWith" text="Decent">
      <formula>LEFT(E13,LEN("Decent"))="Decent"</formula>
    </cfRule>
    <cfRule type="beginsWith" dxfId="1806" priority="535" stopIfTrue="1" operator="beginsWith" text="Poor">
      <formula>LEFT(E13,LEN("Poor"))="Poor"</formula>
    </cfRule>
    <cfRule type="beginsWith" dxfId="1805" priority="536" stopIfTrue="1" operator="beginsWith" text="Missing">
      <formula>LEFT(E13,LEN("Missing"))="Missing"</formula>
    </cfRule>
    <cfRule type="beginsWith" dxfId="1804" priority="537" stopIfTrue="1" operator="beginsWith" text="Untested">
      <formula>LEFT(E13,LEN("Untested"))="Untested"</formula>
    </cfRule>
    <cfRule type="notContainsBlanks" dxfId="1803" priority="538" stopIfTrue="1">
      <formula>LEN(TRIM(E13))&gt;0</formula>
    </cfRule>
  </conditionalFormatting>
  <conditionalFormatting sqref="E13">
    <cfRule type="beginsWith" dxfId="1802" priority="527" operator="beginsWith" text="Partial">
      <formula>LEFT(E13,LEN("Partial"))="Partial"</formula>
    </cfRule>
    <cfRule type="beginsWith" dxfId="1801" priority="528" stopIfTrue="1" operator="beginsWith" text="Exceptional">
      <formula>LEFT(E13,LEN("Exceptional"))="Exceptional"</formula>
    </cfRule>
    <cfRule type="beginsWith" dxfId="1800" priority="529" stopIfTrue="1" operator="beginsWith" text="Great">
      <formula>LEFT(E13,LEN("Great"))="Great"</formula>
    </cfRule>
    <cfRule type="beginsWith" dxfId="1799" priority="530" stopIfTrue="1" operator="beginsWith" text="Good">
      <formula>LEFT(E13,LEN("Good"))="Good"</formula>
    </cfRule>
  </conditionalFormatting>
  <conditionalFormatting sqref="E24">
    <cfRule type="beginsWith" dxfId="1798" priority="507" stopIfTrue="1" operator="beginsWith" text="Not Applicable">
      <formula>LEFT(E24,LEN("Not Applicable"))="Not Applicable"</formula>
    </cfRule>
    <cfRule type="beginsWith" dxfId="1797" priority="508" stopIfTrue="1" operator="beginsWith" text="Waived">
      <formula>LEFT(E24,LEN("Waived"))="Waived"</formula>
    </cfRule>
    <cfRule type="beginsWith" dxfId="1796" priority="509" stopIfTrue="1" operator="beginsWith" text="Broken">
      <formula>LEFT(E24,LEN("Broken"))="Broken"</formula>
    </cfRule>
    <cfRule type="beginsWith" dxfId="1795" priority="510" stopIfTrue="1" operator="beginsWith" text="Decent">
      <formula>LEFT(E24,LEN("Decent"))="Decent"</formula>
    </cfRule>
    <cfRule type="beginsWith" dxfId="1794" priority="511" stopIfTrue="1" operator="beginsWith" text="Poor">
      <formula>LEFT(E24,LEN("Poor"))="Poor"</formula>
    </cfRule>
    <cfRule type="beginsWith" dxfId="1793" priority="512" stopIfTrue="1" operator="beginsWith" text="Missing">
      <formula>LEFT(E24,LEN("Missing"))="Missing"</formula>
    </cfRule>
    <cfRule type="beginsWith" dxfId="1792" priority="513" stopIfTrue="1" operator="beginsWith" text="Untested">
      <formula>LEFT(E24,LEN("Untested"))="Untested"</formula>
    </cfRule>
    <cfRule type="notContainsBlanks" dxfId="1791" priority="514" stopIfTrue="1">
      <formula>LEN(TRIM(E24))&gt;0</formula>
    </cfRule>
  </conditionalFormatting>
  <conditionalFormatting sqref="E24">
    <cfRule type="beginsWith" dxfId="1790" priority="503" operator="beginsWith" text="Partial">
      <formula>LEFT(E24,LEN("Partial"))="Partial"</formula>
    </cfRule>
    <cfRule type="beginsWith" dxfId="1789" priority="504" stopIfTrue="1" operator="beginsWith" text="Exceptional">
      <formula>LEFT(E24,LEN("Exceptional"))="Exceptional"</formula>
    </cfRule>
    <cfRule type="beginsWith" dxfId="1788" priority="505" stopIfTrue="1" operator="beginsWith" text="Great">
      <formula>LEFT(E24,LEN("Great"))="Great"</formula>
    </cfRule>
    <cfRule type="beginsWith" dxfId="1787" priority="506" stopIfTrue="1" operator="beginsWith" text="Good">
      <formula>LEFT(E24,LEN("Good"))="Good"</formula>
    </cfRule>
  </conditionalFormatting>
  <conditionalFormatting sqref="E42">
    <cfRule type="beginsWith" dxfId="1786" priority="483" stopIfTrue="1" operator="beginsWith" text="Not Applicable">
      <formula>LEFT(E42,LEN("Not Applicable"))="Not Applicable"</formula>
    </cfRule>
    <cfRule type="beginsWith" dxfId="1785" priority="484" stopIfTrue="1" operator="beginsWith" text="Waived">
      <formula>LEFT(E42,LEN("Waived"))="Waived"</formula>
    </cfRule>
    <cfRule type="beginsWith" dxfId="1784" priority="485" stopIfTrue="1" operator="beginsWith" text="Broken">
      <formula>LEFT(E42,LEN("Broken"))="Broken"</formula>
    </cfRule>
    <cfRule type="beginsWith" dxfId="1783" priority="486" stopIfTrue="1" operator="beginsWith" text="Decent">
      <formula>LEFT(E42,LEN("Decent"))="Decent"</formula>
    </cfRule>
    <cfRule type="beginsWith" dxfId="1782" priority="487" stopIfTrue="1" operator="beginsWith" text="Poor">
      <formula>LEFT(E42,LEN("Poor"))="Poor"</formula>
    </cfRule>
    <cfRule type="beginsWith" dxfId="1781" priority="488" stopIfTrue="1" operator="beginsWith" text="Missing">
      <formula>LEFT(E42,LEN("Missing"))="Missing"</formula>
    </cfRule>
    <cfRule type="beginsWith" dxfId="1780" priority="489" stopIfTrue="1" operator="beginsWith" text="Untested">
      <formula>LEFT(E42,LEN("Untested"))="Untested"</formula>
    </cfRule>
    <cfRule type="notContainsBlanks" dxfId="1779" priority="490" stopIfTrue="1">
      <formula>LEN(TRIM(E42))&gt;0</formula>
    </cfRule>
  </conditionalFormatting>
  <conditionalFormatting sqref="E42">
    <cfRule type="beginsWith" dxfId="1778" priority="479" operator="beginsWith" text="Partial">
      <formula>LEFT(E42,LEN("Partial"))="Partial"</formula>
    </cfRule>
    <cfRule type="beginsWith" dxfId="1777" priority="480" stopIfTrue="1" operator="beginsWith" text="Exceptional">
      <formula>LEFT(E42,LEN("Exceptional"))="Exceptional"</formula>
    </cfRule>
    <cfRule type="beginsWith" dxfId="1776" priority="481" stopIfTrue="1" operator="beginsWith" text="Great">
      <formula>LEFT(E42,LEN("Great"))="Great"</formula>
    </cfRule>
    <cfRule type="beginsWith" dxfId="1775" priority="482" stopIfTrue="1" operator="beginsWith" text="Good">
      <formula>LEFT(E42,LEN("Good"))="Good"</formula>
    </cfRule>
  </conditionalFormatting>
  <conditionalFormatting sqref="E43">
    <cfRule type="beginsWith" dxfId="1774" priority="459" stopIfTrue="1" operator="beginsWith" text="Not Applicable">
      <formula>LEFT(E43,LEN("Not Applicable"))="Not Applicable"</formula>
    </cfRule>
    <cfRule type="beginsWith" dxfId="1773" priority="460" stopIfTrue="1" operator="beginsWith" text="Waived">
      <formula>LEFT(E43,LEN("Waived"))="Waived"</formula>
    </cfRule>
    <cfRule type="beginsWith" dxfId="1772" priority="461" stopIfTrue="1" operator="beginsWith" text="Broken">
      <formula>LEFT(E43,LEN("Broken"))="Broken"</formula>
    </cfRule>
    <cfRule type="beginsWith" dxfId="1771" priority="462" stopIfTrue="1" operator="beginsWith" text="Decent">
      <formula>LEFT(E43,LEN("Decent"))="Decent"</formula>
    </cfRule>
    <cfRule type="beginsWith" dxfId="1770" priority="463" stopIfTrue="1" operator="beginsWith" text="Poor">
      <formula>LEFT(E43,LEN("Poor"))="Poor"</formula>
    </cfRule>
    <cfRule type="beginsWith" dxfId="1769" priority="464" stopIfTrue="1" operator="beginsWith" text="Missing">
      <formula>LEFT(E43,LEN("Missing"))="Missing"</formula>
    </cfRule>
    <cfRule type="beginsWith" dxfId="1768" priority="465" stopIfTrue="1" operator="beginsWith" text="Untested">
      <formula>LEFT(E43,LEN("Untested"))="Untested"</formula>
    </cfRule>
    <cfRule type="notContainsBlanks" dxfId="1767" priority="466" stopIfTrue="1">
      <formula>LEN(TRIM(E43))&gt;0</formula>
    </cfRule>
  </conditionalFormatting>
  <conditionalFormatting sqref="E43">
    <cfRule type="beginsWith" dxfId="1766" priority="455" operator="beginsWith" text="Partial">
      <formula>LEFT(E43,LEN("Partial"))="Partial"</formula>
    </cfRule>
    <cfRule type="beginsWith" dxfId="1765" priority="456" stopIfTrue="1" operator="beginsWith" text="Exceptional">
      <formula>LEFT(E43,LEN("Exceptional"))="Exceptional"</formula>
    </cfRule>
    <cfRule type="beginsWith" dxfId="1764" priority="457" stopIfTrue="1" operator="beginsWith" text="Great">
      <formula>LEFT(E43,LEN("Great"))="Great"</formula>
    </cfRule>
    <cfRule type="beginsWith" dxfId="1763" priority="458" stopIfTrue="1" operator="beginsWith" text="Good">
      <formula>LEFT(E43,LEN("Good"))="Good"</formula>
    </cfRule>
  </conditionalFormatting>
  <conditionalFormatting sqref="F44">
    <cfRule type="beginsWith" dxfId="1762" priority="447" stopIfTrue="1" operator="beginsWith" text="Not Applicable">
      <formula>LEFT(F44,LEN("Not Applicable"))="Not Applicable"</formula>
    </cfRule>
    <cfRule type="beginsWith" dxfId="1761" priority="448" stopIfTrue="1" operator="beginsWith" text="Waived">
      <formula>LEFT(F44,LEN("Waived"))="Waived"</formula>
    </cfRule>
    <cfRule type="beginsWith" dxfId="1760" priority="449" stopIfTrue="1" operator="beginsWith" text="Broken">
      <formula>LEFT(F44,LEN("Broken"))="Broken"</formula>
    </cfRule>
    <cfRule type="beginsWith" dxfId="1759" priority="450" stopIfTrue="1" operator="beginsWith" text="Decent">
      <formula>LEFT(F44,LEN("Decent"))="Decent"</formula>
    </cfRule>
    <cfRule type="beginsWith" dxfId="1758" priority="451" stopIfTrue="1" operator="beginsWith" text="Poor">
      <formula>LEFT(F44,LEN("Poor"))="Poor"</formula>
    </cfRule>
    <cfRule type="beginsWith" dxfId="1757" priority="452" stopIfTrue="1" operator="beginsWith" text="Missing">
      <formula>LEFT(F44,LEN("Missing"))="Missing"</formula>
    </cfRule>
    <cfRule type="beginsWith" dxfId="1756" priority="453" stopIfTrue="1" operator="beginsWith" text="Untested">
      <formula>LEFT(F44,LEN("Untested"))="Untested"</formula>
    </cfRule>
    <cfRule type="notContainsBlanks" dxfId="1755" priority="454" stopIfTrue="1">
      <formula>LEN(TRIM(F44))&gt;0</formula>
    </cfRule>
  </conditionalFormatting>
  <conditionalFormatting sqref="F44">
    <cfRule type="beginsWith" dxfId="1754" priority="443" operator="beginsWith" text="Partial">
      <formula>LEFT(F44,LEN("Partial"))="Partial"</formula>
    </cfRule>
    <cfRule type="beginsWith" dxfId="1753" priority="444" stopIfTrue="1" operator="beginsWith" text="Exceptional">
      <formula>LEFT(F44,LEN("Exceptional"))="Exceptional"</formula>
    </cfRule>
    <cfRule type="beginsWith" dxfId="1752" priority="445" stopIfTrue="1" operator="beginsWith" text="Great">
      <formula>LEFT(F44,LEN("Great"))="Great"</formula>
    </cfRule>
    <cfRule type="beginsWith" dxfId="1751" priority="446" stopIfTrue="1" operator="beginsWith" text="Good">
      <formula>LEFT(F44,LEN("Good"))="Good"</formula>
    </cfRule>
  </conditionalFormatting>
  <conditionalFormatting sqref="E44">
    <cfRule type="beginsWith" dxfId="1750" priority="435" stopIfTrue="1" operator="beginsWith" text="Not Applicable">
      <formula>LEFT(E44,LEN("Not Applicable"))="Not Applicable"</formula>
    </cfRule>
    <cfRule type="beginsWith" dxfId="1749" priority="436" stopIfTrue="1" operator="beginsWith" text="Waived">
      <formula>LEFT(E44,LEN("Waived"))="Waived"</formula>
    </cfRule>
    <cfRule type="beginsWith" dxfId="1748" priority="437" stopIfTrue="1" operator="beginsWith" text="Broken">
      <formula>LEFT(E44,LEN("Broken"))="Broken"</formula>
    </cfRule>
    <cfRule type="beginsWith" dxfId="1747" priority="438" stopIfTrue="1" operator="beginsWith" text="Decent">
      <formula>LEFT(E44,LEN("Decent"))="Decent"</formula>
    </cfRule>
    <cfRule type="beginsWith" dxfId="1746" priority="439" stopIfTrue="1" operator="beginsWith" text="Poor">
      <formula>LEFT(E44,LEN("Poor"))="Poor"</formula>
    </cfRule>
    <cfRule type="beginsWith" dxfId="1745" priority="440" stopIfTrue="1" operator="beginsWith" text="Missing">
      <formula>LEFT(E44,LEN("Missing"))="Missing"</formula>
    </cfRule>
    <cfRule type="beginsWith" dxfId="1744" priority="441" stopIfTrue="1" operator="beginsWith" text="Untested">
      <formula>LEFT(E44,LEN("Untested"))="Untested"</formula>
    </cfRule>
    <cfRule type="notContainsBlanks" dxfId="1743" priority="442" stopIfTrue="1">
      <formula>LEN(TRIM(E44))&gt;0</formula>
    </cfRule>
  </conditionalFormatting>
  <conditionalFormatting sqref="E44">
    <cfRule type="beginsWith" dxfId="1742" priority="431" operator="beginsWith" text="Partial">
      <formula>LEFT(E44,LEN("Partial"))="Partial"</formula>
    </cfRule>
    <cfRule type="beginsWith" dxfId="1741" priority="432" stopIfTrue="1" operator="beginsWith" text="Exceptional">
      <formula>LEFT(E44,LEN("Exceptional"))="Exceptional"</formula>
    </cfRule>
    <cfRule type="beginsWith" dxfId="1740" priority="433" stopIfTrue="1" operator="beginsWith" text="Great">
      <formula>LEFT(E44,LEN("Great"))="Great"</formula>
    </cfRule>
    <cfRule type="beginsWith" dxfId="1739" priority="434" stopIfTrue="1" operator="beginsWith" text="Good">
      <formula>LEFT(E44,LEN("Good"))="Good"</formula>
    </cfRule>
  </conditionalFormatting>
  <conditionalFormatting sqref="F17">
    <cfRule type="beginsWith" dxfId="1738" priority="423" stopIfTrue="1" operator="beginsWith" text="Not Applicable">
      <formula>LEFT(F17,LEN("Not Applicable"))="Not Applicable"</formula>
    </cfRule>
    <cfRule type="beginsWith" dxfId="1737" priority="424" stopIfTrue="1" operator="beginsWith" text="Waived">
      <formula>LEFT(F17,LEN("Waived"))="Waived"</formula>
    </cfRule>
    <cfRule type="beginsWith" dxfId="1736" priority="425" stopIfTrue="1" operator="beginsWith" text="Broken">
      <formula>LEFT(F17,LEN("Broken"))="Broken"</formula>
    </cfRule>
    <cfRule type="beginsWith" dxfId="1735" priority="426" stopIfTrue="1" operator="beginsWith" text="Decent">
      <formula>LEFT(F17,LEN("Decent"))="Decent"</formula>
    </cfRule>
    <cfRule type="beginsWith" dxfId="1734" priority="427" stopIfTrue="1" operator="beginsWith" text="Poor">
      <formula>LEFT(F17,LEN("Poor"))="Poor"</formula>
    </cfRule>
    <cfRule type="beginsWith" dxfId="1733" priority="428" stopIfTrue="1" operator="beginsWith" text="Missing">
      <formula>LEFT(F17,LEN("Missing"))="Missing"</formula>
    </cfRule>
    <cfRule type="beginsWith" dxfId="1732" priority="429" stopIfTrue="1" operator="beginsWith" text="Untested">
      <formula>LEFT(F17,LEN("Untested"))="Untested"</formula>
    </cfRule>
    <cfRule type="notContainsBlanks" dxfId="1731" priority="430" stopIfTrue="1">
      <formula>LEN(TRIM(F17))&gt;0</formula>
    </cfRule>
  </conditionalFormatting>
  <conditionalFormatting sqref="F17">
    <cfRule type="beginsWith" dxfId="1730" priority="419" operator="beginsWith" text="Partial">
      <formula>LEFT(F17,LEN("Partial"))="Partial"</formula>
    </cfRule>
    <cfRule type="beginsWith" dxfId="1729" priority="420" stopIfTrue="1" operator="beginsWith" text="Exceptional">
      <formula>LEFT(F17,LEN("Exceptional"))="Exceptional"</formula>
    </cfRule>
    <cfRule type="beginsWith" dxfId="1728" priority="421" stopIfTrue="1" operator="beginsWith" text="Great">
      <formula>LEFT(F17,LEN("Great"))="Great"</formula>
    </cfRule>
    <cfRule type="beginsWith" dxfId="1727" priority="422" stopIfTrue="1" operator="beginsWith" text="Good">
      <formula>LEFT(F17,LEN("Good"))="Good"</formula>
    </cfRule>
  </conditionalFormatting>
  <conditionalFormatting sqref="E17">
    <cfRule type="beginsWith" dxfId="1726" priority="411" stopIfTrue="1" operator="beginsWith" text="Not Applicable">
      <formula>LEFT(E17,LEN("Not Applicable"))="Not Applicable"</formula>
    </cfRule>
    <cfRule type="beginsWith" dxfId="1725" priority="412" stopIfTrue="1" operator="beginsWith" text="Waived">
      <formula>LEFT(E17,LEN("Waived"))="Waived"</formula>
    </cfRule>
    <cfRule type="beginsWith" dxfId="1724" priority="413" stopIfTrue="1" operator="beginsWith" text="Broken">
      <formula>LEFT(E17,LEN("Broken"))="Broken"</formula>
    </cfRule>
    <cfRule type="beginsWith" dxfId="1723" priority="414" stopIfTrue="1" operator="beginsWith" text="Decent">
      <formula>LEFT(E17,LEN("Decent"))="Decent"</formula>
    </cfRule>
    <cfRule type="beginsWith" dxfId="1722" priority="415" stopIfTrue="1" operator="beginsWith" text="Poor">
      <formula>LEFT(E17,LEN("Poor"))="Poor"</formula>
    </cfRule>
    <cfRule type="beginsWith" dxfId="1721" priority="416" stopIfTrue="1" operator="beginsWith" text="Missing">
      <formula>LEFT(E17,LEN("Missing"))="Missing"</formula>
    </cfRule>
    <cfRule type="beginsWith" dxfId="1720" priority="417" stopIfTrue="1" operator="beginsWith" text="Untested">
      <formula>LEFT(E17,LEN("Untested"))="Untested"</formula>
    </cfRule>
    <cfRule type="notContainsBlanks" dxfId="1719" priority="418" stopIfTrue="1">
      <formula>LEN(TRIM(E17))&gt;0</formula>
    </cfRule>
  </conditionalFormatting>
  <conditionalFormatting sqref="E17">
    <cfRule type="beginsWith" dxfId="1718" priority="407" operator="beginsWith" text="Partial">
      <formula>LEFT(E17,LEN("Partial"))="Partial"</formula>
    </cfRule>
    <cfRule type="beginsWith" dxfId="1717" priority="408" stopIfTrue="1" operator="beginsWith" text="Exceptional">
      <formula>LEFT(E17,LEN("Exceptional"))="Exceptional"</formula>
    </cfRule>
    <cfRule type="beginsWith" dxfId="1716" priority="409" stopIfTrue="1" operator="beginsWith" text="Great">
      <formula>LEFT(E17,LEN("Great"))="Great"</formula>
    </cfRule>
    <cfRule type="beginsWith" dxfId="1715" priority="410" stopIfTrue="1" operator="beginsWith" text="Good">
      <formula>LEFT(E17,LEN("Good"))="Good"</formula>
    </cfRule>
  </conditionalFormatting>
  <conditionalFormatting sqref="F18">
    <cfRule type="beginsWith" dxfId="1714" priority="399" stopIfTrue="1" operator="beginsWith" text="Not Applicable">
      <formula>LEFT(F18,LEN("Not Applicable"))="Not Applicable"</formula>
    </cfRule>
    <cfRule type="beginsWith" dxfId="1713" priority="400" stopIfTrue="1" operator="beginsWith" text="Waived">
      <formula>LEFT(F18,LEN("Waived"))="Waived"</formula>
    </cfRule>
    <cfRule type="beginsWith" dxfId="1712" priority="401" stopIfTrue="1" operator="beginsWith" text="Broken">
      <formula>LEFT(F18,LEN("Broken"))="Broken"</formula>
    </cfRule>
    <cfRule type="beginsWith" dxfId="1711" priority="402" stopIfTrue="1" operator="beginsWith" text="Decent">
      <formula>LEFT(F18,LEN("Decent"))="Decent"</formula>
    </cfRule>
    <cfRule type="beginsWith" dxfId="1710" priority="403" stopIfTrue="1" operator="beginsWith" text="Poor">
      <formula>LEFT(F18,LEN("Poor"))="Poor"</formula>
    </cfRule>
    <cfRule type="beginsWith" dxfId="1709" priority="404" stopIfTrue="1" operator="beginsWith" text="Missing">
      <formula>LEFT(F18,LEN("Missing"))="Missing"</formula>
    </cfRule>
    <cfRule type="beginsWith" dxfId="1708" priority="405" stopIfTrue="1" operator="beginsWith" text="Untested">
      <formula>LEFT(F18,LEN("Untested"))="Untested"</formula>
    </cfRule>
    <cfRule type="notContainsBlanks" dxfId="1707" priority="406" stopIfTrue="1">
      <formula>LEN(TRIM(F18))&gt;0</formula>
    </cfRule>
  </conditionalFormatting>
  <conditionalFormatting sqref="F18">
    <cfRule type="beginsWith" dxfId="1706" priority="395" operator="beginsWith" text="Partial">
      <formula>LEFT(F18,LEN("Partial"))="Partial"</formula>
    </cfRule>
    <cfRule type="beginsWith" dxfId="1705" priority="396" stopIfTrue="1" operator="beginsWith" text="Exceptional">
      <formula>LEFT(F18,LEN("Exceptional"))="Exceptional"</formula>
    </cfRule>
    <cfRule type="beginsWith" dxfId="1704" priority="397" stopIfTrue="1" operator="beginsWith" text="Great">
      <formula>LEFT(F18,LEN("Great"))="Great"</formula>
    </cfRule>
    <cfRule type="beginsWith" dxfId="1703" priority="398" stopIfTrue="1" operator="beginsWith" text="Good">
      <formula>LEFT(F18,LEN("Good"))="Good"</formula>
    </cfRule>
  </conditionalFormatting>
  <conditionalFormatting sqref="E18">
    <cfRule type="beginsWith" dxfId="1702" priority="387" stopIfTrue="1" operator="beginsWith" text="Not Applicable">
      <formula>LEFT(E18,LEN("Not Applicable"))="Not Applicable"</formula>
    </cfRule>
    <cfRule type="beginsWith" dxfId="1701" priority="388" stopIfTrue="1" operator="beginsWith" text="Waived">
      <formula>LEFT(E18,LEN("Waived"))="Waived"</formula>
    </cfRule>
    <cfRule type="beginsWith" dxfId="1700" priority="389" stopIfTrue="1" operator="beginsWith" text="Broken">
      <formula>LEFT(E18,LEN("Broken"))="Broken"</formula>
    </cfRule>
    <cfRule type="beginsWith" dxfId="1699" priority="390" stopIfTrue="1" operator="beginsWith" text="Decent">
      <formula>LEFT(E18,LEN("Decent"))="Decent"</formula>
    </cfRule>
    <cfRule type="beginsWith" dxfId="1698" priority="391" stopIfTrue="1" operator="beginsWith" text="Poor">
      <formula>LEFT(E18,LEN("Poor"))="Poor"</formula>
    </cfRule>
    <cfRule type="beginsWith" dxfId="1697" priority="392" stopIfTrue="1" operator="beginsWith" text="Missing">
      <formula>LEFT(E18,LEN("Missing"))="Missing"</formula>
    </cfRule>
    <cfRule type="beginsWith" dxfId="1696" priority="393" stopIfTrue="1" operator="beginsWith" text="Untested">
      <formula>LEFT(E18,LEN("Untested"))="Untested"</formula>
    </cfRule>
    <cfRule type="notContainsBlanks" dxfId="1695" priority="394" stopIfTrue="1">
      <formula>LEN(TRIM(E18))&gt;0</formula>
    </cfRule>
  </conditionalFormatting>
  <conditionalFormatting sqref="E18">
    <cfRule type="beginsWith" dxfId="1694" priority="383" operator="beginsWith" text="Partial">
      <formula>LEFT(E18,LEN("Partial"))="Partial"</formula>
    </cfRule>
    <cfRule type="beginsWith" dxfId="1693" priority="384" stopIfTrue="1" operator="beginsWith" text="Exceptional">
      <formula>LEFT(E18,LEN("Exceptional"))="Exceptional"</formula>
    </cfRule>
    <cfRule type="beginsWith" dxfId="1692" priority="385" stopIfTrue="1" operator="beginsWith" text="Great">
      <formula>LEFT(E18,LEN("Great"))="Great"</formula>
    </cfRule>
    <cfRule type="beginsWith" dxfId="1691" priority="386" stopIfTrue="1" operator="beginsWith" text="Good">
      <formula>LEFT(E18,LEN("Good"))="Good"</formula>
    </cfRule>
  </conditionalFormatting>
  <conditionalFormatting sqref="F45">
    <cfRule type="beginsWith" dxfId="1690" priority="375" stopIfTrue="1" operator="beginsWith" text="Not Applicable">
      <formula>LEFT(F45,LEN("Not Applicable"))="Not Applicable"</formula>
    </cfRule>
    <cfRule type="beginsWith" dxfId="1689" priority="376" stopIfTrue="1" operator="beginsWith" text="Waived">
      <formula>LEFT(F45,LEN("Waived"))="Waived"</formula>
    </cfRule>
    <cfRule type="beginsWith" dxfId="1688" priority="377" stopIfTrue="1" operator="beginsWith" text="Broken">
      <formula>LEFT(F45,LEN("Broken"))="Broken"</formula>
    </cfRule>
    <cfRule type="beginsWith" dxfId="1687" priority="378" stopIfTrue="1" operator="beginsWith" text="Decent">
      <formula>LEFT(F45,LEN("Decent"))="Decent"</formula>
    </cfRule>
    <cfRule type="beginsWith" dxfId="1686" priority="379" stopIfTrue="1" operator="beginsWith" text="Poor">
      <formula>LEFT(F45,LEN("Poor"))="Poor"</formula>
    </cfRule>
    <cfRule type="beginsWith" dxfId="1685" priority="380" stopIfTrue="1" operator="beginsWith" text="Missing">
      <formula>LEFT(F45,LEN("Missing"))="Missing"</formula>
    </cfRule>
    <cfRule type="beginsWith" dxfId="1684" priority="381" stopIfTrue="1" operator="beginsWith" text="Untested">
      <formula>LEFT(F45,LEN("Untested"))="Untested"</formula>
    </cfRule>
    <cfRule type="notContainsBlanks" dxfId="1683" priority="382" stopIfTrue="1">
      <formula>LEN(TRIM(F45))&gt;0</formula>
    </cfRule>
  </conditionalFormatting>
  <conditionalFormatting sqref="F45">
    <cfRule type="beginsWith" dxfId="1682" priority="371" operator="beginsWith" text="Partial">
      <formula>LEFT(F45,LEN("Partial"))="Partial"</formula>
    </cfRule>
    <cfRule type="beginsWith" dxfId="1681" priority="372" stopIfTrue="1" operator="beginsWith" text="Exceptional">
      <formula>LEFT(F45,LEN("Exceptional"))="Exceptional"</formula>
    </cfRule>
    <cfRule type="beginsWith" dxfId="1680" priority="373" stopIfTrue="1" operator="beginsWith" text="Great">
      <formula>LEFT(F45,LEN("Great"))="Great"</formula>
    </cfRule>
    <cfRule type="beginsWith" dxfId="1679" priority="374" stopIfTrue="1" operator="beginsWith" text="Good">
      <formula>LEFT(F45,LEN("Good"))="Good"</formula>
    </cfRule>
  </conditionalFormatting>
  <conditionalFormatting sqref="E45">
    <cfRule type="beginsWith" dxfId="1678" priority="363" stopIfTrue="1" operator="beginsWith" text="Not Applicable">
      <formula>LEFT(E45,LEN("Not Applicable"))="Not Applicable"</formula>
    </cfRule>
    <cfRule type="beginsWith" dxfId="1677" priority="364" stopIfTrue="1" operator="beginsWith" text="Waived">
      <formula>LEFT(E45,LEN("Waived"))="Waived"</formula>
    </cfRule>
    <cfRule type="beginsWith" dxfId="1676" priority="365" stopIfTrue="1" operator="beginsWith" text="Broken">
      <formula>LEFT(E45,LEN("Broken"))="Broken"</formula>
    </cfRule>
    <cfRule type="beginsWith" dxfId="1675" priority="366" stopIfTrue="1" operator="beginsWith" text="Decent">
      <formula>LEFT(E45,LEN("Decent"))="Decent"</formula>
    </cfRule>
    <cfRule type="beginsWith" dxfId="1674" priority="367" stopIfTrue="1" operator="beginsWith" text="Poor">
      <formula>LEFT(E45,LEN("Poor"))="Poor"</formula>
    </cfRule>
    <cfRule type="beginsWith" dxfId="1673" priority="368" stopIfTrue="1" operator="beginsWith" text="Missing">
      <formula>LEFT(E45,LEN("Missing"))="Missing"</formula>
    </cfRule>
    <cfRule type="beginsWith" dxfId="1672" priority="369" stopIfTrue="1" operator="beginsWith" text="Untested">
      <formula>LEFT(E45,LEN("Untested"))="Untested"</formula>
    </cfRule>
    <cfRule type="notContainsBlanks" dxfId="1671" priority="370" stopIfTrue="1">
      <formula>LEN(TRIM(E45))&gt;0</formula>
    </cfRule>
  </conditionalFormatting>
  <conditionalFormatting sqref="E45">
    <cfRule type="beginsWith" dxfId="1670" priority="359" operator="beginsWith" text="Partial">
      <formula>LEFT(E45,LEN("Partial"))="Partial"</formula>
    </cfRule>
    <cfRule type="beginsWith" dxfId="1669" priority="360" stopIfTrue="1" operator="beginsWith" text="Exceptional">
      <formula>LEFT(E45,LEN("Exceptional"))="Exceptional"</formula>
    </cfRule>
    <cfRule type="beginsWith" dxfId="1668" priority="361" stopIfTrue="1" operator="beginsWith" text="Great">
      <formula>LEFT(E45,LEN("Great"))="Great"</formula>
    </cfRule>
    <cfRule type="beginsWith" dxfId="1667" priority="362" stopIfTrue="1" operator="beginsWith" text="Good">
      <formula>LEFT(E45,LEN("Good"))="Good"</formula>
    </cfRule>
  </conditionalFormatting>
  <conditionalFormatting sqref="F23">
    <cfRule type="beginsWith" dxfId="1666" priority="351" stopIfTrue="1" operator="beginsWith" text="Not Applicable">
      <formula>LEFT(F23,LEN("Not Applicable"))="Not Applicable"</formula>
    </cfRule>
    <cfRule type="beginsWith" dxfId="1665" priority="352" stopIfTrue="1" operator="beginsWith" text="Waived">
      <formula>LEFT(F23,LEN("Waived"))="Waived"</formula>
    </cfRule>
    <cfRule type="beginsWith" dxfId="1664" priority="353" stopIfTrue="1" operator="beginsWith" text="Broken">
      <formula>LEFT(F23,LEN("Broken"))="Broken"</formula>
    </cfRule>
    <cfRule type="beginsWith" dxfId="1663" priority="354" stopIfTrue="1" operator="beginsWith" text="Decent">
      <formula>LEFT(F23,LEN("Decent"))="Decent"</formula>
    </cfRule>
    <cfRule type="beginsWith" dxfId="1662" priority="355" stopIfTrue="1" operator="beginsWith" text="Poor">
      <formula>LEFT(F23,LEN("Poor"))="Poor"</formula>
    </cfRule>
    <cfRule type="beginsWith" dxfId="1661" priority="356" stopIfTrue="1" operator="beginsWith" text="Missing">
      <formula>LEFT(F23,LEN("Missing"))="Missing"</formula>
    </cfRule>
    <cfRule type="beginsWith" dxfId="1660" priority="357" stopIfTrue="1" operator="beginsWith" text="Untested">
      <formula>LEFT(F23,LEN("Untested"))="Untested"</formula>
    </cfRule>
    <cfRule type="notContainsBlanks" dxfId="1659" priority="358" stopIfTrue="1">
      <formula>LEN(TRIM(F23))&gt;0</formula>
    </cfRule>
  </conditionalFormatting>
  <conditionalFormatting sqref="F23">
    <cfRule type="beginsWith" dxfId="1658" priority="347" operator="beginsWith" text="Partial">
      <formula>LEFT(F23,LEN("Partial"))="Partial"</formula>
    </cfRule>
    <cfRule type="beginsWith" dxfId="1657" priority="348" stopIfTrue="1" operator="beginsWith" text="Exceptional">
      <formula>LEFT(F23,LEN("Exceptional"))="Exceptional"</formula>
    </cfRule>
    <cfRule type="beginsWith" dxfId="1656" priority="349" stopIfTrue="1" operator="beginsWith" text="Great">
      <formula>LEFT(F23,LEN("Great"))="Great"</formula>
    </cfRule>
    <cfRule type="beginsWith" dxfId="1655" priority="350" stopIfTrue="1" operator="beginsWith" text="Good">
      <formula>LEFT(F23,LEN("Good"))="Good"</formula>
    </cfRule>
  </conditionalFormatting>
  <conditionalFormatting sqref="E23">
    <cfRule type="beginsWith" dxfId="1654" priority="339" stopIfTrue="1" operator="beginsWith" text="Not Applicable">
      <formula>LEFT(E23,LEN("Not Applicable"))="Not Applicable"</formula>
    </cfRule>
    <cfRule type="beginsWith" dxfId="1653" priority="340" stopIfTrue="1" operator="beginsWith" text="Waived">
      <formula>LEFT(E23,LEN("Waived"))="Waived"</formula>
    </cfRule>
    <cfRule type="beginsWith" dxfId="1652" priority="341" stopIfTrue="1" operator="beginsWith" text="Broken">
      <formula>LEFT(E23,LEN("Broken"))="Broken"</formula>
    </cfRule>
    <cfRule type="beginsWith" dxfId="1651" priority="342" stopIfTrue="1" operator="beginsWith" text="Decent">
      <formula>LEFT(E23,LEN("Decent"))="Decent"</formula>
    </cfRule>
    <cfRule type="beginsWith" dxfId="1650" priority="343" stopIfTrue="1" operator="beginsWith" text="Poor">
      <formula>LEFT(E23,LEN("Poor"))="Poor"</formula>
    </cfRule>
    <cfRule type="beginsWith" dxfId="1649" priority="344" stopIfTrue="1" operator="beginsWith" text="Missing">
      <formula>LEFT(E23,LEN("Missing"))="Missing"</formula>
    </cfRule>
    <cfRule type="beginsWith" dxfId="1648" priority="345" stopIfTrue="1" operator="beginsWith" text="Untested">
      <formula>LEFT(E23,LEN("Untested"))="Untested"</formula>
    </cfRule>
    <cfRule type="notContainsBlanks" dxfId="1647" priority="346" stopIfTrue="1">
      <formula>LEN(TRIM(E23))&gt;0</formula>
    </cfRule>
  </conditionalFormatting>
  <conditionalFormatting sqref="E23">
    <cfRule type="beginsWith" dxfId="1646" priority="335" operator="beginsWith" text="Partial">
      <formula>LEFT(E23,LEN("Partial"))="Partial"</formula>
    </cfRule>
    <cfRule type="beginsWith" dxfId="1645" priority="336" stopIfTrue="1" operator="beginsWith" text="Exceptional">
      <formula>LEFT(E23,LEN("Exceptional"))="Exceptional"</formula>
    </cfRule>
    <cfRule type="beginsWith" dxfId="1644" priority="337" stopIfTrue="1" operator="beginsWith" text="Great">
      <formula>LEFT(E23,LEN("Great"))="Great"</formula>
    </cfRule>
    <cfRule type="beginsWith" dxfId="1643" priority="338" stopIfTrue="1" operator="beginsWith" text="Good">
      <formula>LEFT(E23,LEN("Good"))="Good"</formula>
    </cfRule>
  </conditionalFormatting>
  <conditionalFormatting sqref="A10 A15 A20 A25">
    <cfRule type="beginsWith" dxfId="1642" priority="327" stopIfTrue="1" operator="beginsWith" text="Exceptional">
      <formula>LEFT(A10,LEN("Exceptional"))="Exceptional"</formula>
    </cfRule>
    <cfRule type="beginsWith" dxfId="1641" priority="328" stopIfTrue="1" operator="beginsWith" text="Professional">
      <formula>LEFT(A10,LEN("Professional"))="Professional"</formula>
    </cfRule>
    <cfRule type="beginsWith" dxfId="1640" priority="329" stopIfTrue="1" operator="beginsWith" text="Advanced">
      <formula>LEFT(A10,LEN("Advanced"))="Advanced"</formula>
    </cfRule>
    <cfRule type="beginsWith" dxfId="1639" priority="330" stopIfTrue="1" operator="beginsWith" text="Intermediate">
      <formula>LEFT(A10,LEN("Intermediate"))="Intermediate"</formula>
    </cfRule>
    <cfRule type="beginsWith" dxfId="1638" priority="331" stopIfTrue="1" operator="beginsWith" text="Basic">
      <formula>LEFT(A10,LEN("Basic"))="Basic"</formula>
    </cfRule>
    <cfRule type="beginsWith" dxfId="1637" priority="332" stopIfTrue="1" operator="beginsWith" text="Required">
      <formula>LEFT(A10,LEN("Required"))="Required"</formula>
    </cfRule>
    <cfRule type="notContainsBlanks" dxfId="1636" priority="333" stopIfTrue="1">
      <formula>LEN(TRIM(A10))&gt;0</formula>
    </cfRule>
  </conditionalFormatting>
  <conditionalFormatting sqref="E10:F10 E15:F15 E20:F20 E25:F25">
    <cfRule type="beginsWith" dxfId="1635" priority="320" stopIfTrue="1" operator="beginsWith" text="Not Applicable">
      <formula>LEFT(E10,LEN("Not Applicable"))="Not Applicable"</formula>
    </cfRule>
    <cfRule type="beginsWith" dxfId="1634" priority="321" stopIfTrue="1" operator="beginsWith" text="Waived">
      <formula>LEFT(E10,LEN("Waived"))="Waived"</formula>
    </cfRule>
    <cfRule type="beginsWith" dxfId="1633" priority="322" stopIfTrue="1" operator="beginsWith" text="Pre-Passed">
      <formula>LEFT(E10,LEN("Pre-Passed"))="Pre-Passed"</formula>
    </cfRule>
    <cfRule type="beginsWith" dxfId="1632" priority="323" stopIfTrue="1" operator="beginsWith" text="Completed">
      <formula>LEFT(E10,LEN("Completed"))="Completed"</formula>
    </cfRule>
    <cfRule type="beginsWith" dxfId="1631" priority="324" stopIfTrue="1" operator="beginsWith" text="Partial">
      <formula>LEFT(E10,LEN("Partial"))="Partial"</formula>
    </cfRule>
    <cfRule type="beginsWith" dxfId="1630" priority="325" stopIfTrue="1" operator="beginsWith" text="Missing">
      <formula>LEFT(E10,LEN("Missing"))="Missing"</formula>
    </cfRule>
    <cfRule type="beginsWith" dxfId="1629" priority="326" stopIfTrue="1" operator="beginsWith" text="Untested">
      <formula>LEFT(E10,LEN("Untested"))="Untested"</formula>
    </cfRule>
    <cfRule type="notContainsBlanks" dxfId="1628" priority="334" stopIfTrue="1">
      <formula>LEN(TRIM(E10))&gt;0</formula>
    </cfRule>
  </conditionalFormatting>
  <conditionalFormatting sqref="A30">
    <cfRule type="beginsWith" dxfId="1627" priority="288" stopIfTrue="1" operator="beginsWith" text="Exceptional">
      <formula>LEFT(A30,LEN("Exceptional"))="Exceptional"</formula>
    </cfRule>
    <cfRule type="beginsWith" dxfId="1626" priority="289" stopIfTrue="1" operator="beginsWith" text="Professional">
      <formula>LEFT(A30,LEN("Professional"))="Professional"</formula>
    </cfRule>
    <cfRule type="beginsWith" dxfId="1625" priority="290" stopIfTrue="1" operator="beginsWith" text="Advanced">
      <formula>LEFT(A30,LEN("Advanced"))="Advanced"</formula>
    </cfRule>
    <cfRule type="beginsWith" dxfId="1624" priority="291" stopIfTrue="1" operator="beginsWith" text="Intermediate">
      <formula>LEFT(A30,LEN("Intermediate"))="Intermediate"</formula>
    </cfRule>
    <cfRule type="beginsWith" dxfId="1623" priority="292" stopIfTrue="1" operator="beginsWith" text="Basic">
      <formula>LEFT(A30,LEN("Basic"))="Basic"</formula>
    </cfRule>
    <cfRule type="beginsWith" dxfId="1622" priority="293" stopIfTrue="1" operator="beginsWith" text="Required">
      <formula>LEFT(A30,LEN("Required"))="Required"</formula>
    </cfRule>
    <cfRule type="notContainsBlanks" dxfId="1621" priority="294" stopIfTrue="1">
      <formula>LEN(TRIM(A30))&gt;0</formula>
    </cfRule>
  </conditionalFormatting>
  <conditionalFormatting sqref="E30:F30">
    <cfRule type="beginsWith" dxfId="1620" priority="281" stopIfTrue="1" operator="beginsWith" text="Not Applicable">
      <formula>LEFT(E30,LEN("Not Applicable"))="Not Applicable"</formula>
    </cfRule>
    <cfRule type="beginsWith" dxfId="1619" priority="282" stopIfTrue="1" operator="beginsWith" text="Waived">
      <formula>LEFT(E30,LEN("Waived"))="Waived"</formula>
    </cfRule>
    <cfRule type="beginsWith" dxfId="1618" priority="283" stopIfTrue="1" operator="beginsWith" text="Pre-Passed">
      <formula>LEFT(E30,LEN("Pre-Passed"))="Pre-Passed"</formula>
    </cfRule>
    <cfRule type="beginsWith" dxfId="1617" priority="284" stopIfTrue="1" operator="beginsWith" text="Completed">
      <formula>LEFT(E30,LEN("Completed"))="Completed"</formula>
    </cfRule>
    <cfRule type="beginsWith" dxfId="1616" priority="285" stopIfTrue="1" operator="beginsWith" text="Partial">
      <formula>LEFT(E30,LEN("Partial"))="Partial"</formula>
    </cfRule>
    <cfRule type="beginsWith" dxfId="1615" priority="286" stopIfTrue="1" operator="beginsWith" text="Missing">
      <formula>LEFT(E30,LEN("Missing"))="Missing"</formula>
    </cfRule>
    <cfRule type="beginsWith" dxfId="1614" priority="287" stopIfTrue="1" operator="beginsWith" text="Untested">
      <formula>LEFT(E30,LEN("Untested"))="Untested"</formula>
    </cfRule>
    <cfRule type="notContainsBlanks" dxfId="1613" priority="295" stopIfTrue="1">
      <formula>LEN(TRIM(E30))&gt;0</formula>
    </cfRule>
  </conditionalFormatting>
  <conditionalFormatting sqref="E12">
    <cfRule type="beginsWith" dxfId="1612" priority="249" operator="beginsWith" text="Partial">
      <formula>LEFT(E12,LEN("Partial"))="Partial"</formula>
    </cfRule>
    <cfRule type="beginsWith" dxfId="1611" priority="250" stopIfTrue="1" operator="beginsWith" text="Exceptional">
      <formula>LEFT(E12,LEN("Exceptional"))="Exceptional"</formula>
    </cfRule>
    <cfRule type="beginsWith" dxfId="1610" priority="251" stopIfTrue="1" operator="beginsWith" text="Great">
      <formula>LEFT(E12,LEN("Great"))="Great"</formula>
    </cfRule>
    <cfRule type="beginsWith" dxfId="1609" priority="252" stopIfTrue="1" operator="beginsWith" text="Good">
      <formula>LEFT(E12,LEN("Good"))="Good"</formula>
    </cfRule>
  </conditionalFormatting>
  <conditionalFormatting sqref="E29">
    <cfRule type="beginsWith" dxfId="1608" priority="225" operator="beginsWith" text="Partial">
      <formula>LEFT(E29,LEN("Partial"))="Partial"</formula>
    </cfRule>
    <cfRule type="beginsWith" dxfId="1607" priority="226" stopIfTrue="1" operator="beginsWith" text="Exceptional">
      <formula>LEFT(E29,LEN("Exceptional"))="Exceptional"</formula>
    </cfRule>
    <cfRule type="beginsWith" dxfId="1606" priority="227" stopIfTrue="1" operator="beginsWith" text="Great">
      <formula>LEFT(E29,LEN("Great"))="Great"</formula>
    </cfRule>
    <cfRule type="beginsWith" dxfId="1605" priority="228" stopIfTrue="1" operator="beginsWith" text="Good">
      <formula>LEFT(E29,LEN("Good"))="Good"</formula>
    </cfRule>
  </conditionalFormatting>
  <conditionalFormatting sqref="E14">
    <cfRule type="beginsWith" dxfId="1604" priority="193" operator="beginsWith" text="Partial">
      <formula>LEFT(E14,LEN("Partial"))="Partial"</formula>
    </cfRule>
    <cfRule type="beginsWith" dxfId="1603" priority="194" stopIfTrue="1" operator="beginsWith" text="Exceptional">
      <formula>LEFT(E14,LEN("Exceptional"))="Exceptional"</formula>
    </cfRule>
    <cfRule type="beginsWith" dxfId="1602" priority="195" stopIfTrue="1" operator="beginsWith" text="Great">
      <formula>LEFT(E14,LEN("Great"))="Great"</formula>
    </cfRule>
    <cfRule type="beginsWith" dxfId="1601" priority="196" stopIfTrue="1" operator="beginsWith" text="Good">
      <formula>LEFT(E14,LEN("Good"))="Good"</formula>
    </cfRule>
  </conditionalFormatting>
  <conditionalFormatting sqref="E22">
    <cfRule type="beginsWith" dxfId="1600" priority="169" operator="beginsWith" text="Partial">
      <formula>LEFT(E22,LEN("Partial"))="Partial"</formula>
    </cfRule>
    <cfRule type="beginsWith" dxfId="1599" priority="170" stopIfTrue="1" operator="beginsWith" text="Exceptional">
      <formula>LEFT(E22,LEN("Exceptional"))="Exceptional"</formula>
    </cfRule>
    <cfRule type="beginsWith" dxfId="1598" priority="171" stopIfTrue="1" operator="beginsWith" text="Great">
      <formula>LEFT(E22,LEN("Great"))="Great"</formula>
    </cfRule>
    <cfRule type="beginsWith" dxfId="1597" priority="172" stopIfTrue="1" operator="beginsWith" text="Good">
      <formula>LEFT(E22,LEN("Good"))="Good"</formula>
    </cfRule>
  </conditionalFormatting>
  <conditionalFormatting sqref="E12">
    <cfRule type="beginsWith" dxfId="1596" priority="253" stopIfTrue="1" operator="beginsWith" text="Not Applicable">
      <formula>LEFT(E12,LEN("Not Applicable"))="Not Applicable"</formula>
    </cfRule>
    <cfRule type="beginsWith" dxfId="1595" priority="254" stopIfTrue="1" operator="beginsWith" text="Waived">
      <formula>LEFT(E12,LEN("Waived"))="Waived"</formula>
    </cfRule>
    <cfRule type="beginsWith" dxfId="1594" priority="255" stopIfTrue="1" operator="beginsWith" text="Broken">
      <formula>LEFT(E12,LEN("Broken"))="Broken"</formula>
    </cfRule>
    <cfRule type="beginsWith" dxfId="1593" priority="256" stopIfTrue="1" operator="beginsWith" text="Decent">
      <formula>LEFT(E12,LEN("Decent"))="Decent"</formula>
    </cfRule>
    <cfRule type="beginsWith" dxfId="1592" priority="257" stopIfTrue="1" operator="beginsWith" text="Poor">
      <formula>LEFT(E12,LEN("Poor"))="Poor"</formula>
    </cfRule>
    <cfRule type="beginsWith" dxfId="1591" priority="258" stopIfTrue="1" operator="beginsWith" text="Missing">
      <formula>LEFT(E12,LEN("Missing"))="Missing"</formula>
    </cfRule>
    <cfRule type="beginsWith" dxfId="1590" priority="259" stopIfTrue="1" operator="beginsWith" text="Untested">
      <formula>LEFT(E12,LEN("Untested"))="Untested"</formula>
    </cfRule>
    <cfRule type="notContainsBlanks" dxfId="1589" priority="260" stopIfTrue="1">
      <formula>LEN(TRIM(E12))&gt;0</formula>
    </cfRule>
  </conditionalFormatting>
  <conditionalFormatting sqref="F29">
    <cfRule type="beginsWith" dxfId="1588" priority="241" stopIfTrue="1" operator="beginsWith" text="Not Applicable">
      <formula>LEFT(F29,LEN("Not Applicable"))="Not Applicable"</formula>
    </cfRule>
    <cfRule type="beginsWith" dxfId="1587" priority="242" stopIfTrue="1" operator="beginsWith" text="Waived">
      <formula>LEFT(F29,LEN("Waived"))="Waived"</formula>
    </cfRule>
    <cfRule type="beginsWith" dxfId="1586" priority="243" stopIfTrue="1" operator="beginsWith" text="Broken">
      <formula>LEFT(F29,LEN("Broken"))="Broken"</formula>
    </cfRule>
    <cfRule type="beginsWith" dxfId="1585" priority="244" stopIfTrue="1" operator="beginsWith" text="Decent">
      <formula>LEFT(F29,LEN("Decent"))="Decent"</formula>
    </cfRule>
    <cfRule type="beginsWith" dxfId="1584" priority="245" stopIfTrue="1" operator="beginsWith" text="Poor">
      <formula>LEFT(F29,LEN("Poor"))="Poor"</formula>
    </cfRule>
    <cfRule type="beginsWith" dxfId="1583" priority="246" stopIfTrue="1" operator="beginsWith" text="Missing">
      <formula>LEFT(F29,LEN("Missing"))="Missing"</formula>
    </cfRule>
    <cfRule type="beginsWith" dxfId="1582" priority="247" stopIfTrue="1" operator="beginsWith" text="Untested">
      <formula>LEFT(F29,LEN("Untested"))="Untested"</formula>
    </cfRule>
    <cfRule type="notContainsBlanks" dxfId="1581" priority="248" stopIfTrue="1">
      <formula>LEN(TRIM(F29))&gt;0</formula>
    </cfRule>
  </conditionalFormatting>
  <conditionalFormatting sqref="F29">
    <cfRule type="beginsWith" dxfId="1580" priority="237" operator="beginsWith" text="Partial">
      <formula>LEFT(F29,LEN("Partial"))="Partial"</formula>
    </cfRule>
    <cfRule type="beginsWith" dxfId="1579" priority="238" stopIfTrue="1" operator="beginsWith" text="Exceptional">
      <formula>LEFT(F29,LEN("Exceptional"))="Exceptional"</formula>
    </cfRule>
    <cfRule type="beginsWith" dxfId="1578" priority="239" stopIfTrue="1" operator="beginsWith" text="Great">
      <formula>LEFT(F29,LEN("Great"))="Great"</formula>
    </cfRule>
    <cfRule type="beginsWith" dxfId="1577" priority="240" stopIfTrue="1" operator="beginsWith" text="Good">
      <formula>LEFT(F29,LEN("Good"))="Good"</formula>
    </cfRule>
  </conditionalFormatting>
  <conditionalFormatting sqref="E29">
    <cfRule type="beginsWith" dxfId="1576" priority="229" stopIfTrue="1" operator="beginsWith" text="Not Applicable">
      <formula>LEFT(E29,LEN("Not Applicable"))="Not Applicable"</formula>
    </cfRule>
    <cfRule type="beginsWith" dxfId="1575" priority="230" stopIfTrue="1" operator="beginsWith" text="Waived">
      <formula>LEFT(E29,LEN("Waived"))="Waived"</formula>
    </cfRule>
    <cfRule type="beginsWith" dxfId="1574" priority="231" stopIfTrue="1" operator="beginsWith" text="Broken">
      <formula>LEFT(E29,LEN("Broken"))="Broken"</formula>
    </cfRule>
    <cfRule type="beginsWith" dxfId="1573" priority="232" stopIfTrue="1" operator="beginsWith" text="Decent">
      <formula>LEFT(E29,LEN("Decent"))="Decent"</formula>
    </cfRule>
    <cfRule type="beginsWith" dxfId="1572" priority="233" stopIfTrue="1" operator="beginsWith" text="Poor">
      <formula>LEFT(E29,LEN("Poor"))="Poor"</formula>
    </cfRule>
    <cfRule type="beginsWith" dxfId="1571" priority="234" stopIfTrue="1" operator="beginsWith" text="Missing">
      <formula>LEFT(E29,LEN("Missing"))="Missing"</formula>
    </cfRule>
    <cfRule type="beginsWith" dxfId="1570" priority="235" stopIfTrue="1" operator="beginsWith" text="Untested">
      <formula>LEFT(E29,LEN("Untested"))="Untested"</formula>
    </cfRule>
    <cfRule type="notContainsBlanks" dxfId="1569" priority="236" stopIfTrue="1">
      <formula>LEN(TRIM(E29))&gt;0</formula>
    </cfRule>
  </conditionalFormatting>
  <conditionalFormatting sqref="E14">
    <cfRule type="beginsWith" dxfId="1568" priority="197" stopIfTrue="1" operator="beginsWith" text="Not Applicable">
      <formula>LEFT(E14,LEN("Not Applicable"))="Not Applicable"</formula>
    </cfRule>
    <cfRule type="beginsWith" dxfId="1567" priority="198" stopIfTrue="1" operator="beginsWith" text="Waived">
      <formula>LEFT(E14,LEN("Waived"))="Waived"</formula>
    </cfRule>
    <cfRule type="beginsWith" dxfId="1566" priority="199" stopIfTrue="1" operator="beginsWith" text="Broken">
      <formula>LEFT(E14,LEN("Broken"))="Broken"</formula>
    </cfRule>
    <cfRule type="beginsWith" dxfId="1565" priority="200" stopIfTrue="1" operator="beginsWith" text="Decent">
      <formula>LEFT(E14,LEN("Decent"))="Decent"</formula>
    </cfRule>
    <cfRule type="beginsWith" dxfId="1564" priority="201" stopIfTrue="1" operator="beginsWith" text="Poor">
      <formula>LEFT(E14,LEN("Poor"))="Poor"</formula>
    </cfRule>
    <cfRule type="beginsWith" dxfId="1563" priority="202" stopIfTrue="1" operator="beginsWith" text="Missing">
      <formula>LEFT(E14,LEN("Missing"))="Missing"</formula>
    </cfRule>
    <cfRule type="beginsWith" dxfId="1562" priority="203" stopIfTrue="1" operator="beginsWith" text="Untested">
      <formula>LEFT(E14,LEN("Untested"))="Untested"</formula>
    </cfRule>
    <cfRule type="notContainsBlanks" dxfId="1561" priority="204" stopIfTrue="1">
      <formula>LEN(TRIM(E14))&gt;0</formula>
    </cfRule>
  </conditionalFormatting>
  <conditionalFormatting sqref="F22">
    <cfRule type="beginsWith" dxfId="1560" priority="185" stopIfTrue="1" operator="beginsWith" text="Not Applicable">
      <formula>LEFT(F22,LEN("Not Applicable"))="Not Applicable"</formula>
    </cfRule>
    <cfRule type="beginsWith" dxfId="1559" priority="186" stopIfTrue="1" operator="beginsWith" text="Waived">
      <formula>LEFT(F22,LEN("Waived"))="Waived"</formula>
    </cfRule>
    <cfRule type="beginsWith" dxfId="1558" priority="187" stopIfTrue="1" operator="beginsWith" text="Broken">
      <formula>LEFT(F22,LEN("Broken"))="Broken"</formula>
    </cfRule>
    <cfRule type="beginsWith" dxfId="1557" priority="188" stopIfTrue="1" operator="beginsWith" text="Decent">
      <formula>LEFT(F22,LEN("Decent"))="Decent"</formula>
    </cfRule>
    <cfRule type="beginsWith" dxfId="1556" priority="189" stopIfTrue="1" operator="beginsWith" text="Poor">
      <formula>LEFT(F22,LEN("Poor"))="Poor"</formula>
    </cfRule>
    <cfRule type="beginsWith" dxfId="1555" priority="190" stopIfTrue="1" operator="beginsWith" text="Missing">
      <formula>LEFT(F22,LEN("Missing"))="Missing"</formula>
    </cfRule>
    <cfRule type="beginsWith" dxfId="1554" priority="191" stopIfTrue="1" operator="beginsWith" text="Untested">
      <formula>LEFT(F22,LEN("Untested"))="Untested"</formula>
    </cfRule>
    <cfRule type="notContainsBlanks" dxfId="1553" priority="192" stopIfTrue="1">
      <formula>LEN(TRIM(F22))&gt;0</formula>
    </cfRule>
  </conditionalFormatting>
  <conditionalFormatting sqref="F22">
    <cfRule type="beginsWith" dxfId="1552" priority="181" operator="beginsWith" text="Partial">
      <formula>LEFT(F22,LEN("Partial"))="Partial"</formula>
    </cfRule>
    <cfRule type="beginsWith" dxfId="1551" priority="182" stopIfTrue="1" operator="beginsWith" text="Exceptional">
      <formula>LEFT(F22,LEN("Exceptional"))="Exceptional"</formula>
    </cfRule>
    <cfRule type="beginsWith" dxfId="1550" priority="183" stopIfTrue="1" operator="beginsWith" text="Great">
      <formula>LEFT(F22,LEN("Great"))="Great"</formula>
    </cfRule>
    <cfRule type="beginsWith" dxfId="1549" priority="184" stopIfTrue="1" operator="beginsWith" text="Good">
      <formula>LEFT(F22,LEN("Good"))="Good"</formula>
    </cfRule>
  </conditionalFormatting>
  <conditionalFormatting sqref="E22">
    <cfRule type="beginsWith" dxfId="1548" priority="173" stopIfTrue="1" operator="beginsWith" text="Not Applicable">
      <formula>LEFT(E22,LEN("Not Applicable"))="Not Applicable"</formula>
    </cfRule>
    <cfRule type="beginsWith" dxfId="1547" priority="174" stopIfTrue="1" operator="beginsWith" text="Waived">
      <formula>LEFT(E22,LEN("Waived"))="Waived"</formula>
    </cfRule>
    <cfRule type="beginsWith" dxfId="1546" priority="175" stopIfTrue="1" operator="beginsWith" text="Broken">
      <formula>LEFT(E22,LEN("Broken"))="Broken"</formula>
    </cfRule>
    <cfRule type="beginsWith" dxfId="1545" priority="176" stopIfTrue="1" operator="beginsWith" text="Decent">
      <formula>LEFT(E22,LEN("Decent"))="Decent"</formula>
    </cfRule>
    <cfRule type="beginsWith" dxfId="1544" priority="177" stopIfTrue="1" operator="beginsWith" text="Poor">
      <formula>LEFT(E22,LEN("Poor"))="Poor"</formula>
    </cfRule>
    <cfRule type="beginsWith" dxfId="1543" priority="178" stopIfTrue="1" operator="beginsWith" text="Missing">
      <formula>LEFT(E22,LEN("Missing"))="Missing"</formula>
    </cfRule>
    <cfRule type="beginsWith" dxfId="1542" priority="179" stopIfTrue="1" operator="beginsWith" text="Untested">
      <formula>LEFT(E22,LEN("Untested"))="Untested"</formula>
    </cfRule>
    <cfRule type="notContainsBlanks" dxfId="1541" priority="180" stopIfTrue="1">
      <formula>LEN(TRIM(E22))&gt;0</formula>
    </cfRule>
  </conditionalFormatting>
  <conditionalFormatting sqref="F38:F39">
    <cfRule type="beginsWith" dxfId="1540" priority="161" stopIfTrue="1" operator="beginsWith" text="Not Applicable">
      <formula>LEFT(F38,LEN("Not Applicable"))="Not Applicable"</formula>
    </cfRule>
    <cfRule type="beginsWith" dxfId="1539" priority="162" stopIfTrue="1" operator="beginsWith" text="Waived">
      <formula>LEFT(F38,LEN("Waived"))="Waived"</formula>
    </cfRule>
    <cfRule type="beginsWith" dxfId="1538" priority="163" stopIfTrue="1" operator="beginsWith" text="Broken">
      <formula>LEFT(F38,LEN("Broken"))="Broken"</formula>
    </cfRule>
    <cfRule type="beginsWith" dxfId="1537" priority="164" stopIfTrue="1" operator="beginsWith" text="Decent">
      <formula>LEFT(F38,LEN("Decent"))="Decent"</formula>
    </cfRule>
    <cfRule type="beginsWith" dxfId="1536" priority="165" stopIfTrue="1" operator="beginsWith" text="Poor">
      <formula>LEFT(F38,LEN("Poor"))="Poor"</formula>
    </cfRule>
    <cfRule type="beginsWith" dxfId="1535" priority="166" stopIfTrue="1" operator="beginsWith" text="Missing">
      <formula>LEFT(F38,LEN("Missing"))="Missing"</formula>
    </cfRule>
    <cfRule type="beginsWith" dxfId="1534" priority="167" stopIfTrue="1" operator="beginsWith" text="Untested">
      <formula>LEFT(F38,LEN("Untested"))="Untested"</formula>
    </cfRule>
    <cfRule type="notContainsBlanks" dxfId="1533" priority="168" stopIfTrue="1">
      <formula>LEN(TRIM(F38))&gt;0</formula>
    </cfRule>
  </conditionalFormatting>
  <conditionalFormatting sqref="F38:F39">
    <cfRule type="beginsWith" dxfId="1532" priority="157" operator="beginsWith" text="Partial">
      <formula>LEFT(F38,LEN("Partial"))="Partial"</formula>
    </cfRule>
    <cfRule type="beginsWith" dxfId="1531" priority="158" stopIfTrue="1" operator="beginsWith" text="Exceptional">
      <formula>LEFT(F38,LEN("Exceptional"))="Exceptional"</formula>
    </cfRule>
    <cfRule type="beginsWith" dxfId="1530" priority="159" stopIfTrue="1" operator="beginsWith" text="Great">
      <formula>LEFT(F38,LEN("Great"))="Great"</formula>
    </cfRule>
    <cfRule type="beginsWith" dxfId="1529" priority="160" stopIfTrue="1" operator="beginsWith" text="Good">
      <formula>LEFT(F38,LEN("Good"))="Good"</formula>
    </cfRule>
  </conditionalFormatting>
  <conditionalFormatting sqref="E38">
    <cfRule type="beginsWith" dxfId="1528" priority="149" stopIfTrue="1" operator="beginsWith" text="Not Applicable">
      <formula>LEFT(E38,LEN("Not Applicable"))="Not Applicable"</formula>
    </cfRule>
    <cfRule type="beginsWith" dxfId="1527" priority="150" stopIfTrue="1" operator="beginsWith" text="Waived">
      <formula>LEFT(E38,LEN("Waived"))="Waived"</formula>
    </cfRule>
    <cfRule type="beginsWith" dxfId="1526" priority="151" stopIfTrue="1" operator="beginsWith" text="Broken">
      <formula>LEFT(E38,LEN("Broken"))="Broken"</formula>
    </cfRule>
    <cfRule type="beginsWith" dxfId="1525" priority="152" stopIfTrue="1" operator="beginsWith" text="Decent">
      <formula>LEFT(E38,LEN("Decent"))="Decent"</formula>
    </cfRule>
    <cfRule type="beginsWith" dxfId="1524" priority="153" stopIfTrue="1" operator="beginsWith" text="Poor">
      <formula>LEFT(E38,LEN("Poor"))="Poor"</formula>
    </cfRule>
    <cfRule type="beginsWith" dxfId="1523" priority="154" stopIfTrue="1" operator="beginsWith" text="Missing">
      <formula>LEFT(E38,LEN("Missing"))="Missing"</formula>
    </cfRule>
    <cfRule type="beginsWith" dxfId="1522" priority="155" stopIfTrue="1" operator="beginsWith" text="Untested">
      <formula>LEFT(E38,LEN("Untested"))="Untested"</formula>
    </cfRule>
    <cfRule type="notContainsBlanks" dxfId="1521" priority="156" stopIfTrue="1">
      <formula>LEN(TRIM(E38))&gt;0</formula>
    </cfRule>
  </conditionalFormatting>
  <conditionalFormatting sqref="E38">
    <cfRule type="beginsWith" dxfId="1520" priority="145" operator="beginsWith" text="Partial">
      <formula>LEFT(E38,LEN("Partial"))="Partial"</formula>
    </cfRule>
    <cfRule type="beginsWith" dxfId="1519" priority="146" stopIfTrue="1" operator="beginsWith" text="Exceptional">
      <formula>LEFT(E38,LEN("Exceptional"))="Exceptional"</formula>
    </cfRule>
    <cfRule type="beginsWith" dxfId="1518" priority="147" stopIfTrue="1" operator="beginsWith" text="Great">
      <formula>LEFT(E38,LEN("Great"))="Great"</formula>
    </cfRule>
    <cfRule type="beginsWith" dxfId="1517" priority="148" stopIfTrue="1" operator="beginsWith" text="Good">
      <formula>LEFT(E38,LEN("Good"))="Good"</formula>
    </cfRule>
  </conditionalFormatting>
  <conditionalFormatting sqref="E39">
    <cfRule type="beginsWith" dxfId="1516" priority="137" stopIfTrue="1" operator="beginsWith" text="Not Applicable">
      <formula>LEFT(E39,LEN("Not Applicable"))="Not Applicable"</formula>
    </cfRule>
    <cfRule type="beginsWith" dxfId="1515" priority="138" stopIfTrue="1" operator="beginsWith" text="Waived">
      <formula>LEFT(E39,LEN("Waived"))="Waived"</formula>
    </cfRule>
    <cfRule type="beginsWith" dxfId="1514" priority="139" stopIfTrue="1" operator="beginsWith" text="Broken">
      <formula>LEFT(E39,LEN("Broken"))="Broken"</formula>
    </cfRule>
    <cfRule type="beginsWith" dxfId="1513" priority="140" stopIfTrue="1" operator="beginsWith" text="Decent">
      <formula>LEFT(E39,LEN("Decent"))="Decent"</formula>
    </cfRule>
    <cfRule type="beginsWith" dxfId="1512" priority="141" stopIfTrue="1" operator="beginsWith" text="Poor">
      <formula>LEFT(E39,LEN("Poor"))="Poor"</formula>
    </cfRule>
    <cfRule type="beginsWith" dxfId="1511" priority="142" stopIfTrue="1" operator="beginsWith" text="Missing">
      <formula>LEFT(E39,LEN("Missing"))="Missing"</formula>
    </cfRule>
    <cfRule type="beginsWith" dxfId="1510" priority="143" stopIfTrue="1" operator="beginsWith" text="Untested">
      <formula>LEFT(E39,LEN("Untested"))="Untested"</formula>
    </cfRule>
    <cfRule type="notContainsBlanks" dxfId="1509" priority="144" stopIfTrue="1">
      <formula>LEN(TRIM(E39))&gt;0</formula>
    </cfRule>
  </conditionalFormatting>
  <conditionalFormatting sqref="E39">
    <cfRule type="beginsWith" dxfId="1508" priority="133" operator="beginsWith" text="Partial">
      <formula>LEFT(E39,LEN("Partial"))="Partial"</formula>
    </cfRule>
    <cfRule type="beginsWith" dxfId="1507" priority="134" stopIfTrue="1" operator="beginsWith" text="Exceptional">
      <formula>LEFT(E39,LEN("Exceptional"))="Exceptional"</formula>
    </cfRule>
    <cfRule type="beginsWith" dxfId="1506" priority="135" stopIfTrue="1" operator="beginsWith" text="Great">
      <formula>LEFT(E39,LEN("Great"))="Great"</formula>
    </cfRule>
    <cfRule type="beginsWith" dxfId="1505" priority="136" stopIfTrue="1" operator="beginsWith" text="Good">
      <formula>LEFT(E39,LEN("Good"))="Good"</formula>
    </cfRule>
  </conditionalFormatting>
  <conditionalFormatting sqref="E34">
    <cfRule type="beginsWith" dxfId="1504" priority="101" stopIfTrue="1" operator="beginsWith" text="Not Applicable">
      <formula>LEFT(E34,LEN("Not Applicable"))="Not Applicable"</formula>
    </cfRule>
    <cfRule type="beginsWith" dxfId="1503" priority="102" stopIfTrue="1" operator="beginsWith" text="Waived">
      <formula>LEFT(E34,LEN("Waived"))="Waived"</formula>
    </cfRule>
    <cfRule type="beginsWith" dxfId="1502" priority="103" stopIfTrue="1" operator="beginsWith" text="Broken">
      <formula>LEFT(E34,LEN("Broken"))="Broken"</formula>
    </cfRule>
    <cfRule type="beginsWith" dxfId="1501" priority="104" stopIfTrue="1" operator="beginsWith" text="Decent">
      <formula>LEFT(E34,LEN("Decent"))="Decent"</formula>
    </cfRule>
    <cfRule type="beginsWith" dxfId="1500" priority="105" stopIfTrue="1" operator="beginsWith" text="Poor">
      <formula>LEFT(E34,LEN("Poor"))="Poor"</formula>
    </cfRule>
    <cfRule type="beginsWith" dxfId="1499" priority="106" stopIfTrue="1" operator="beginsWith" text="Missing">
      <formula>LEFT(E34,LEN("Missing"))="Missing"</formula>
    </cfRule>
    <cfRule type="beginsWith" dxfId="1498" priority="107" stopIfTrue="1" operator="beginsWith" text="Untested">
      <formula>LEFT(E34,LEN("Untested"))="Untested"</formula>
    </cfRule>
    <cfRule type="notContainsBlanks" dxfId="1497" priority="108" stopIfTrue="1">
      <formula>LEN(TRIM(E34))&gt;0</formula>
    </cfRule>
  </conditionalFormatting>
  <conditionalFormatting sqref="E34">
    <cfRule type="beginsWith" dxfId="1496" priority="97" operator="beginsWith" text="Partial">
      <formula>LEFT(E34,LEN("Partial"))="Partial"</formula>
    </cfRule>
    <cfRule type="beginsWith" dxfId="1495" priority="98" stopIfTrue="1" operator="beginsWith" text="Exceptional">
      <formula>LEFT(E34,LEN("Exceptional"))="Exceptional"</formula>
    </cfRule>
    <cfRule type="beginsWith" dxfId="1494" priority="99" stopIfTrue="1" operator="beginsWith" text="Great">
      <formula>LEFT(E34,LEN("Great"))="Great"</formula>
    </cfRule>
    <cfRule type="beginsWith" dxfId="1493" priority="100" stopIfTrue="1" operator="beginsWith" text="Good">
      <formula>LEFT(E34,LEN("Good"))="Good"</formula>
    </cfRule>
  </conditionalFormatting>
  <conditionalFormatting sqref="F34">
    <cfRule type="beginsWith" dxfId="1492" priority="113" stopIfTrue="1" operator="beginsWith" text="Not Applicable">
      <formula>LEFT(F34,LEN("Not Applicable"))="Not Applicable"</formula>
    </cfRule>
    <cfRule type="beginsWith" dxfId="1491" priority="114" stopIfTrue="1" operator="beginsWith" text="Waived">
      <formula>LEFT(F34,LEN("Waived"))="Waived"</formula>
    </cfRule>
    <cfRule type="beginsWith" dxfId="1490" priority="115" stopIfTrue="1" operator="beginsWith" text="Broken">
      <formula>LEFT(F34,LEN("Broken"))="Broken"</formula>
    </cfRule>
    <cfRule type="beginsWith" dxfId="1489" priority="116" stopIfTrue="1" operator="beginsWith" text="Decent">
      <formula>LEFT(F34,LEN("Decent"))="Decent"</formula>
    </cfRule>
    <cfRule type="beginsWith" dxfId="1488" priority="117" stopIfTrue="1" operator="beginsWith" text="Poor">
      <formula>LEFT(F34,LEN("Poor"))="Poor"</formula>
    </cfRule>
    <cfRule type="beginsWith" dxfId="1487" priority="118" stopIfTrue="1" operator="beginsWith" text="Missing">
      <formula>LEFT(F34,LEN("Missing"))="Missing"</formula>
    </cfRule>
    <cfRule type="beginsWith" dxfId="1486" priority="119" stopIfTrue="1" operator="beginsWith" text="Untested">
      <formula>LEFT(F34,LEN("Untested"))="Untested"</formula>
    </cfRule>
    <cfRule type="notContainsBlanks" dxfId="1485" priority="120" stopIfTrue="1">
      <formula>LEN(TRIM(F34))&gt;0</formula>
    </cfRule>
  </conditionalFormatting>
  <conditionalFormatting sqref="F34">
    <cfRule type="beginsWith" dxfId="1484" priority="109" operator="beginsWith" text="Partial">
      <formula>LEFT(F34,LEN("Partial"))="Partial"</formula>
    </cfRule>
    <cfRule type="beginsWith" dxfId="1483" priority="110" stopIfTrue="1" operator="beginsWith" text="Exceptional">
      <formula>LEFT(F34,LEN("Exceptional"))="Exceptional"</formula>
    </cfRule>
    <cfRule type="beginsWith" dxfId="1482" priority="111" stopIfTrue="1" operator="beginsWith" text="Great">
      <formula>LEFT(F34,LEN("Great"))="Great"</formula>
    </cfRule>
    <cfRule type="beginsWith" dxfId="1481" priority="112" stopIfTrue="1" operator="beginsWith" text="Good">
      <formula>LEFT(F34,LEN("Good"))="Good"</formula>
    </cfRule>
  </conditionalFormatting>
  <conditionalFormatting sqref="E12">
    <cfRule type="beginsWith" dxfId="1480" priority="89" stopIfTrue="1" operator="beginsWith" text="Not Applicable">
      <formula>LEFT(E12,LEN("Not Applicable"))="Not Applicable"</formula>
    </cfRule>
    <cfRule type="beginsWith" dxfId="1479" priority="90" stopIfTrue="1" operator="beginsWith" text="Waived">
      <formula>LEFT(E12,LEN("Waived"))="Waived"</formula>
    </cfRule>
    <cfRule type="beginsWith" dxfId="1478" priority="91" stopIfTrue="1" operator="beginsWith" text="Broken">
      <formula>LEFT(E12,LEN("Broken"))="Broken"</formula>
    </cfRule>
    <cfRule type="beginsWith" dxfId="1477" priority="92" stopIfTrue="1" operator="beginsWith" text="Decent">
      <formula>LEFT(E12,LEN("Decent"))="Decent"</formula>
    </cfRule>
    <cfRule type="beginsWith" dxfId="1476" priority="93" stopIfTrue="1" operator="beginsWith" text="Poor">
      <formula>LEFT(E12,LEN("Poor"))="Poor"</formula>
    </cfRule>
    <cfRule type="beginsWith" dxfId="1475" priority="94" stopIfTrue="1" operator="beginsWith" text="Missing">
      <formula>LEFT(E12,LEN("Missing"))="Missing"</formula>
    </cfRule>
    <cfRule type="beginsWith" dxfId="1474" priority="95" stopIfTrue="1" operator="beginsWith" text="Untested">
      <formula>LEFT(E12,LEN("Untested"))="Untested"</formula>
    </cfRule>
    <cfRule type="notContainsBlanks" dxfId="1473" priority="96" stopIfTrue="1">
      <formula>LEN(TRIM(E12))&gt;0</formula>
    </cfRule>
  </conditionalFormatting>
  <conditionalFormatting sqref="E12">
    <cfRule type="beginsWith" dxfId="1472" priority="85" operator="beginsWith" text="Partial">
      <formula>LEFT(E12,LEN("Partial"))="Partial"</formula>
    </cfRule>
    <cfRule type="beginsWith" dxfId="1471" priority="86" stopIfTrue="1" operator="beginsWith" text="Exceptional">
      <formula>LEFT(E12,LEN("Exceptional"))="Exceptional"</formula>
    </cfRule>
    <cfRule type="beginsWith" dxfId="1470" priority="87" stopIfTrue="1" operator="beginsWith" text="Great">
      <formula>LEFT(E12,LEN("Great"))="Great"</formula>
    </cfRule>
    <cfRule type="beginsWith" dxfId="1469" priority="88" stopIfTrue="1" operator="beginsWith" text="Good">
      <formula>LEFT(E12,LEN("Good"))="Good"</formula>
    </cfRule>
  </conditionalFormatting>
  <conditionalFormatting sqref="E13">
    <cfRule type="beginsWith" dxfId="1468" priority="73" operator="beginsWith" text="Partial">
      <formula>LEFT(E13,LEN("Partial"))="Partial"</formula>
    </cfRule>
    <cfRule type="beginsWith" dxfId="1467" priority="74" stopIfTrue="1" operator="beginsWith" text="Exceptional">
      <formula>LEFT(E13,LEN("Exceptional"))="Exceptional"</formula>
    </cfRule>
    <cfRule type="beginsWith" dxfId="1466" priority="75" stopIfTrue="1" operator="beginsWith" text="Great">
      <formula>LEFT(E13,LEN("Great"))="Great"</formula>
    </cfRule>
    <cfRule type="beginsWith" dxfId="1465" priority="76" stopIfTrue="1" operator="beginsWith" text="Good">
      <formula>LEFT(E13,LEN("Good"))="Good"</formula>
    </cfRule>
  </conditionalFormatting>
  <conditionalFormatting sqref="E13">
    <cfRule type="beginsWith" dxfId="1464" priority="77" stopIfTrue="1" operator="beginsWith" text="Not Applicable">
      <formula>LEFT(E13,LEN("Not Applicable"))="Not Applicable"</formula>
    </cfRule>
    <cfRule type="beginsWith" dxfId="1463" priority="78" stopIfTrue="1" operator="beginsWith" text="Waived">
      <formula>LEFT(E13,LEN("Waived"))="Waived"</formula>
    </cfRule>
    <cfRule type="beginsWith" dxfId="1462" priority="79" stopIfTrue="1" operator="beginsWith" text="Broken">
      <formula>LEFT(E13,LEN("Broken"))="Broken"</formula>
    </cfRule>
    <cfRule type="beginsWith" dxfId="1461" priority="80" stopIfTrue="1" operator="beginsWith" text="Decent">
      <formula>LEFT(E13,LEN("Decent"))="Decent"</formula>
    </cfRule>
    <cfRule type="beginsWith" dxfId="1460" priority="81" stopIfTrue="1" operator="beginsWith" text="Poor">
      <formula>LEFT(E13,LEN("Poor"))="Poor"</formula>
    </cfRule>
    <cfRule type="beginsWith" dxfId="1459" priority="82" stopIfTrue="1" operator="beginsWith" text="Missing">
      <formula>LEFT(E13,LEN("Missing"))="Missing"</formula>
    </cfRule>
    <cfRule type="beginsWith" dxfId="1458" priority="83" stopIfTrue="1" operator="beginsWith" text="Untested">
      <formula>LEFT(E13,LEN("Untested"))="Untested"</formula>
    </cfRule>
    <cfRule type="notContainsBlanks" dxfId="1457" priority="84" stopIfTrue="1">
      <formula>LEN(TRIM(E13))&gt;0</formula>
    </cfRule>
  </conditionalFormatting>
  <conditionalFormatting sqref="F12">
    <cfRule type="beginsWith" dxfId="1456" priority="61" operator="beginsWith" text="Partial">
      <formula>LEFT(F12,LEN("Partial"))="Partial"</formula>
    </cfRule>
    <cfRule type="beginsWith" dxfId="1455" priority="62" stopIfTrue="1" operator="beginsWith" text="Exceptional">
      <formula>LEFT(F12,LEN("Exceptional"))="Exceptional"</formula>
    </cfRule>
    <cfRule type="beginsWith" dxfId="1454" priority="63" stopIfTrue="1" operator="beginsWith" text="Great">
      <formula>LEFT(F12,LEN("Great"))="Great"</formula>
    </cfRule>
    <cfRule type="beginsWith" dxfId="1453" priority="64" stopIfTrue="1" operator="beginsWith" text="Good">
      <formula>LEFT(F12,LEN("Good"))="Good"</formula>
    </cfRule>
  </conditionalFormatting>
  <conditionalFormatting sqref="F12">
    <cfRule type="beginsWith" dxfId="1452" priority="65" stopIfTrue="1" operator="beginsWith" text="Not Applicable">
      <formula>LEFT(F12,LEN("Not Applicable"))="Not Applicable"</formula>
    </cfRule>
    <cfRule type="beginsWith" dxfId="1451" priority="66" stopIfTrue="1" operator="beginsWith" text="Waived">
      <formula>LEFT(F12,LEN("Waived"))="Waived"</formula>
    </cfRule>
    <cfRule type="beginsWith" dxfId="1450" priority="67" stopIfTrue="1" operator="beginsWith" text="Broken">
      <formula>LEFT(F12,LEN("Broken"))="Broken"</formula>
    </cfRule>
    <cfRule type="beginsWith" dxfId="1449" priority="68" stopIfTrue="1" operator="beginsWith" text="Decent">
      <formula>LEFT(F12,LEN("Decent"))="Decent"</formula>
    </cfRule>
    <cfRule type="beginsWith" dxfId="1448" priority="69" stopIfTrue="1" operator="beginsWith" text="Poor">
      <formula>LEFT(F12,LEN("Poor"))="Poor"</formula>
    </cfRule>
    <cfRule type="beginsWith" dxfId="1447" priority="70" stopIfTrue="1" operator="beginsWith" text="Missing">
      <formula>LEFT(F12,LEN("Missing"))="Missing"</formula>
    </cfRule>
    <cfRule type="beginsWith" dxfId="1446" priority="71" stopIfTrue="1" operator="beginsWith" text="Untested">
      <formula>LEFT(F12,LEN("Untested"))="Untested"</formula>
    </cfRule>
    <cfRule type="notContainsBlanks" dxfId="1445" priority="72" stopIfTrue="1">
      <formula>LEN(TRIM(F12))&gt;0</formula>
    </cfRule>
  </conditionalFormatting>
  <conditionalFormatting sqref="F12">
    <cfRule type="beginsWith" dxfId="1444" priority="53" stopIfTrue="1" operator="beginsWith" text="Not Applicable">
      <formula>LEFT(F12,LEN("Not Applicable"))="Not Applicable"</formula>
    </cfRule>
    <cfRule type="beginsWith" dxfId="1443" priority="54" stopIfTrue="1" operator="beginsWith" text="Waived">
      <formula>LEFT(F12,LEN("Waived"))="Waived"</formula>
    </cfRule>
    <cfRule type="beginsWith" dxfId="1442" priority="55" stopIfTrue="1" operator="beginsWith" text="Broken">
      <formula>LEFT(F12,LEN("Broken"))="Broken"</formula>
    </cfRule>
    <cfRule type="beginsWith" dxfId="1441" priority="56" stopIfTrue="1" operator="beginsWith" text="Decent">
      <formula>LEFT(F12,LEN("Decent"))="Decent"</formula>
    </cfRule>
    <cfRule type="beginsWith" dxfId="1440" priority="57" stopIfTrue="1" operator="beginsWith" text="Poor">
      <formula>LEFT(F12,LEN("Poor"))="Poor"</formula>
    </cfRule>
    <cfRule type="beginsWith" dxfId="1439" priority="58" stopIfTrue="1" operator="beginsWith" text="Missing">
      <formula>LEFT(F12,LEN("Missing"))="Missing"</formula>
    </cfRule>
    <cfRule type="beginsWith" dxfId="1438" priority="59" stopIfTrue="1" operator="beginsWith" text="Untested">
      <formula>LEFT(F12,LEN("Untested"))="Untested"</formula>
    </cfRule>
    <cfRule type="notContainsBlanks" dxfId="1437" priority="60" stopIfTrue="1">
      <formula>LEN(TRIM(F12))&gt;0</formula>
    </cfRule>
  </conditionalFormatting>
  <conditionalFormatting sqref="F12">
    <cfRule type="beginsWith" dxfId="1436" priority="49" operator="beginsWith" text="Partial">
      <formula>LEFT(F12,LEN("Partial"))="Partial"</formula>
    </cfRule>
    <cfRule type="beginsWith" dxfId="1435" priority="50" stopIfTrue="1" operator="beginsWith" text="Exceptional">
      <formula>LEFT(F12,LEN("Exceptional"))="Exceptional"</formula>
    </cfRule>
    <cfRule type="beginsWith" dxfId="1434" priority="51" stopIfTrue="1" operator="beginsWith" text="Great">
      <formula>LEFT(F12,LEN("Great"))="Great"</formula>
    </cfRule>
    <cfRule type="beginsWith" dxfId="1433" priority="52" stopIfTrue="1" operator="beginsWith" text="Good">
      <formula>LEFT(F12,LEN("Good"))="Good"</formula>
    </cfRule>
  </conditionalFormatting>
  <conditionalFormatting sqref="F13">
    <cfRule type="beginsWith" dxfId="1432" priority="37" operator="beginsWith" text="Partial">
      <formula>LEFT(F13,LEN("Partial"))="Partial"</formula>
    </cfRule>
    <cfRule type="beginsWith" dxfId="1431" priority="38" stopIfTrue="1" operator="beginsWith" text="Exceptional">
      <formula>LEFT(F13,LEN("Exceptional"))="Exceptional"</formula>
    </cfRule>
    <cfRule type="beginsWith" dxfId="1430" priority="39" stopIfTrue="1" operator="beginsWith" text="Great">
      <formula>LEFT(F13,LEN("Great"))="Great"</formula>
    </cfRule>
    <cfRule type="beginsWith" dxfId="1429" priority="40" stopIfTrue="1" operator="beginsWith" text="Good">
      <formula>LEFT(F13,LEN("Good"))="Good"</formula>
    </cfRule>
  </conditionalFormatting>
  <conditionalFormatting sqref="F13">
    <cfRule type="beginsWith" dxfId="1428" priority="41" stopIfTrue="1" operator="beginsWith" text="Not Applicable">
      <formula>LEFT(F13,LEN("Not Applicable"))="Not Applicable"</formula>
    </cfRule>
    <cfRule type="beginsWith" dxfId="1427" priority="42" stopIfTrue="1" operator="beginsWith" text="Waived">
      <formula>LEFT(F13,LEN("Waived"))="Waived"</formula>
    </cfRule>
    <cfRule type="beginsWith" dxfId="1426" priority="43" stopIfTrue="1" operator="beginsWith" text="Broken">
      <formula>LEFT(F13,LEN("Broken"))="Broken"</formula>
    </cfRule>
    <cfRule type="beginsWith" dxfId="1425" priority="44" stopIfTrue="1" operator="beginsWith" text="Decent">
      <formula>LEFT(F13,LEN("Decent"))="Decent"</formula>
    </cfRule>
    <cfRule type="beginsWith" dxfId="1424" priority="45" stopIfTrue="1" operator="beginsWith" text="Poor">
      <formula>LEFT(F13,LEN("Poor"))="Poor"</formula>
    </cfRule>
    <cfRule type="beginsWith" dxfId="1423" priority="46" stopIfTrue="1" operator="beginsWith" text="Missing">
      <formula>LEFT(F13,LEN("Missing"))="Missing"</formula>
    </cfRule>
    <cfRule type="beginsWith" dxfId="1422" priority="47" stopIfTrue="1" operator="beginsWith" text="Untested">
      <formula>LEFT(F13,LEN("Untested"))="Untested"</formula>
    </cfRule>
    <cfRule type="notContainsBlanks" dxfId="1421" priority="48" stopIfTrue="1">
      <formula>LEN(TRIM(F13))&gt;0</formula>
    </cfRule>
  </conditionalFormatting>
  <conditionalFormatting sqref="F13">
    <cfRule type="beginsWith" dxfId="1420" priority="29" stopIfTrue="1" operator="beginsWith" text="Not Applicable">
      <formula>LEFT(F13,LEN("Not Applicable"))="Not Applicable"</formula>
    </cfRule>
    <cfRule type="beginsWith" dxfId="1419" priority="30" stopIfTrue="1" operator="beginsWith" text="Waived">
      <formula>LEFT(F13,LEN("Waived"))="Waived"</formula>
    </cfRule>
    <cfRule type="beginsWith" dxfId="1418" priority="31" stopIfTrue="1" operator="beginsWith" text="Broken">
      <formula>LEFT(F13,LEN("Broken"))="Broken"</formula>
    </cfRule>
    <cfRule type="beginsWith" dxfId="1417" priority="32" stopIfTrue="1" operator="beginsWith" text="Decent">
      <formula>LEFT(F13,LEN("Decent"))="Decent"</formula>
    </cfRule>
    <cfRule type="beginsWith" dxfId="1416" priority="33" stopIfTrue="1" operator="beginsWith" text="Poor">
      <formula>LEFT(F13,LEN("Poor"))="Poor"</formula>
    </cfRule>
    <cfRule type="beginsWith" dxfId="1415" priority="34" stopIfTrue="1" operator="beginsWith" text="Missing">
      <formula>LEFT(F13,LEN("Missing"))="Missing"</formula>
    </cfRule>
    <cfRule type="beginsWith" dxfId="1414" priority="35" stopIfTrue="1" operator="beginsWith" text="Untested">
      <formula>LEFT(F13,LEN("Untested"))="Untested"</formula>
    </cfRule>
    <cfRule type="notContainsBlanks" dxfId="1413" priority="36" stopIfTrue="1">
      <formula>LEN(TRIM(F13))&gt;0</formula>
    </cfRule>
  </conditionalFormatting>
  <conditionalFormatting sqref="F13">
    <cfRule type="beginsWith" dxfId="1412" priority="25" operator="beginsWith" text="Partial">
      <formula>LEFT(F13,LEN("Partial"))="Partial"</formula>
    </cfRule>
    <cfRule type="beginsWith" dxfId="1411" priority="26" stopIfTrue="1" operator="beginsWith" text="Exceptional">
      <formula>LEFT(F13,LEN("Exceptional"))="Exceptional"</formula>
    </cfRule>
    <cfRule type="beginsWith" dxfId="1410" priority="27" stopIfTrue="1" operator="beginsWith" text="Great">
      <formula>LEFT(F13,LEN("Great"))="Great"</formula>
    </cfRule>
    <cfRule type="beginsWith" dxfId="1409" priority="28" stopIfTrue="1" operator="beginsWith" text="Good">
      <formula>LEFT(F13,LEN("Good"))="Good"</formula>
    </cfRule>
  </conditionalFormatting>
  <conditionalFormatting sqref="F14">
    <cfRule type="beginsWith" dxfId="1408" priority="13" operator="beginsWith" text="Partial">
      <formula>LEFT(F14,LEN("Partial"))="Partial"</formula>
    </cfRule>
    <cfRule type="beginsWith" dxfId="1407" priority="14" stopIfTrue="1" operator="beginsWith" text="Exceptional">
      <formula>LEFT(F14,LEN("Exceptional"))="Exceptional"</formula>
    </cfRule>
    <cfRule type="beginsWith" dxfId="1406" priority="15" stopIfTrue="1" operator="beginsWith" text="Great">
      <formula>LEFT(F14,LEN("Great"))="Great"</formula>
    </cfRule>
    <cfRule type="beginsWith" dxfId="1405" priority="16" stopIfTrue="1" operator="beginsWith" text="Good">
      <formula>LEFT(F14,LEN("Good"))="Good"</formula>
    </cfRule>
  </conditionalFormatting>
  <conditionalFormatting sqref="F14">
    <cfRule type="beginsWith" dxfId="1404" priority="17" stopIfTrue="1" operator="beginsWith" text="Not Applicable">
      <formula>LEFT(F14,LEN("Not Applicable"))="Not Applicable"</formula>
    </cfRule>
    <cfRule type="beginsWith" dxfId="1403" priority="18" stopIfTrue="1" operator="beginsWith" text="Waived">
      <formula>LEFT(F14,LEN("Waived"))="Waived"</formula>
    </cfRule>
    <cfRule type="beginsWith" dxfId="1402" priority="19" stopIfTrue="1" operator="beginsWith" text="Broken">
      <formula>LEFT(F14,LEN("Broken"))="Broken"</formula>
    </cfRule>
    <cfRule type="beginsWith" dxfId="1401" priority="20" stopIfTrue="1" operator="beginsWith" text="Decent">
      <formula>LEFT(F14,LEN("Decent"))="Decent"</formula>
    </cfRule>
    <cfRule type="beginsWith" dxfId="1400" priority="21" stopIfTrue="1" operator="beginsWith" text="Poor">
      <formula>LEFT(F14,LEN("Poor"))="Poor"</formula>
    </cfRule>
    <cfRule type="beginsWith" dxfId="1399" priority="22" stopIfTrue="1" operator="beginsWith" text="Missing">
      <formula>LEFT(F14,LEN("Missing"))="Missing"</formula>
    </cfRule>
    <cfRule type="beginsWith" dxfId="1398" priority="23" stopIfTrue="1" operator="beginsWith" text="Untested">
      <formula>LEFT(F14,LEN("Untested"))="Untested"</formula>
    </cfRule>
    <cfRule type="notContainsBlanks" dxfId="1397" priority="24" stopIfTrue="1">
      <formula>LEN(TRIM(F14))&gt;0</formula>
    </cfRule>
  </conditionalFormatting>
  <conditionalFormatting sqref="F14">
    <cfRule type="beginsWith" dxfId="1396" priority="5" stopIfTrue="1" operator="beginsWith" text="Not Applicable">
      <formula>LEFT(F14,LEN("Not Applicable"))="Not Applicable"</formula>
    </cfRule>
    <cfRule type="beginsWith" dxfId="1395" priority="6" stopIfTrue="1" operator="beginsWith" text="Waived">
      <formula>LEFT(F14,LEN("Waived"))="Waived"</formula>
    </cfRule>
    <cfRule type="beginsWith" dxfId="1394" priority="7" stopIfTrue="1" operator="beginsWith" text="Broken">
      <formula>LEFT(F14,LEN("Broken"))="Broken"</formula>
    </cfRule>
    <cfRule type="beginsWith" dxfId="1393" priority="8" stopIfTrue="1" operator="beginsWith" text="Decent">
      <formula>LEFT(F14,LEN("Decent"))="Decent"</formula>
    </cfRule>
    <cfRule type="beginsWith" dxfId="1392" priority="9" stopIfTrue="1" operator="beginsWith" text="Poor">
      <formula>LEFT(F14,LEN("Poor"))="Poor"</formula>
    </cfRule>
    <cfRule type="beginsWith" dxfId="1391" priority="10" stopIfTrue="1" operator="beginsWith" text="Missing">
      <formula>LEFT(F14,LEN("Missing"))="Missing"</formula>
    </cfRule>
    <cfRule type="beginsWith" dxfId="1390" priority="11" stopIfTrue="1" operator="beginsWith" text="Untested">
      <formula>LEFT(F14,LEN("Untested"))="Untested"</formula>
    </cfRule>
    <cfRule type="notContainsBlanks" dxfId="1389" priority="12" stopIfTrue="1">
      <formula>LEN(TRIM(F14))&gt;0</formula>
    </cfRule>
  </conditionalFormatting>
  <conditionalFormatting sqref="F14">
    <cfRule type="beginsWith" dxfId="1388" priority="1" operator="beginsWith" text="Partial">
      <formula>LEFT(F14,LEN("Partial"))="Partial"</formula>
    </cfRule>
    <cfRule type="beginsWith" dxfId="1387" priority="2" stopIfTrue="1" operator="beginsWith" text="Exceptional">
      <formula>LEFT(F14,LEN("Exceptional"))="Exceptional"</formula>
    </cfRule>
    <cfRule type="beginsWith" dxfId="1386" priority="3" stopIfTrue="1" operator="beginsWith" text="Great">
      <formula>LEFT(F14,LEN("Great"))="Great"</formula>
    </cfRule>
    <cfRule type="beginsWith" dxfId="1385" priority="4" stopIfTrue="1" operator="beginsWith" text="Good">
      <formula>LEFT(F14,LEN("Good"))="Good"</formula>
    </cfRule>
  </conditionalFormatting>
  <dataValidations count="3">
    <dataValidation type="list" showInputMessage="1" showErrorMessage="1" sqref="E27:F29 E17:F19 E42:F45 E22:F24 E38:F39 E32:F35 E12:F14" xr:uid="{00000000-0002-0000-0100-000000000000}">
      <formula1>"Untested, Not Applicable, Waived, Missing, Broken, Partial, Poor, Decent, Good, Great, Exceptional"</formula1>
    </dataValidation>
    <dataValidation type="list" allowBlank="1" showInputMessage="1" showErrorMessage="1" sqref="G41 G37 G16 G21 G26 G31 G11" xr:uid="{00000000-0002-0000-0100-000001000000}">
      <formula1>"Not Assessed, Unacceptable, Requires Improvement, Meets Expectations, Exceeds Expectations"</formula1>
    </dataValidation>
    <dataValidation type="list" allowBlank="1" showInputMessage="1" showErrorMessage="1" sqref="E7:F7" xr:uid="{00000000-0002-0000-0100-000002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H155"/>
  <sheetViews>
    <sheetView zoomScaleNormal="100" zoomScaleSheetLayoutView="50" zoomScalePageLayoutView="130" workbookViewId="0">
      <selection activeCell="A8" sqref="A8"/>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149999999999999" thickBot="1">
      <c r="A1" s="283" t="s">
        <v>149</v>
      </c>
      <c r="B1" s="284"/>
      <c r="C1" s="285"/>
      <c r="D1" s="75" t="s">
        <v>83</v>
      </c>
      <c r="E1" s="76" t="str">
        <f>""&amp;COUNTIF(E$8:E$115,"Untested")&amp;" Untested"</f>
        <v>13 Untested</v>
      </c>
      <c r="F1" s="76" t="str">
        <f>""&amp;COUNTIF(F$8:F$115,"Untested")&amp;" Untested"</f>
        <v>13 Untested</v>
      </c>
      <c r="G1" s="68" t="s">
        <v>84</v>
      </c>
    </row>
    <row r="2" spans="1:7" ht="17.100000000000001" customHeight="1" thickBot="1">
      <c r="A2" s="269" t="s">
        <v>422</v>
      </c>
      <c r="B2" s="270"/>
      <c r="C2" s="271"/>
      <c r="D2" s="77" t="s">
        <v>85</v>
      </c>
      <c r="E2" s="78"/>
      <c r="F2" s="78">
        <f>COUNTIF($G$11:$G$115,D2)</f>
        <v>8</v>
      </c>
      <c r="G2" s="266" t="s">
        <v>86</v>
      </c>
    </row>
    <row r="3" spans="1:7" ht="16.149999999999999" thickBot="1">
      <c r="A3" s="272"/>
      <c r="B3" s="273"/>
      <c r="C3" s="274"/>
      <c r="D3" s="77" t="s">
        <v>87</v>
      </c>
      <c r="E3" s="78"/>
      <c r="F3" s="78">
        <f>COUNTIF($G$11:$G$115,D3)</f>
        <v>0</v>
      </c>
      <c r="G3" s="267"/>
    </row>
    <row r="4" spans="1:7" ht="16.149999999999999" thickBot="1">
      <c r="A4" s="272"/>
      <c r="B4" s="273"/>
      <c r="C4" s="274"/>
      <c r="D4" s="77" t="s">
        <v>88</v>
      </c>
      <c r="E4" s="78"/>
      <c r="F4" s="78">
        <f>COUNTIF($G$11:$G$115,D4)</f>
        <v>0</v>
      </c>
      <c r="G4" s="267"/>
    </row>
    <row r="5" spans="1:7" ht="16.149999999999999" thickBot="1">
      <c r="A5" s="272"/>
      <c r="B5" s="273"/>
      <c r="C5" s="274"/>
      <c r="D5" s="77" t="s">
        <v>89</v>
      </c>
      <c r="E5" s="78"/>
      <c r="F5" s="78">
        <f>COUNTIF($G$11:$G$115,D5)</f>
        <v>0</v>
      </c>
      <c r="G5" s="267"/>
    </row>
    <row r="6" spans="1:7" ht="16.149999999999999" thickBot="1">
      <c r="A6" s="272"/>
      <c r="B6" s="273"/>
      <c r="C6" s="274"/>
      <c r="D6" s="77" t="s">
        <v>90</v>
      </c>
      <c r="E6" s="78"/>
      <c r="F6" s="78">
        <f>COUNTIF($G$11:$G$115,D6)</f>
        <v>0</v>
      </c>
      <c r="G6" s="267"/>
    </row>
    <row r="7" spans="1:7" ht="16.149999999999999" thickBot="1">
      <c r="A7" s="290"/>
      <c r="B7" s="291"/>
      <c r="C7" s="292"/>
      <c r="D7" s="119" t="s">
        <v>150</v>
      </c>
      <c r="E7" s="293"/>
      <c r="F7" s="294"/>
      <c r="G7" s="295"/>
    </row>
    <row r="8" spans="1:7" ht="8.1" customHeight="1" thickBot="1">
      <c r="A8" s="71"/>
      <c r="B8" s="71"/>
      <c r="C8" s="71"/>
      <c r="D8" s="117"/>
      <c r="E8" s="118"/>
      <c r="F8" s="118"/>
      <c r="G8" s="71"/>
    </row>
    <row r="9" spans="1:7" ht="16.149999999999999" thickBot="1">
      <c r="A9" s="286" t="s">
        <v>151</v>
      </c>
      <c r="B9" s="289"/>
      <c r="C9" s="287"/>
      <c r="D9" s="68" t="s">
        <v>93</v>
      </c>
      <c r="E9" s="69" t="s">
        <v>94</v>
      </c>
      <c r="F9" s="69" t="s">
        <v>46</v>
      </c>
      <c r="G9" s="68" t="s">
        <v>95</v>
      </c>
    </row>
    <row r="11" spans="1:7" ht="18.399999999999999" thickBot="1">
      <c r="A11" s="108" t="s">
        <v>152</v>
      </c>
      <c r="B11" s="107"/>
      <c r="C11" s="107"/>
      <c r="D11" s="107"/>
      <c r="E11" s="279" t="s">
        <v>97</v>
      </c>
      <c r="F11" s="280"/>
      <c r="G11" s="109" t="s">
        <v>85</v>
      </c>
    </row>
    <row r="12" spans="1:7" ht="59.1" customHeight="1" thickBot="1">
      <c r="A12" s="74" t="s">
        <v>152</v>
      </c>
      <c r="B12" s="264" t="s">
        <v>153</v>
      </c>
      <c r="C12" s="265"/>
      <c r="D12" s="70"/>
      <c r="E12" s="68" t="s">
        <v>100</v>
      </c>
      <c r="F12" s="68" t="s">
        <v>100</v>
      </c>
      <c r="G12" s="70"/>
    </row>
    <row r="14" spans="1:7" ht="18.399999999999999" thickBot="1">
      <c r="A14" s="108" t="s">
        <v>154</v>
      </c>
      <c r="B14" s="107"/>
      <c r="C14" s="107"/>
      <c r="D14" s="107"/>
      <c r="E14" s="279" t="s">
        <v>97</v>
      </c>
      <c r="F14" s="280"/>
      <c r="G14" s="109" t="s">
        <v>85</v>
      </c>
    </row>
    <row r="15" spans="1:7" ht="129" customHeight="1" thickBot="1">
      <c r="A15" s="91" t="s">
        <v>155</v>
      </c>
      <c r="B15" s="264" t="s">
        <v>156</v>
      </c>
      <c r="C15" s="265"/>
      <c r="D15" s="70"/>
      <c r="E15" s="68" t="s">
        <v>100</v>
      </c>
      <c r="F15" s="68" t="s">
        <v>100</v>
      </c>
      <c r="G15" s="70"/>
    </row>
    <row r="16" spans="1:7" ht="112.15" customHeight="1" thickBot="1">
      <c r="A16" s="92" t="s">
        <v>157</v>
      </c>
      <c r="B16" s="288" t="s">
        <v>158</v>
      </c>
      <c r="C16" s="265"/>
      <c r="D16" s="70"/>
      <c r="E16" s="68" t="s">
        <v>100</v>
      </c>
      <c r="F16" s="68" t="s">
        <v>100</v>
      </c>
      <c r="G16" s="70"/>
    </row>
    <row r="17" spans="1:7" ht="40.15" customHeight="1" thickBot="1">
      <c r="A17" s="92" t="s">
        <v>159</v>
      </c>
      <c r="B17" s="288" t="s">
        <v>160</v>
      </c>
      <c r="C17" s="265"/>
      <c r="D17" s="70"/>
      <c r="E17" s="68" t="s">
        <v>100</v>
      </c>
      <c r="F17" s="68" t="s">
        <v>100</v>
      </c>
      <c r="G17" s="70"/>
    </row>
    <row r="19" spans="1:7" ht="18.399999999999999" thickBot="1">
      <c r="A19" s="108" t="s">
        <v>161</v>
      </c>
      <c r="B19" s="107"/>
      <c r="C19" s="107"/>
      <c r="D19" s="107"/>
      <c r="E19" s="279" t="s">
        <v>97</v>
      </c>
      <c r="F19" s="280"/>
      <c r="G19" s="109" t="s">
        <v>85</v>
      </c>
    </row>
    <row r="20" spans="1:7" ht="107.1" customHeight="1" thickBot="1">
      <c r="A20" s="92" t="s">
        <v>162</v>
      </c>
      <c r="B20" s="288" t="s">
        <v>163</v>
      </c>
      <c r="C20" s="265"/>
      <c r="D20" s="70"/>
      <c r="E20" s="68" t="s">
        <v>100</v>
      </c>
      <c r="F20" s="68" t="s">
        <v>100</v>
      </c>
      <c r="G20" s="70"/>
    </row>
    <row r="21" spans="1:7" ht="119.1" customHeight="1" thickBot="1">
      <c r="A21" s="92" t="s">
        <v>164</v>
      </c>
      <c r="B21" s="288" t="s">
        <v>165</v>
      </c>
      <c r="C21" s="265"/>
      <c r="D21" s="70"/>
      <c r="E21" s="68" t="s">
        <v>100</v>
      </c>
      <c r="F21" s="68" t="s">
        <v>100</v>
      </c>
      <c r="G21" s="70"/>
    </row>
    <row r="23" spans="1:7" ht="18.399999999999999" thickBot="1">
      <c r="A23" s="108" t="s">
        <v>166</v>
      </c>
      <c r="B23" s="107"/>
      <c r="C23" s="107"/>
      <c r="D23" s="107"/>
      <c r="E23" s="279" t="s">
        <v>97</v>
      </c>
      <c r="F23" s="280"/>
      <c r="G23" s="109" t="s">
        <v>85</v>
      </c>
    </row>
    <row r="24" spans="1:7" ht="128.1" customHeight="1" thickBot="1">
      <c r="A24" s="92" t="s">
        <v>167</v>
      </c>
      <c r="B24" s="288" t="s">
        <v>168</v>
      </c>
      <c r="C24" s="265"/>
      <c r="D24" s="70"/>
      <c r="E24" s="68" t="s">
        <v>100</v>
      </c>
      <c r="F24" s="68" t="s">
        <v>100</v>
      </c>
      <c r="G24" s="70"/>
    </row>
    <row r="25" spans="1:7" ht="63" customHeight="1" thickBot="1">
      <c r="A25" s="92" t="s">
        <v>169</v>
      </c>
      <c r="B25" s="288" t="s">
        <v>170</v>
      </c>
      <c r="C25" s="265"/>
      <c r="D25" s="70"/>
      <c r="E25" s="68" t="s">
        <v>100</v>
      </c>
      <c r="F25" s="68" t="s">
        <v>100</v>
      </c>
      <c r="G25" s="70"/>
    </row>
    <row r="27" spans="1:7" ht="18.399999999999999" thickBot="1">
      <c r="A27" s="108" t="s">
        <v>171</v>
      </c>
      <c r="B27" s="107"/>
      <c r="C27" s="107"/>
      <c r="D27" s="107"/>
      <c r="E27" s="279" t="s">
        <v>97</v>
      </c>
      <c r="F27" s="280"/>
      <c r="G27" s="109" t="s">
        <v>85</v>
      </c>
    </row>
    <row r="28" spans="1:7" ht="98.1" customHeight="1" thickBot="1">
      <c r="A28" s="92" t="s">
        <v>172</v>
      </c>
      <c r="B28" s="288" t="s">
        <v>173</v>
      </c>
      <c r="C28" s="265"/>
      <c r="D28" s="70"/>
      <c r="E28" s="68" t="s">
        <v>100</v>
      </c>
      <c r="F28" s="68" t="s">
        <v>100</v>
      </c>
      <c r="G28" s="70"/>
    </row>
    <row r="29" spans="1:7" ht="104.1" customHeight="1" thickBot="1">
      <c r="A29" s="92" t="s">
        <v>174</v>
      </c>
      <c r="B29" s="288" t="s">
        <v>175</v>
      </c>
      <c r="C29" s="265"/>
      <c r="D29" s="70"/>
      <c r="E29" s="68" t="s">
        <v>100</v>
      </c>
      <c r="F29" s="68" t="s">
        <v>100</v>
      </c>
      <c r="G29" s="70"/>
    </row>
    <row r="31" spans="1:7" ht="18.399999999999999" thickBot="1">
      <c r="A31" s="108" t="s">
        <v>176</v>
      </c>
      <c r="B31" s="107"/>
      <c r="C31" s="107"/>
      <c r="D31" s="107"/>
      <c r="E31" s="279" t="s">
        <v>97</v>
      </c>
      <c r="F31" s="280"/>
      <c r="G31" s="109" t="s">
        <v>85</v>
      </c>
    </row>
    <row r="32" spans="1:7" ht="97.15" customHeight="1" thickBot="1">
      <c r="A32" s="92" t="s">
        <v>176</v>
      </c>
      <c r="B32" s="288" t="s">
        <v>177</v>
      </c>
      <c r="C32" s="265"/>
      <c r="D32" s="70"/>
      <c r="E32" s="68" t="s">
        <v>100</v>
      </c>
      <c r="F32" s="68" t="s">
        <v>100</v>
      </c>
      <c r="G32" s="70"/>
    </row>
    <row r="34" spans="1:7" ht="18.399999999999999" thickBot="1">
      <c r="A34" s="108" t="s">
        <v>178</v>
      </c>
      <c r="B34" s="107"/>
      <c r="C34" s="107"/>
      <c r="D34" s="107"/>
      <c r="E34" s="279" t="s">
        <v>97</v>
      </c>
      <c r="F34" s="280"/>
      <c r="G34" s="109" t="s">
        <v>85</v>
      </c>
    </row>
    <row r="35" spans="1:7" ht="67.150000000000006" customHeight="1" thickBot="1">
      <c r="A35" s="92" t="s">
        <v>178</v>
      </c>
      <c r="B35" s="288" t="s">
        <v>179</v>
      </c>
      <c r="C35" s="265"/>
      <c r="D35" s="70"/>
      <c r="E35" s="68" t="s">
        <v>100</v>
      </c>
      <c r="F35" s="68" t="s">
        <v>100</v>
      </c>
      <c r="G35" s="70"/>
    </row>
    <row r="37" spans="1:7" ht="18.399999999999999" thickBot="1">
      <c r="A37" s="108" t="s">
        <v>147</v>
      </c>
      <c r="B37" s="107"/>
      <c r="C37" s="107"/>
      <c r="D37" s="107"/>
      <c r="E37" s="279" t="s">
        <v>97</v>
      </c>
      <c r="F37" s="280"/>
      <c r="G37" s="109" t="s">
        <v>85</v>
      </c>
    </row>
    <row r="38" spans="1:7" ht="57" customHeight="1" thickBot="1">
      <c r="A38" s="74" t="s">
        <v>147</v>
      </c>
      <c r="B38" s="264" t="s">
        <v>180</v>
      </c>
      <c r="C38" s="265"/>
      <c r="D38" s="70"/>
      <c r="E38" s="68" t="s">
        <v>100</v>
      </c>
      <c r="F38" s="68" t="s">
        <v>100</v>
      </c>
      <c r="G38" s="70"/>
    </row>
    <row r="45" spans="1:7" ht="17.100000000000001" customHeight="1"/>
    <row r="62" ht="17.100000000000001" customHeight="1"/>
    <row r="71" ht="17.100000000000001" customHeight="1"/>
    <row r="86" spans="1:8" s="81" customFormat="1">
      <c r="A86" s="1"/>
      <c r="B86" s="1"/>
      <c r="C86" s="1"/>
      <c r="D86" s="1"/>
      <c r="E86" s="1"/>
      <c r="F86" s="1"/>
      <c r="G86" s="1"/>
      <c r="H86" s="1"/>
    </row>
    <row r="87" spans="1:8" s="81" customFormat="1">
      <c r="A87" s="1"/>
      <c r="B87" s="1"/>
      <c r="C87" s="1"/>
      <c r="D87" s="1"/>
      <c r="E87" s="1"/>
      <c r="F87" s="1"/>
      <c r="G87" s="1"/>
      <c r="H87" s="1"/>
    </row>
    <row r="88" spans="1:8" s="81" customFormat="1">
      <c r="A88" s="1"/>
      <c r="B88" s="1"/>
      <c r="C88" s="1"/>
      <c r="D88" s="1"/>
      <c r="E88" s="1"/>
      <c r="F88" s="1"/>
      <c r="G88" s="1"/>
      <c r="H88" s="1"/>
    </row>
    <row r="89" spans="1:8" s="81" customFormat="1">
      <c r="A89" s="1"/>
      <c r="B89" s="1"/>
      <c r="C89" s="1"/>
      <c r="D89" s="1"/>
      <c r="E89" s="1"/>
      <c r="F89" s="1"/>
      <c r="G89" s="1"/>
      <c r="H89" s="1"/>
    </row>
    <row r="90" spans="1:8" s="81" customFormat="1">
      <c r="A90" s="1"/>
      <c r="B90" s="1"/>
      <c r="C90" s="1"/>
      <c r="D90" s="1"/>
      <c r="E90" s="1"/>
      <c r="F90" s="1"/>
      <c r="G90" s="1"/>
      <c r="H90" s="1"/>
    </row>
    <row r="91" spans="1:8" s="81" customFormat="1">
      <c r="A91" s="1"/>
      <c r="B91" s="1"/>
      <c r="C91" s="1"/>
      <c r="D91" s="1"/>
      <c r="E91" s="1"/>
      <c r="F91" s="1"/>
      <c r="G91" s="1"/>
      <c r="H91" s="1"/>
    </row>
    <row r="92" spans="1:8" s="81" customFormat="1">
      <c r="A92" s="1"/>
      <c r="B92" s="1"/>
      <c r="C92" s="1"/>
      <c r="D92" s="1"/>
      <c r="E92" s="1"/>
      <c r="F92" s="1"/>
      <c r="G92" s="1"/>
      <c r="H92" s="1"/>
    </row>
    <row r="93" spans="1:8" s="81" customFormat="1">
      <c r="A93" s="1"/>
      <c r="B93" s="1"/>
      <c r="C93" s="1"/>
      <c r="D93" s="1"/>
      <c r="E93" s="1"/>
      <c r="F93" s="1"/>
      <c r="G93" s="1"/>
      <c r="H93" s="1"/>
    </row>
    <row r="94" spans="1:8" s="81" customFormat="1">
      <c r="A94" s="1"/>
      <c r="B94" s="1"/>
      <c r="C94" s="1"/>
      <c r="D94" s="1"/>
      <c r="E94" s="1"/>
      <c r="F94" s="1"/>
      <c r="G94" s="1"/>
      <c r="H94" s="1"/>
    </row>
    <row r="95" spans="1:8" s="81" customFormat="1">
      <c r="A95" s="1"/>
      <c r="B95" s="1"/>
      <c r="C95" s="1"/>
      <c r="D95" s="1"/>
      <c r="E95" s="1"/>
      <c r="F95" s="1"/>
      <c r="G95" s="1"/>
      <c r="H95" s="1"/>
    </row>
    <row r="96" spans="1:8" s="81" customFormat="1">
      <c r="A96" s="1"/>
      <c r="B96" s="1"/>
      <c r="C96" s="1"/>
      <c r="D96" s="1"/>
      <c r="E96" s="1"/>
      <c r="F96" s="1"/>
      <c r="G96" s="1"/>
      <c r="H96" s="1"/>
    </row>
    <row r="97" spans="1:8" s="81" customFormat="1">
      <c r="A97" s="1"/>
      <c r="B97" s="1"/>
      <c r="C97" s="1"/>
      <c r="D97" s="1"/>
      <c r="E97" s="1"/>
      <c r="F97" s="1"/>
      <c r="G97" s="1"/>
      <c r="H97" s="1"/>
    </row>
    <row r="98" spans="1:8" s="81" customFormat="1">
      <c r="A98" s="1"/>
      <c r="B98" s="1"/>
      <c r="C98" s="1"/>
      <c r="D98" s="1"/>
      <c r="E98" s="1"/>
      <c r="F98" s="1"/>
      <c r="G98" s="1"/>
      <c r="H98" s="1"/>
    </row>
    <row r="99" spans="1:8" s="81" customFormat="1">
      <c r="A99" s="1"/>
      <c r="B99" s="1"/>
      <c r="C99" s="1"/>
      <c r="D99" s="1"/>
      <c r="E99" s="1"/>
      <c r="F99" s="1"/>
      <c r="G99" s="1"/>
      <c r="H99" s="1"/>
    </row>
    <row r="100" spans="1:8" s="81" customFormat="1">
      <c r="A100" s="1"/>
      <c r="B100" s="1"/>
      <c r="C100" s="1"/>
      <c r="D100" s="1"/>
      <c r="E100" s="1"/>
      <c r="F100" s="1"/>
      <c r="G100" s="1"/>
      <c r="H100" s="1"/>
    </row>
    <row r="101" spans="1:8" s="81" customFormat="1">
      <c r="A101" s="1"/>
      <c r="B101" s="1"/>
      <c r="C101" s="1"/>
      <c r="D101" s="1"/>
      <c r="E101" s="1"/>
      <c r="F101" s="1"/>
      <c r="G101" s="1"/>
      <c r="H101" s="1"/>
    </row>
    <row r="102" spans="1:8" s="81" customFormat="1">
      <c r="A102" s="1"/>
      <c r="B102" s="1"/>
      <c r="C102" s="1"/>
      <c r="D102" s="1"/>
      <c r="E102" s="1"/>
      <c r="F102" s="1"/>
      <c r="G102" s="1"/>
      <c r="H102" s="1"/>
    </row>
    <row r="103" spans="1:8" s="81" customFormat="1">
      <c r="A103" s="1"/>
      <c r="B103" s="1"/>
      <c r="C103" s="1"/>
      <c r="D103" s="1"/>
      <c r="E103" s="1"/>
      <c r="F103" s="1"/>
      <c r="G103" s="1"/>
      <c r="H103" s="1"/>
    </row>
    <row r="104" spans="1:8" s="81" customFormat="1">
      <c r="A104" s="1"/>
      <c r="B104" s="1"/>
      <c r="C104" s="1"/>
      <c r="D104" s="1"/>
      <c r="E104" s="1"/>
      <c r="F104" s="1"/>
      <c r="G104" s="1"/>
      <c r="H104" s="1"/>
    </row>
    <row r="105" spans="1:8" s="81" customFormat="1">
      <c r="A105" s="1"/>
      <c r="B105" s="1"/>
      <c r="C105" s="1"/>
      <c r="D105" s="1"/>
      <c r="E105" s="1"/>
      <c r="F105" s="1"/>
      <c r="G105" s="1"/>
      <c r="H105" s="1"/>
    </row>
    <row r="106" spans="1:8" s="81" customFormat="1">
      <c r="A106" s="1"/>
      <c r="B106" s="1"/>
      <c r="C106" s="1"/>
      <c r="D106" s="1"/>
      <c r="E106" s="1"/>
      <c r="F106" s="1"/>
      <c r="G106" s="1"/>
      <c r="H106" s="1"/>
    </row>
    <row r="107" spans="1:8" s="81" customFormat="1">
      <c r="A107" s="1"/>
      <c r="B107" s="1"/>
      <c r="C107" s="1"/>
      <c r="D107" s="1"/>
      <c r="E107" s="1"/>
      <c r="F107" s="1"/>
      <c r="G107" s="1"/>
      <c r="H107" s="1"/>
    </row>
    <row r="108" spans="1:8" s="81" customFormat="1"/>
    <row r="109" spans="1:8" s="81" customFormat="1"/>
    <row r="110" spans="1:8" s="81" customFormat="1"/>
    <row r="111" spans="1:8" s="81" customFormat="1"/>
    <row r="112" spans="1:8"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sheetData>
  <mergeCells count="26">
    <mergeCell ref="E34:F34"/>
    <mergeCell ref="E37:F37"/>
    <mergeCell ref="E7:F7"/>
    <mergeCell ref="E23:F23"/>
    <mergeCell ref="G2:G7"/>
    <mergeCell ref="E11:F11"/>
    <mergeCell ref="E14:F14"/>
    <mergeCell ref="E19:F19"/>
    <mergeCell ref="E27:F27"/>
    <mergeCell ref="E31:F31"/>
    <mergeCell ref="B35:C35"/>
    <mergeCell ref="B38:C38"/>
    <mergeCell ref="B17:C17"/>
    <mergeCell ref="B24:C24"/>
    <mergeCell ref="B32:C32"/>
    <mergeCell ref="B20:C20"/>
    <mergeCell ref="B21:C21"/>
    <mergeCell ref="B29:C29"/>
    <mergeCell ref="B25:C25"/>
    <mergeCell ref="B28:C28"/>
    <mergeCell ref="B15:C15"/>
    <mergeCell ref="B16:C16"/>
    <mergeCell ref="A9:C9"/>
    <mergeCell ref="B12:C12"/>
    <mergeCell ref="A1:C1"/>
    <mergeCell ref="A2:C7"/>
  </mergeCells>
  <conditionalFormatting sqref="E41:F280">
    <cfRule type="beginsWith" dxfId="1384" priority="2521" stopIfTrue="1" operator="beginsWith" text="Not Applicable">
      <formula>LEFT(E41,LEN("Not Applicable"))="Not Applicable"</formula>
    </cfRule>
    <cfRule type="beginsWith" dxfId="1383" priority="2522" stopIfTrue="1" operator="beginsWith" text="Waived">
      <formula>LEFT(E41,LEN("Waived"))="Waived"</formula>
    </cfRule>
    <cfRule type="beginsWith" dxfId="1382" priority="2523" stopIfTrue="1" operator="beginsWith" text="Pre-Passed">
      <formula>LEFT(E41,LEN("Pre-Passed"))="Pre-Passed"</formula>
    </cfRule>
    <cfRule type="beginsWith" dxfId="1381" priority="2524" stopIfTrue="1" operator="beginsWith" text="Completed">
      <formula>LEFT(E41,LEN("Completed"))="Completed"</formula>
    </cfRule>
    <cfRule type="beginsWith" dxfId="1380" priority="2525" stopIfTrue="1" operator="beginsWith" text="Partial">
      <formula>LEFT(E41,LEN("Partial"))="Partial"</formula>
    </cfRule>
    <cfRule type="beginsWith" dxfId="1379" priority="2526" stopIfTrue="1" operator="beginsWith" text="Missing">
      <formula>LEFT(E41,LEN("Missing"))="Missing"</formula>
    </cfRule>
    <cfRule type="beginsWith" dxfId="1378" priority="2527" stopIfTrue="1" operator="beginsWith" text="Untested">
      <formula>LEFT(E41,LEN("Untested"))="Untested"</formula>
    </cfRule>
    <cfRule type="notContainsBlanks" dxfId="1377" priority="2535" stopIfTrue="1">
      <formula>LEN(TRIM(E41))&gt;0</formula>
    </cfRule>
  </conditionalFormatting>
  <conditionalFormatting sqref="A41:A280">
    <cfRule type="beginsWith" dxfId="1376" priority="2528" stopIfTrue="1" operator="beginsWith" text="Exceptional">
      <formula>LEFT(A41,LEN("Exceptional"))="Exceptional"</formula>
    </cfRule>
    <cfRule type="beginsWith" dxfId="1375" priority="2529" stopIfTrue="1" operator="beginsWith" text="Professional">
      <formula>LEFT(A41,LEN("Professional"))="Professional"</formula>
    </cfRule>
    <cfRule type="beginsWith" dxfId="1374" priority="2530" stopIfTrue="1" operator="beginsWith" text="Advanced">
      <formula>LEFT(A41,LEN("Advanced"))="Advanced"</formula>
    </cfRule>
    <cfRule type="beginsWith" dxfId="1373" priority="2531" stopIfTrue="1" operator="beginsWith" text="Intermediate">
      <formula>LEFT(A41,LEN("Intermediate"))="Intermediate"</formula>
    </cfRule>
    <cfRule type="beginsWith" dxfId="1372" priority="2532" stopIfTrue="1" operator="beginsWith" text="Basic">
      <formula>LEFT(A41,LEN("Basic"))="Basic"</formula>
    </cfRule>
    <cfRule type="beginsWith" dxfId="1371" priority="2533" stopIfTrue="1" operator="beginsWith" text="Required">
      <formula>LEFT(A41,LEN("Required"))="Required"</formula>
    </cfRule>
    <cfRule type="notContainsBlanks" dxfId="1370" priority="2534" stopIfTrue="1">
      <formula>LEN(TRIM(A41))&gt;0</formula>
    </cfRule>
  </conditionalFormatting>
  <conditionalFormatting sqref="E9">
    <cfRule type="beginsWith" dxfId="1369" priority="1177" stopIfTrue="1" operator="beginsWith" text="Not Applicable">
      <formula>LEFT(E9,LEN("Not Applicable"))="Not Applicable"</formula>
    </cfRule>
    <cfRule type="beginsWith" dxfId="1368" priority="1178" stopIfTrue="1" operator="beginsWith" text="Waived">
      <formula>LEFT(E9,LEN("Waived"))="Waived"</formula>
    </cfRule>
    <cfRule type="beginsWith" dxfId="1367" priority="1179" stopIfTrue="1" operator="beginsWith" text="Pre-Passed">
      <formula>LEFT(E9,LEN("Pre-Passed"))="Pre-Passed"</formula>
    </cfRule>
    <cfRule type="beginsWith" dxfId="1366" priority="1180" stopIfTrue="1" operator="beginsWith" text="Completed">
      <formula>LEFT(E9,LEN("Completed"))="Completed"</formula>
    </cfRule>
    <cfRule type="beginsWith" dxfId="1365" priority="1181" stopIfTrue="1" operator="beginsWith" text="Partial">
      <formula>LEFT(E9,LEN("Partial"))="Partial"</formula>
    </cfRule>
    <cfRule type="beginsWith" dxfId="1364" priority="1182" stopIfTrue="1" operator="beginsWith" text="Missing">
      <formula>LEFT(E9,LEN("Missing"))="Missing"</formula>
    </cfRule>
    <cfRule type="beginsWith" dxfId="1363" priority="1183" stopIfTrue="1" operator="beginsWith" text="Untested">
      <formula>LEFT(E9,LEN("Untested"))="Untested"</formula>
    </cfRule>
    <cfRule type="notContainsBlanks" dxfId="1362" priority="1184" stopIfTrue="1">
      <formula>LEN(TRIM(E9))&gt;0</formula>
    </cfRule>
  </conditionalFormatting>
  <conditionalFormatting sqref="F9">
    <cfRule type="beginsWith" dxfId="1361" priority="1169" stopIfTrue="1" operator="beginsWith" text="Not Applicable">
      <formula>LEFT(F9,LEN("Not Applicable"))="Not Applicable"</formula>
    </cfRule>
    <cfRule type="beginsWith" dxfId="1360" priority="1170" stopIfTrue="1" operator="beginsWith" text="Waived">
      <formula>LEFT(F9,LEN("Waived"))="Waived"</formula>
    </cfRule>
    <cfRule type="beginsWith" dxfId="1359" priority="1171" stopIfTrue="1" operator="beginsWith" text="Pre-Passed">
      <formula>LEFT(F9,LEN("Pre-Passed"))="Pre-Passed"</formula>
    </cfRule>
    <cfRule type="beginsWith" dxfId="1358" priority="1172" stopIfTrue="1" operator="beginsWith" text="Completed">
      <formula>LEFT(F9,LEN("Completed"))="Completed"</formula>
    </cfRule>
    <cfRule type="beginsWith" dxfId="1357" priority="1173" stopIfTrue="1" operator="beginsWith" text="Partial">
      <formula>LEFT(F9,LEN("Partial"))="Partial"</formula>
    </cfRule>
    <cfRule type="beginsWith" dxfId="1356" priority="1174" stopIfTrue="1" operator="beginsWith" text="Missing">
      <formula>LEFT(F9,LEN("Missing"))="Missing"</formula>
    </cfRule>
    <cfRule type="beginsWith" dxfId="1355" priority="1175" stopIfTrue="1" operator="beginsWith" text="Untested">
      <formula>LEFT(F9,LEN("Untested"))="Untested"</formula>
    </cfRule>
    <cfRule type="notContainsBlanks" dxfId="1354" priority="1176" stopIfTrue="1">
      <formula>LEN(TRIM(F9))&gt;0</formula>
    </cfRule>
  </conditionalFormatting>
  <conditionalFormatting sqref="A9:G9 B20:C21 B17:C17 B28:C29 B32:C32 B24:C25 A38:C38 B35:C35 A12:C12">
    <cfRule type="expression" dxfId="1353" priority="845" stopIfTrue="1">
      <formula>IF(#REF! &gt; 0, TRUE, FALSE)</formula>
    </cfRule>
  </conditionalFormatting>
  <conditionalFormatting sqref="F15">
    <cfRule type="beginsWith" dxfId="1352" priority="586" stopIfTrue="1" operator="beginsWith" text="Not Applicable">
      <formula>LEFT(F15,LEN("Not Applicable"))="Not Applicable"</formula>
    </cfRule>
    <cfRule type="beginsWith" dxfId="1351" priority="587" stopIfTrue="1" operator="beginsWith" text="Waived">
      <formula>LEFT(F15,LEN("Waived"))="Waived"</formula>
    </cfRule>
    <cfRule type="beginsWith" dxfId="1350" priority="588" stopIfTrue="1" operator="beginsWith" text="Broken">
      <formula>LEFT(F15,LEN("Broken"))="Broken"</formula>
    </cfRule>
    <cfRule type="beginsWith" dxfId="1349" priority="589" stopIfTrue="1" operator="beginsWith" text="Decent">
      <formula>LEFT(F15,LEN("Decent"))="Decent"</formula>
    </cfRule>
    <cfRule type="beginsWith" dxfId="1348" priority="590" stopIfTrue="1" operator="beginsWith" text="Poor">
      <formula>LEFT(F15,LEN("Poor"))="Poor"</formula>
    </cfRule>
    <cfRule type="beginsWith" dxfId="1347" priority="591" stopIfTrue="1" operator="beginsWith" text="Missing">
      <formula>LEFT(F15,LEN("Missing"))="Missing"</formula>
    </cfRule>
    <cfRule type="beginsWith" dxfId="1346" priority="592" stopIfTrue="1" operator="beginsWith" text="Untested">
      <formula>LEFT(F15,LEN("Untested"))="Untested"</formula>
    </cfRule>
    <cfRule type="notContainsBlanks" dxfId="1345" priority="593" stopIfTrue="1">
      <formula>LEN(TRIM(F15))&gt;0</formula>
    </cfRule>
  </conditionalFormatting>
  <conditionalFormatting sqref="F15">
    <cfRule type="beginsWith" dxfId="1344" priority="582" operator="beginsWith" text="Partial">
      <formula>LEFT(F15,LEN("Partial"))="Partial"</formula>
    </cfRule>
    <cfRule type="beginsWith" dxfId="1343" priority="583" stopIfTrue="1" operator="beginsWith" text="Exceptional">
      <formula>LEFT(F15,LEN("Exceptional"))="Exceptional"</formula>
    </cfRule>
    <cfRule type="beginsWith" dxfId="1342" priority="584" stopIfTrue="1" operator="beginsWith" text="Great">
      <formula>LEFT(F15,LEN("Great"))="Great"</formula>
    </cfRule>
    <cfRule type="beginsWith" dxfId="1341" priority="585" stopIfTrue="1" operator="beginsWith" text="Good">
      <formula>LEFT(F15,LEN("Good"))="Good"</formula>
    </cfRule>
  </conditionalFormatting>
  <conditionalFormatting sqref="E15">
    <cfRule type="beginsWith" dxfId="1340" priority="574" stopIfTrue="1" operator="beginsWith" text="Not Applicable">
      <formula>LEFT(E15,LEN("Not Applicable"))="Not Applicable"</formula>
    </cfRule>
    <cfRule type="beginsWith" dxfId="1339" priority="575" stopIfTrue="1" operator="beginsWith" text="Waived">
      <formula>LEFT(E15,LEN("Waived"))="Waived"</formula>
    </cfRule>
    <cfRule type="beginsWith" dxfId="1338" priority="576" stopIfTrue="1" operator="beginsWith" text="Broken">
      <formula>LEFT(E15,LEN("Broken"))="Broken"</formula>
    </cfRule>
    <cfRule type="beginsWith" dxfId="1337" priority="577" stopIfTrue="1" operator="beginsWith" text="Decent">
      <formula>LEFT(E15,LEN("Decent"))="Decent"</formula>
    </cfRule>
    <cfRule type="beginsWith" dxfId="1336" priority="578" stopIfTrue="1" operator="beginsWith" text="Poor">
      <formula>LEFT(E15,LEN("Poor"))="Poor"</formula>
    </cfRule>
    <cfRule type="beginsWith" dxfId="1335" priority="579" stopIfTrue="1" operator="beginsWith" text="Missing">
      <formula>LEFT(E15,LEN("Missing"))="Missing"</formula>
    </cfRule>
    <cfRule type="beginsWith" dxfId="1334" priority="580" stopIfTrue="1" operator="beginsWith" text="Untested">
      <formula>LEFT(E15,LEN("Untested"))="Untested"</formula>
    </cfRule>
    <cfRule type="notContainsBlanks" dxfId="1333" priority="581" stopIfTrue="1">
      <formula>LEN(TRIM(E15))&gt;0</formula>
    </cfRule>
  </conditionalFormatting>
  <conditionalFormatting sqref="E15">
    <cfRule type="beginsWith" dxfId="1332" priority="570" operator="beginsWith" text="Partial">
      <formula>LEFT(E15,LEN("Partial"))="Partial"</formula>
    </cfRule>
    <cfRule type="beginsWith" dxfId="1331" priority="571" stopIfTrue="1" operator="beginsWith" text="Exceptional">
      <formula>LEFT(E15,LEN("Exceptional"))="Exceptional"</formula>
    </cfRule>
    <cfRule type="beginsWith" dxfId="1330" priority="572" stopIfTrue="1" operator="beginsWith" text="Great">
      <formula>LEFT(E15,LEN("Great"))="Great"</formula>
    </cfRule>
    <cfRule type="beginsWith" dxfId="1329" priority="573" stopIfTrue="1" operator="beginsWith" text="Good">
      <formula>LEFT(E15,LEN("Good"))="Good"</formula>
    </cfRule>
  </conditionalFormatting>
  <conditionalFormatting sqref="E16">
    <cfRule type="beginsWith" dxfId="1328" priority="538" operator="beginsWith" text="Partial">
      <formula>LEFT(E16,LEN("Partial"))="Partial"</formula>
    </cfRule>
    <cfRule type="beginsWith" dxfId="1327" priority="539" stopIfTrue="1" operator="beginsWith" text="Exceptional">
      <formula>LEFT(E16,LEN("Exceptional"))="Exceptional"</formula>
    </cfRule>
    <cfRule type="beginsWith" dxfId="1326" priority="540" stopIfTrue="1" operator="beginsWith" text="Great">
      <formula>LEFT(E16,LEN("Great"))="Great"</formula>
    </cfRule>
    <cfRule type="beginsWith" dxfId="1325" priority="541" stopIfTrue="1" operator="beginsWith" text="Good">
      <formula>LEFT(E16,LEN("Good"))="Good"</formula>
    </cfRule>
  </conditionalFormatting>
  <conditionalFormatting sqref="F16">
    <cfRule type="beginsWith" dxfId="1324" priority="554" stopIfTrue="1" operator="beginsWith" text="Not Applicable">
      <formula>LEFT(F16,LEN("Not Applicable"))="Not Applicable"</formula>
    </cfRule>
    <cfRule type="beginsWith" dxfId="1323" priority="555" stopIfTrue="1" operator="beginsWith" text="Waived">
      <formula>LEFT(F16,LEN("Waived"))="Waived"</formula>
    </cfRule>
    <cfRule type="beginsWith" dxfId="1322" priority="556" stopIfTrue="1" operator="beginsWith" text="Broken">
      <formula>LEFT(F16,LEN("Broken"))="Broken"</formula>
    </cfRule>
    <cfRule type="beginsWith" dxfId="1321" priority="557" stopIfTrue="1" operator="beginsWith" text="Decent">
      <formula>LEFT(F16,LEN("Decent"))="Decent"</formula>
    </cfRule>
    <cfRule type="beginsWith" dxfId="1320" priority="558" stopIfTrue="1" operator="beginsWith" text="Poor">
      <formula>LEFT(F16,LEN("Poor"))="Poor"</formula>
    </cfRule>
    <cfRule type="beginsWith" dxfId="1319" priority="559" stopIfTrue="1" operator="beginsWith" text="Missing">
      <formula>LEFT(F16,LEN("Missing"))="Missing"</formula>
    </cfRule>
    <cfRule type="beginsWith" dxfId="1318" priority="560" stopIfTrue="1" operator="beginsWith" text="Untested">
      <formula>LEFT(F16,LEN("Untested"))="Untested"</formula>
    </cfRule>
    <cfRule type="notContainsBlanks" dxfId="1317" priority="561" stopIfTrue="1">
      <formula>LEN(TRIM(F16))&gt;0</formula>
    </cfRule>
  </conditionalFormatting>
  <conditionalFormatting sqref="F16">
    <cfRule type="beginsWith" dxfId="1316" priority="550" operator="beginsWith" text="Partial">
      <formula>LEFT(F16,LEN("Partial"))="Partial"</formula>
    </cfRule>
    <cfRule type="beginsWith" dxfId="1315" priority="551" stopIfTrue="1" operator="beginsWith" text="Exceptional">
      <formula>LEFT(F16,LEN("Exceptional"))="Exceptional"</formula>
    </cfRule>
    <cfRule type="beginsWith" dxfId="1314" priority="552" stopIfTrue="1" operator="beginsWith" text="Great">
      <formula>LEFT(F16,LEN("Great"))="Great"</formula>
    </cfRule>
    <cfRule type="beginsWith" dxfId="1313" priority="553" stopIfTrue="1" operator="beginsWith" text="Good">
      <formula>LEFT(F16,LEN("Good"))="Good"</formula>
    </cfRule>
  </conditionalFormatting>
  <conditionalFormatting sqref="E16">
    <cfRule type="beginsWith" dxfId="1312" priority="542" stopIfTrue="1" operator="beginsWith" text="Not Applicable">
      <formula>LEFT(E16,LEN("Not Applicable"))="Not Applicable"</formula>
    </cfRule>
    <cfRule type="beginsWith" dxfId="1311" priority="543" stopIfTrue="1" operator="beginsWith" text="Waived">
      <formula>LEFT(E16,LEN("Waived"))="Waived"</formula>
    </cfRule>
    <cfRule type="beginsWith" dxfId="1310" priority="544" stopIfTrue="1" operator="beginsWith" text="Broken">
      <formula>LEFT(E16,LEN("Broken"))="Broken"</formula>
    </cfRule>
    <cfRule type="beginsWith" dxfId="1309" priority="545" stopIfTrue="1" operator="beginsWith" text="Decent">
      <formula>LEFT(E16,LEN("Decent"))="Decent"</formula>
    </cfRule>
    <cfRule type="beginsWith" dxfId="1308" priority="546" stopIfTrue="1" operator="beginsWith" text="Poor">
      <formula>LEFT(E16,LEN("Poor"))="Poor"</formula>
    </cfRule>
    <cfRule type="beginsWith" dxfId="1307" priority="547" stopIfTrue="1" operator="beginsWith" text="Missing">
      <formula>LEFT(E16,LEN("Missing"))="Missing"</formula>
    </cfRule>
    <cfRule type="beginsWith" dxfId="1306" priority="548" stopIfTrue="1" operator="beginsWith" text="Untested">
      <formula>LEFT(E16,LEN("Untested"))="Untested"</formula>
    </cfRule>
    <cfRule type="notContainsBlanks" dxfId="1305" priority="549" stopIfTrue="1">
      <formula>LEN(TRIM(E16))&gt;0</formula>
    </cfRule>
  </conditionalFormatting>
  <conditionalFormatting sqref="A13">
    <cfRule type="beginsWith" dxfId="1304" priority="506" stopIfTrue="1" operator="beginsWith" text="Exceptional">
      <formula>LEFT(A13,LEN("Exceptional"))="Exceptional"</formula>
    </cfRule>
    <cfRule type="beginsWith" dxfId="1303" priority="507" stopIfTrue="1" operator="beginsWith" text="Professional">
      <formula>LEFT(A13,LEN("Professional"))="Professional"</formula>
    </cfRule>
    <cfRule type="beginsWith" dxfId="1302" priority="508" stopIfTrue="1" operator="beginsWith" text="Advanced">
      <formula>LEFT(A13,LEN("Advanced"))="Advanced"</formula>
    </cfRule>
    <cfRule type="beginsWith" dxfId="1301" priority="509" stopIfTrue="1" operator="beginsWith" text="Intermediate">
      <formula>LEFT(A13,LEN("Intermediate"))="Intermediate"</formula>
    </cfRule>
    <cfRule type="beginsWith" dxfId="1300" priority="510" stopIfTrue="1" operator="beginsWith" text="Basic">
      <formula>LEFT(A13,LEN("Basic"))="Basic"</formula>
    </cfRule>
    <cfRule type="beginsWith" dxfId="1299" priority="511" stopIfTrue="1" operator="beginsWith" text="Required">
      <formula>LEFT(A13,LEN("Required"))="Required"</formula>
    </cfRule>
    <cfRule type="notContainsBlanks" dxfId="1298" priority="512" stopIfTrue="1">
      <formula>LEN(TRIM(A13))&gt;0</formula>
    </cfRule>
  </conditionalFormatting>
  <conditionalFormatting sqref="E13:F13">
    <cfRule type="beginsWith" dxfId="1297" priority="499" stopIfTrue="1" operator="beginsWith" text="Not Applicable">
      <formula>LEFT(E13,LEN("Not Applicable"))="Not Applicable"</formula>
    </cfRule>
    <cfRule type="beginsWith" dxfId="1296" priority="500" stopIfTrue="1" operator="beginsWith" text="Waived">
      <formula>LEFT(E13,LEN("Waived"))="Waived"</formula>
    </cfRule>
    <cfRule type="beginsWith" dxfId="1295" priority="501" stopIfTrue="1" operator="beginsWith" text="Pre-Passed">
      <formula>LEFT(E13,LEN("Pre-Passed"))="Pre-Passed"</formula>
    </cfRule>
    <cfRule type="beginsWith" dxfId="1294" priority="502" stopIfTrue="1" operator="beginsWith" text="Completed">
      <formula>LEFT(E13,LEN("Completed"))="Completed"</formula>
    </cfRule>
    <cfRule type="beginsWith" dxfId="1293" priority="503" stopIfTrue="1" operator="beginsWith" text="Partial">
      <formula>LEFT(E13,LEN("Partial"))="Partial"</formula>
    </cfRule>
    <cfRule type="beginsWith" dxfId="1292" priority="504" stopIfTrue="1" operator="beginsWith" text="Missing">
      <formula>LEFT(E13,LEN("Missing"))="Missing"</formula>
    </cfRule>
    <cfRule type="beginsWith" dxfId="1291" priority="505" stopIfTrue="1" operator="beginsWith" text="Untested">
      <formula>LEFT(E13,LEN("Untested"))="Untested"</formula>
    </cfRule>
    <cfRule type="notContainsBlanks" dxfId="1290" priority="513" stopIfTrue="1">
      <formula>LEN(TRIM(E13))&gt;0</formula>
    </cfRule>
  </conditionalFormatting>
  <conditionalFormatting sqref="A40">
    <cfRule type="beginsWith" dxfId="1289" priority="491" stopIfTrue="1" operator="beginsWith" text="Exceptional">
      <formula>LEFT(A40,LEN("Exceptional"))="Exceptional"</formula>
    </cfRule>
    <cfRule type="beginsWith" dxfId="1288" priority="492" stopIfTrue="1" operator="beginsWith" text="Professional">
      <formula>LEFT(A40,LEN("Professional"))="Professional"</formula>
    </cfRule>
    <cfRule type="beginsWith" dxfId="1287" priority="493" stopIfTrue="1" operator="beginsWith" text="Advanced">
      <formula>LEFT(A40,LEN("Advanced"))="Advanced"</formula>
    </cfRule>
    <cfRule type="beginsWith" dxfId="1286" priority="494" stopIfTrue="1" operator="beginsWith" text="Intermediate">
      <formula>LEFT(A40,LEN("Intermediate"))="Intermediate"</formula>
    </cfRule>
    <cfRule type="beginsWith" dxfId="1285" priority="495" stopIfTrue="1" operator="beginsWith" text="Basic">
      <formula>LEFT(A40,LEN("Basic"))="Basic"</formula>
    </cfRule>
    <cfRule type="beginsWith" dxfId="1284" priority="496" stopIfTrue="1" operator="beginsWith" text="Required">
      <formula>LEFT(A40,LEN("Required"))="Required"</formula>
    </cfRule>
    <cfRule type="notContainsBlanks" dxfId="1283" priority="497" stopIfTrue="1">
      <formula>LEN(TRIM(A40))&gt;0</formula>
    </cfRule>
  </conditionalFormatting>
  <conditionalFormatting sqref="E40:F40">
    <cfRule type="beginsWith" dxfId="1282" priority="484" stopIfTrue="1" operator="beginsWith" text="Not Applicable">
      <formula>LEFT(E40,LEN("Not Applicable"))="Not Applicable"</formula>
    </cfRule>
    <cfRule type="beginsWith" dxfId="1281" priority="485" stopIfTrue="1" operator="beginsWith" text="Waived">
      <formula>LEFT(E40,LEN("Waived"))="Waived"</formula>
    </cfRule>
    <cfRule type="beginsWith" dxfId="1280" priority="486" stopIfTrue="1" operator="beginsWith" text="Pre-Passed">
      <formula>LEFT(E40,LEN("Pre-Passed"))="Pre-Passed"</formula>
    </cfRule>
    <cfRule type="beginsWith" dxfId="1279" priority="487" stopIfTrue="1" operator="beginsWith" text="Completed">
      <formula>LEFT(E40,LEN("Completed"))="Completed"</formula>
    </cfRule>
    <cfRule type="beginsWith" dxfId="1278" priority="488" stopIfTrue="1" operator="beginsWith" text="Partial">
      <formula>LEFT(E40,LEN("Partial"))="Partial"</formula>
    </cfRule>
    <cfRule type="beginsWith" dxfId="1277" priority="489" stopIfTrue="1" operator="beginsWith" text="Missing">
      <formula>LEFT(E40,LEN("Missing"))="Missing"</formula>
    </cfRule>
    <cfRule type="beginsWith" dxfId="1276" priority="490" stopIfTrue="1" operator="beginsWith" text="Untested">
      <formula>LEFT(E40,LEN("Untested"))="Untested"</formula>
    </cfRule>
    <cfRule type="notContainsBlanks" dxfId="1275" priority="498" stopIfTrue="1">
      <formula>LEN(TRIM(E40))&gt;0</formula>
    </cfRule>
  </conditionalFormatting>
  <conditionalFormatting sqref="A18 A22 A26 A30 A33 A36 A39">
    <cfRule type="beginsWith" dxfId="1274" priority="476" stopIfTrue="1" operator="beginsWith" text="Exceptional">
      <formula>LEFT(A18,LEN("Exceptional"))="Exceptional"</formula>
    </cfRule>
    <cfRule type="beginsWith" dxfId="1273" priority="477" stopIfTrue="1" operator="beginsWith" text="Professional">
      <formula>LEFT(A18,LEN("Professional"))="Professional"</formula>
    </cfRule>
    <cfRule type="beginsWith" dxfId="1272" priority="478" stopIfTrue="1" operator="beginsWith" text="Advanced">
      <formula>LEFT(A18,LEN("Advanced"))="Advanced"</formula>
    </cfRule>
    <cfRule type="beginsWith" dxfId="1271" priority="479" stopIfTrue="1" operator="beginsWith" text="Intermediate">
      <formula>LEFT(A18,LEN("Intermediate"))="Intermediate"</formula>
    </cfRule>
    <cfRule type="beginsWith" dxfId="1270" priority="480" stopIfTrue="1" operator="beginsWith" text="Basic">
      <formula>LEFT(A18,LEN("Basic"))="Basic"</formula>
    </cfRule>
    <cfRule type="beginsWith" dxfId="1269" priority="481" stopIfTrue="1" operator="beginsWith" text="Required">
      <formula>LEFT(A18,LEN("Required"))="Required"</formula>
    </cfRule>
    <cfRule type="notContainsBlanks" dxfId="1268" priority="482" stopIfTrue="1">
      <formula>LEN(TRIM(A18))&gt;0</formula>
    </cfRule>
  </conditionalFormatting>
  <conditionalFormatting sqref="E18:F18 E22:F22 E26:F26 E30:F30 E33:F33 E36:F36 E39:F39">
    <cfRule type="beginsWith" dxfId="1267" priority="469" stopIfTrue="1" operator="beginsWith" text="Not Applicable">
      <formula>LEFT(E18,LEN("Not Applicable"))="Not Applicable"</formula>
    </cfRule>
    <cfRule type="beginsWith" dxfId="1266" priority="470" stopIfTrue="1" operator="beginsWith" text="Waived">
      <formula>LEFT(E18,LEN("Waived"))="Waived"</formula>
    </cfRule>
    <cfRule type="beginsWith" dxfId="1265" priority="471" stopIfTrue="1" operator="beginsWith" text="Pre-Passed">
      <formula>LEFT(E18,LEN("Pre-Passed"))="Pre-Passed"</formula>
    </cfRule>
    <cfRule type="beginsWith" dxfId="1264" priority="472" stopIfTrue="1" operator="beginsWith" text="Completed">
      <formula>LEFT(E18,LEN("Completed"))="Completed"</formula>
    </cfRule>
    <cfRule type="beginsWith" dxfId="1263" priority="473" stopIfTrue="1" operator="beginsWith" text="Partial">
      <formula>LEFT(E18,LEN("Partial"))="Partial"</formula>
    </cfRule>
    <cfRule type="beginsWith" dxfId="1262" priority="474" stopIfTrue="1" operator="beginsWith" text="Missing">
      <formula>LEFT(E18,LEN("Missing"))="Missing"</formula>
    </cfRule>
    <cfRule type="beginsWith" dxfId="1261" priority="475" stopIfTrue="1" operator="beginsWith" text="Untested">
      <formula>LEFT(E18,LEN("Untested"))="Untested"</formula>
    </cfRule>
    <cfRule type="notContainsBlanks" dxfId="1260" priority="483" stopIfTrue="1">
      <formula>LEN(TRIM(E18))&gt;0</formula>
    </cfRule>
  </conditionalFormatting>
  <conditionalFormatting sqref="B16:C16">
    <cfRule type="expression" dxfId="1259" priority="467" stopIfTrue="1">
      <formula>IF(#REF! &gt; 0, TRUE, FALSE)</formula>
    </cfRule>
  </conditionalFormatting>
  <conditionalFormatting sqref="A15:C15">
    <cfRule type="expression" dxfId="1258" priority="468" stopIfTrue="1">
      <formula>IF(#REF! &gt; 0, TRUE, FALSE)</formula>
    </cfRule>
  </conditionalFormatting>
  <conditionalFormatting sqref="F20">
    <cfRule type="beginsWith" dxfId="1257" priority="459" stopIfTrue="1" operator="beginsWith" text="Not Applicable">
      <formula>LEFT(F20,LEN("Not Applicable"))="Not Applicable"</formula>
    </cfRule>
    <cfRule type="beginsWith" dxfId="1256" priority="460" stopIfTrue="1" operator="beginsWith" text="Waived">
      <formula>LEFT(F20,LEN("Waived"))="Waived"</formula>
    </cfRule>
    <cfRule type="beginsWith" dxfId="1255" priority="461" stopIfTrue="1" operator="beginsWith" text="Broken">
      <formula>LEFT(F20,LEN("Broken"))="Broken"</formula>
    </cfRule>
    <cfRule type="beginsWith" dxfId="1254" priority="462" stopIfTrue="1" operator="beginsWith" text="Decent">
      <formula>LEFT(F20,LEN("Decent"))="Decent"</formula>
    </cfRule>
    <cfRule type="beginsWith" dxfId="1253" priority="463" stopIfTrue="1" operator="beginsWith" text="Poor">
      <formula>LEFT(F20,LEN("Poor"))="Poor"</formula>
    </cfRule>
    <cfRule type="beginsWith" dxfId="1252" priority="464" stopIfTrue="1" operator="beginsWith" text="Missing">
      <formula>LEFT(F20,LEN("Missing"))="Missing"</formula>
    </cfRule>
    <cfRule type="beginsWith" dxfId="1251" priority="465" stopIfTrue="1" operator="beginsWith" text="Untested">
      <formula>LEFT(F20,LEN("Untested"))="Untested"</formula>
    </cfRule>
    <cfRule type="notContainsBlanks" dxfId="1250" priority="466" stopIfTrue="1">
      <formula>LEN(TRIM(F20))&gt;0</formula>
    </cfRule>
  </conditionalFormatting>
  <conditionalFormatting sqref="F20">
    <cfRule type="beginsWith" dxfId="1249" priority="455" operator="beginsWith" text="Partial">
      <formula>LEFT(F20,LEN("Partial"))="Partial"</formula>
    </cfRule>
    <cfRule type="beginsWith" dxfId="1248" priority="456" stopIfTrue="1" operator="beginsWith" text="Exceptional">
      <formula>LEFT(F20,LEN("Exceptional"))="Exceptional"</formula>
    </cfRule>
    <cfRule type="beginsWith" dxfId="1247" priority="457" stopIfTrue="1" operator="beginsWith" text="Great">
      <formula>LEFT(F20,LEN("Great"))="Great"</formula>
    </cfRule>
    <cfRule type="beginsWith" dxfId="1246" priority="458" stopIfTrue="1" operator="beginsWith" text="Good">
      <formula>LEFT(F20,LEN("Good"))="Good"</formula>
    </cfRule>
  </conditionalFormatting>
  <conditionalFormatting sqref="E20">
    <cfRule type="beginsWith" dxfId="1245" priority="447" stopIfTrue="1" operator="beginsWith" text="Not Applicable">
      <formula>LEFT(E20,LEN("Not Applicable"))="Not Applicable"</formula>
    </cfRule>
    <cfRule type="beginsWith" dxfId="1244" priority="448" stopIfTrue="1" operator="beginsWith" text="Waived">
      <formula>LEFT(E20,LEN("Waived"))="Waived"</formula>
    </cfRule>
    <cfRule type="beginsWith" dxfId="1243" priority="449" stopIfTrue="1" operator="beginsWith" text="Broken">
      <formula>LEFT(E20,LEN("Broken"))="Broken"</formula>
    </cfRule>
    <cfRule type="beginsWith" dxfId="1242" priority="450" stopIfTrue="1" operator="beginsWith" text="Decent">
      <formula>LEFT(E20,LEN("Decent"))="Decent"</formula>
    </cfRule>
    <cfRule type="beginsWith" dxfId="1241" priority="451" stopIfTrue="1" operator="beginsWith" text="Poor">
      <formula>LEFT(E20,LEN("Poor"))="Poor"</formula>
    </cfRule>
    <cfRule type="beginsWith" dxfId="1240" priority="452" stopIfTrue="1" operator="beginsWith" text="Missing">
      <formula>LEFT(E20,LEN("Missing"))="Missing"</formula>
    </cfRule>
    <cfRule type="beginsWith" dxfId="1239" priority="453" stopIfTrue="1" operator="beginsWith" text="Untested">
      <formula>LEFT(E20,LEN("Untested"))="Untested"</formula>
    </cfRule>
    <cfRule type="notContainsBlanks" dxfId="1238" priority="454" stopIfTrue="1">
      <formula>LEN(TRIM(E20))&gt;0</formula>
    </cfRule>
  </conditionalFormatting>
  <conditionalFormatting sqref="E20">
    <cfRule type="beginsWith" dxfId="1237" priority="443" operator="beginsWith" text="Partial">
      <formula>LEFT(E20,LEN("Partial"))="Partial"</formula>
    </cfRule>
    <cfRule type="beginsWith" dxfId="1236" priority="444" stopIfTrue="1" operator="beginsWith" text="Exceptional">
      <formula>LEFT(E20,LEN("Exceptional"))="Exceptional"</formula>
    </cfRule>
    <cfRule type="beginsWith" dxfId="1235" priority="445" stopIfTrue="1" operator="beginsWith" text="Great">
      <formula>LEFT(E20,LEN("Great"))="Great"</formula>
    </cfRule>
    <cfRule type="beginsWith" dxfId="1234" priority="446" stopIfTrue="1" operator="beginsWith" text="Good">
      <formula>LEFT(E20,LEN("Good"))="Good"</formula>
    </cfRule>
  </conditionalFormatting>
  <conditionalFormatting sqref="E21">
    <cfRule type="beginsWith" dxfId="1233" priority="411" operator="beginsWith" text="Partial">
      <formula>LEFT(E21,LEN("Partial"))="Partial"</formula>
    </cfRule>
    <cfRule type="beginsWith" dxfId="1232" priority="412" stopIfTrue="1" operator="beginsWith" text="Exceptional">
      <formula>LEFT(E21,LEN("Exceptional"))="Exceptional"</formula>
    </cfRule>
    <cfRule type="beginsWith" dxfId="1231" priority="413" stopIfTrue="1" operator="beginsWith" text="Great">
      <formula>LEFT(E21,LEN("Great"))="Great"</formula>
    </cfRule>
    <cfRule type="beginsWith" dxfId="1230" priority="414" stopIfTrue="1" operator="beginsWith" text="Good">
      <formula>LEFT(E21,LEN("Good"))="Good"</formula>
    </cfRule>
  </conditionalFormatting>
  <conditionalFormatting sqref="F21">
    <cfRule type="beginsWith" dxfId="1229" priority="427" stopIfTrue="1" operator="beginsWith" text="Not Applicable">
      <formula>LEFT(F21,LEN("Not Applicable"))="Not Applicable"</formula>
    </cfRule>
    <cfRule type="beginsWith" dxfId="1228" priority="428" stopIfTrue="1" operator="beginsWith" text="Waived">
      <formula>LEFT(F21,LEN("Waived"))="Waived"</formula>
    </cfRule>
    <cfRule type="beginsWith" dxfId="1227" priority="429" stopIfTrue="1" operator="beginsWith" text="Broken">
      <formula>LEFT(F21,LEN("Broken"))="Broken"</formula>
    </cfRule>
    <cfRule type="beginsWith" dxfId="1226" priority="430" stopIfTrue="1" operator="beginsWith" text="Decent">
      <formula>LEFT(F21,LEN("Decent"))="Decent"</formula>
    </cfRule>
    <cfRule type="beginsWith" dxfId="1225" priority="431" stopIfTrue="1" operator="beginsWith" text="Poor">
      <formula>LEFT(F21,LEN("Poor"))="Poor"</formula>
    </cfRule>
    <cfRule type="beginsWith" dxfId="1224" priority="432" stopIfTrue="1" operator="beginsWith" text="Missing">
      <formula>LEFT(F21,LEN("Missing"))="Missing"</formula>
    </cfRule>
    <cfRule type="beginsWith" dxfId="1223" priority="433" stopIfTrue="1" operator="beginsWith" text="Untested">
      <formula>LEFT(F21,LEN("Untested"))="Untested"</formula>
    </cfRule>
    <cfRule type="notContainsBlanks" dxfId="1222" priority="434" stopIfTrue="1">
      <formula>LEN(TRIM(F21))&gt;0</formula>
    </cfRule>
  </conditionalFormatting>
  <conditionalFormatting sqref="F21">
    <cfRule type="beginsWith" dxfId="1221" priority="423" operator="beginsWith" text="Partial">
      <formula>LEFT(F21,LEN("Partial"))="Partial"</formula>
    </cfRule>
    <cfRule type="beginsWith" dxfId="1220" priority="424" stopIfTrue="1" operator="beginsWith" text="Exceptional">
      <formula>LEFT(F21,LEN("Exceptional"))="Exceptional"</formula>
    </cfRule>
    <cfRule type="beginsWith" dxfId="1219" priority="425" stopIfTrue="1" operator="beginsWith" text="Great">
      <formula>LEFT(F21,LEN("Great"))="Great"</formula>
    </cfRule>
    <cfRule type="beginsWith" dxfId="1218" priority="426" stopIfTrue="1" operator="beginsWith" text="Good">
      <formula>LEFT(F21,LEN("Good"))="Good"</formula>
    </cfRule>
  </conditionalFormatting>
  <conditionalFormatting sqref="E21">
    <cfRule type="beginsWith" dxfId="1217" priority="415" stopIfTrue="1" operator="beginsWith" text="Not Applicable">
      <formula>LEFT(E21,LEN("Not Applicable"))="Not Applicable"</formula>
    </cfRule>
    <cfRule type="beginsWith" dxfId="1216" priority="416" stopIfTrue="1" operator="beginsWith" text="Waived">
      <formula>LEFT(E21,LEN("Waived"))="Waived"</formula>
    </cfRule>
    <cfRule type="beginsWith" dxfId="1215" priority="417" stopIfTrue="1" operator="beginsWith" text="Broken">
      <formula>LEFT(E21,LEN("Broken"))="Broken"</formula>
    </cfRule>
    <cfRule type="beginsWith" dxfId="1214" priority="418" stopIfTrue="1" operator="beginsWith" text="Decent">
      <formula>LEFT(E21,LEN("Decent"))="Decent"</formula>
    </cfRule>
    <cfRule type="beginsWith" dxfId="1213" priority="419" stopIfTrue="1" operator="beginsWith" text="Poor">
      <formula>LEFT(E21,LEN("Poor"))="Poor"</formula>
    </cfRule>
    <cfRule type="beginsWith" dxfId="1212" priority="420" stopIfTrue="1" operator="beginsWith" text="Missing">
      <formula>LEFT(E21,LEN("Missing"))="Missing"</formula>
    </cfRule>
    <cfRule type="beginsWith" dxfId="1211" priority="421" stopIfTrue="1" operator="beginsWith" text="Untested">
      <formula>LEFT(E21,LEN("Untested"))="Untested"</formula>
    </cfRule>
    <cfRule type="notContainsBlanks" dxfId="1210" priority="422" stopIfTrue="1">
      <formula>LEN(TRIM(E21))&gt;0</formula>
    </cfRule>
  </conditionalFormatting>
  <conditionalFormatting sqref="B24:C24">
    <cfRule type="expression" dxfId="1209" priority="408" stopIfTrue="1">
      <formula>IF(#REF! &gt; 0, TRUE, FALSE)</formula>
    </cfRule>
  </conditionalFormatting>
  <conditionalFormatting sqref="F24">
    <cfRule type="beginsWith" dxfId="1208" priority="400" stopIfTrue="1" operator="beginsWith" text="Not Applicable">
      <formula>LEFT(F24,LEN("Not Applicable"))="Not Applicable"</formula>
    </cfRule>
    <cfRule type="beginsWith" dxfId="1207" priority="401" stopIfTrue="1" operator="beginsWith" text="Waived">
      <formula>LEFT(F24,LEN("Waived"))="Waived"</formula>
    </cfRule>
    <cfRule type="beginsWith" dxfId="1206" priority="402" stopIfTrue="1" operator="beginsWith" text="Broken">
      <formula>LEFT(F24,LEN("Broken"))="Broken"</formula>
    </cfRule>
    <cfRule type="beginsWith" dxfId="1205" priority="403" stopIfTrue="1" operator="beginsWith" text="Decent">
      <formula>LEFT(F24,LEN("Decent"))="Decent"</formula>
    </cfRule>
    <cfRule type="beginsWith" dxfId="1204" priority="404" stopIfTrue="1" operator="beginsWith" text="Poor">
      <formula>LEFT(F24,LEN("Poor"))="Poor"</formula>
    </cfRule>
    <cfRule type="beginsWith" dxfId="1203" priority="405" stopIfTrue="1" operator="beginsWith" text="Missing">
      <formula>LEFT(F24,LEN("Missing"))="Missing"</formula>
    </cfRule>
    <cfRule type="beginsWith" dxfId="1202" priority="406" stopIfTrue="1" operator="beginsWith" text="Untested">
      <formula>LEFT(F24,LEN("Untested"))="Untested"</formula>
    </cfRule>
    <cfRule type="notContainsBlanks" dxfId="1201" priority="407" stopIfTrue="1">
      <formula>LEN(TRIM(F24))&gt;0</formula>
    </cfRule>
  </conditionalFormatting>
  <conditionalFormatting sqref="F24">
    <cfRule type="beginsWith" dxfId="1200" priority="396" operator="beginsWith" text="Partial">
      <formula>LEFT(F24,LEN("Partial"))="Partial"</formula>
    </cfRule>
    <cfRule type="beginsWith" dxfId="1199" priority="397" stopIfTrue="1" operator="beginsWith" text="Exceptional">
      <formula>LEFT(F24,LEN("Exceptional"))="Exceptional"</formula>
    </cfRule>
    <cfRule type="beginsWith" dxfId="1198" priority="398" stopIfTrue="1" operator="beginsWith" text="Great">
      <formula>LEFT(F24,LEN("Great"))="Great"</formula>
    </cfRule>
    <cfRule type="beginsWith" dxfId="1197" priority="399" stopIfTrue="1" operator="beginsWith" text="Good">
      <formula>LEFT(F24,LEN("Good"))="Good"</formula>
    </cfRule>
  </conditionalFormatting>
  <conditionalFormatting sqref="E24">
    <cfRule type="beginsWith" dxfId="1196" priority="388" stopIfTrue="1" operator="beginsWith" text="Not Applicable">
      <formula>LEFT(E24,LEN("Not Applicable"))="Not Applicable"</formula>
    </cfRule>
    <cfRule type="beginsWith" dxfId="1195" priority="389" stopIfTrue="1" operator="beginsWith" text="Waived">
      <formula>LEFT(E24,LEN("Waived"))="Waived"</formula>
    </cfRule>
    <cfRule type="beginsWith" dxfId="1194" priority="390" stopIfTrue="1" operator="beginsWith" text="Broken">
      <formula>LEFT(E24,LEN("Broken"))="Broken"</formula>
    </cfRule>
    <cfRule type="beginsWith" dxfId="1193" priority="391" stopIfTrue="1" operator="beginsWith" text="Decent">
      <formula>LEFT(E24,LEN("Decent"))="Decent"</formula>
    </cfRule>
    <cfRule type="beginsWith" dxfId="1192" priority="392" stopIfTrue="1" operator="beginsWith" text="Poor">
      <formula>LEFT(E24,LEN("Poor"))="Poor"</formula>
    </cfRule>
    <cfRule type="beginsWith" dxfId="1191" priority="393" stopIfTrue="1" operator="beginsWith" text="Missing">
      <formula>LEFT(E24,LEN("Missing"))="Missing"</formula>
    </cfRule>
    <cfRule type="beginsWith" dxfId="1190" priority="394" stopIfTrue="1" operator="beginsWith" text="Untested">
      <formula>LEFT(E24,LEN("Untested"))="Untested"</formula>
    </cfRule>
    <cfRule type="notContainsBlanks" dxfId="1189" priority="395" stopIfTrue="1">
      <formula>LEN(TRIM(E24))&gt;0</formula>
    </cfRule>
  </conditionalFormatting>
  <conditionalFormatting sqref="E24">
    <cfRule type="beginsWith" dxfId="1188" priority="384" operator="beginsWith" text="Partial">
      <formula>LEFT(E24,LEN("Partial"))="Partial"</formula>
    </cfRule>
    <cfRule type="beginsWith" dxfId="1187" priority="385" stopIfTrue="1" operator="beginsWith" text="Exceptional">
      <formula>LEFT(E24,LEN("Exceptional"))="Exceptional"</formula>
    </cfRule>
    <cfRule type="beginsWith" dxfId="1186" priority="386" stopIfTrue="1" operator="beginsWith" text="Great">
      <formula>LEFT(E24,LEN("Great"))="Great"</formula>
    </cfRule>
    <cfRule type="beginsWith" dxfId="1185" priority="387" stopIfTrue="1" operator="beginsWith" text="Good">
      <formula>LEFT(E24,LEN("Good"))="Good"</formula>
    </cfRule>
  </conditionalFormatting>
  <conditionalFormatting sqref="E17">
    <cfRule type="beginsWith" dxfId="1184" priority="302" operator="beginsWith" text="Partial">
      <formula>LEFT(E17,LEN("Partial"))="Partial"</formula>
    </cfRule>
    <cfRule type="beginsWith" dxfId="1183" priority="303" stopIfTrue="1" operator="beginsWith" text="Exceptional">
      <formula>LEFT(E17,LEN("Exceptional"))="Exceptional"</formula>
    </cfRule>
    <cfRule type="beginsWith" dxfId="1182" priority="304" stopIfTrue="1" operator="beginsWith" text="Great">
      <formula>LEFT(E17,LEN("Great"))="Great"</formula>
    </cfRule>
    <cfRule type="beginsWith" dxfId="1181" priority="305" stopIfTrue="1" operator="beginsWith" text="Good">
      <formula>LEFT(E17,LEN("Good"))="Good"</formula>
    </cfRule>
  </conditionalFormatting>
  <conditionalFormatting sqref="F17">
    <cfRule type="beginsWith" dxfId="1180" priority="318" stopIfTrue="1" operator="beginsWith" text="Not Applicable">
      <formula>LEFT(F17,LEN("Not Applicable"))="Not Applicable"</formula>
    </cfRule>
    <cfRule type="beginsWith" dxfId="1179" priority="319" stopIfTrue="1" operator="beginsWith" text="Waived">
      <formula>LEFT(F17,LEN("Waived"))="Waived"</formula>
    </cfRule>
    <cfRule type="beginsWith" dxfId="1178" priority="320" stopIfTrue="1" operator="beginsWith" text="Broken">
      <formula>LEFT(F17,LEN("Broken"))="Broken"</formula>
    </cfRule>
    <cfRule type="beginsWith" dxfId="1177" priority="321" stopIfTrue="1" operator="beginsWith" text="Decent">
      <formula>LEFT(F17,LEN("Decent"))="Decent"</formula>
    </cfRule>
    <cfRule type="beginsWith" dxfId="1176" priority="322" stopIfTrue="1" operator="beginsWith" text="Poor">
      <formula>LEFT(F17,LEN("Poor"))="Poor"</formula>
    </cfRule>
    <cfRule type="beginsWith" dxfId="1175" priority="323" stopIfTrue="1" operator="beginsWith" text="Missing">
      <formula>LEFT(F17,LEN("Missing"))="Missing"</formula>
    </cfRule>
    <cfRule type="beginsWith" dxfId="1174" priority="324" stopIfTrue="1" operator="beginsWith" text="Untested">
      <formula>LEFT(F17,LEN("Untested"))="Untested"</formula>
    </cfRule>
    <cfRule type="notContainsBlanks" dxfId="1173" priority="325" stopIfTrue="1">
      <formula>LEN(TRIM(F17))&gt;0</formula>
    </cfRule>
  </conditionalFormatting>
  <conditionalFormatting sqref="F17">
    <cfRule type="beginsWith" dxfId="1172" priority="314" operator="beginsWith" text="Partial">
      <formula>LEFT(F17,LEN("Partial"))="Partial"</formula>
    </cfRule>
    <cfRule type="beginsWith" dxfId="1171" priority="315" stopIfTrue="1" operator="beginsWith" text="Exceptional">
      <formula>LEFT(F17,LEN("Exceptional"))="Exceptional"</formula>
    </cfRule>
    <cfRule type="beginsWith" dxfId="1170" priority="316" stopIfTrue="1" operator="beginsWith" text="Great">
      <formula>LEFT(F17,LEN("Great"))="Great"</formula>
    </cfRule>
    <cfRule type="beginsWith" dxfId="1169" priority="317" stopIfTrue="1" operator="beginsWith" text="Good">
      <formula>LEFT(F17,LEN("Good"))="Good"</formula>
    </cfRule>
  </conditionalFormatting>
  <conditionalFormatting sqref="E17">
    <cfRule type="beginsWith" dxfId="1168" priority="306" stopIfTrue="1" operator="beginsWith" text="Not Applicable">
      <formula>LEFT(E17,LEN("Not Applicable"))="Not Applicable"</formula>
    </cfRule>
    <cfRule type="beginsWith" dxfId="1167" priority="307" stopIfTrue="1" operator="beginsWith" text="Waived">
      <formula>LEFT(E17,LEN("Waived"))="Waived"</formula>
    </cfRule>
    <cfRule type="beginsWith" dxfId="1166" priority="308" stopIfTrue="1" operator="beginsWith" text="Broken">
      <formula>LEFT(E17,LEN("Broken"))="Broken"</formula>
    </cfRule>
    <cfRule type="beginsWith" dxfId="1165" priority="309" stopIfTrue="1" operator="beginsWith" text="Decent">
      <formula>LEFT(E17,LEN("Decent"))="Decent"</formula>
    </cfRule>
    <cfRule type="beginsWith" dxfId="1164" priority="310" stopIfTrue="1" operator="beginsWith" text="Poor">
      <formula>LEFT(E17,LEN("Poor"))="Poor"</formula>
    </cfRule>
    <cfRule type="beginsWith" dxfId="1163" priority="311" stopIfTrue="1" operator="beginsWith" text="Missing">
      <formula>LEFT(E17,LEN("Missing"))="Missing"</formula>
    </cfRule>
    <cfRule type="beginsWith" dxfId="1162" priority="312" stopIfTrue="1" operator="beginsWith" text="Untested">
      <formula>LEFT(E17,LEN("Untested"))="Untested"</formula>
    </cfRule>
    <cfRule type="notContainsBlanks" dxfId="1161" priority="313" stopIfTrue="1">
      <formula>LEN(TRIM(E17))&gt;0</formula>
    </cfRule>
  </conditionalFormatting>
  <conditionalFormatting sqref="B28:C29">
    <cfRule type="expression" dxfId="1160" priority="299" stopIfTrue="1">
      <formula>IF(#REF! &gt; 0, TRUE, FALSE)</formula>
    </cfRule>
  </conditionalFormatting>
  <conditionalFormatting sqref="F28">
    <cfRule type="beginsWith" dxfId="1159" priority="291" stopIfTrue="1" operator="beginsWith" text="Not Applicable">
      <formula>LEFT(F28,LEN("Not Applicable"))="Not Applicable"</formula>
    </cfRule>
    <cfRule type="beginsWith" dxfId="1158" priority="292" stopIfTrue="1" operator="beginsWith" text="Waived">
      <formula>LEFT(F28,LEN("Waived"))="Waived"</formula>
    </cfRule>
    <cfRule type="beginsWith" dxfId="1157" priority="293" stopIfTrue="1" operator="beginsWith" text="Broken">
      <formula>LEFT(F28,LEN("Broken"))="Broken"</formula>
    </cfRule>
    <cfRule type="beginsWith" dxfId="1156" priority="294" stopIfTrue="1" operator="beginsWith" text="Decent">
      <formula>LEFT(F28,LEN("Decent"))="Decent"</formula>
    </cfRule>
    <cfRule type="beginsWith" dxfId="1155" priority="295" stopIfTrue="1" operator="beginsWith" text="Poor">
      <formula>LEFT(F28,LEN("Poor"))="Poor"</formula>
    </cfRule>
    <cfRule type="beginsWith" dxfId="1154" priority="296" stopIfTrue="1" operator="beginsWith" text="Missing">
      <formula>LEFT(F28,LEN("Missing"))="Missing"</formula>
    </cfRule>
    <cfRule type="beginsWith" dxfId="1153" priority="297" stopIfTrue="1" operator="beginsWith" text="Untested">
      <formula>LEFT(F28,LEN("Untested"))="Untested"</formula>
    </cfRule>
    <cfRule type="notContainsBlanks" dxfId="1152" priority="298" stopIfTrue="1">
      <formula>LEN(TRIM(F28))&gt;0</formula>
    </cfRule>
  </conditionalFormatting>
  <conditionalFormatting sqref="F28">
    <cfRule type="beginsWith" dxfId="1151" priority="287" operator="beginsWith" text="Partial">
      <formula>LEFT(F28,LEN("Partial"))="Partial"</formula>
    </cfRule>
    <cfRule type="beginsWith" dxfId="1150" priority="288" stopIfTrue="1" operator="beginsWith" text="Exceptional">
      <formula>LEFT(F28,LEN("Exceptional"))="Exceptional"</formula>
    </cfRule>
    <cfRule type="beginsWith" dxfId="1149" priority="289" stopIfTrue="1" operator="beginsWith" text="Great">
      <formula>LEFT(F28,LEN("Great"))="Great"</formula>
    </cfRule>
    <cfRule type="beginsWith" dxfId="1148" priority="290" stopIfTrue="1" operator="beginsWith" text="Good">
      <formula>LEFT(F28,LEN("Good"))="Good"</formula>
    </cfRule>
  </conditionalFormatting>
  <conditionalFormatting sqref="E28">
    <cfRule type="beginsWith" dxfId="1147" priority="279" stopIfTrue="1" operator="beginsWith" text="Not Applicable">
      <formula>LEFT(E28,LEN("Not Applicable"))="Not Applicable"</formula>
    </cfRule>
    <cfRule type="beginsWith" dxfId="1146" priority="280" stopIfTrue="1" operator="beginsWith" text="Waived">
      <formula>LEFT(E28,LEN("Waived"))="Waived"</formula>
    </cfRule>
    <cfRule type="beginsWith" dxfId="1145" priority="281" stopIfTrue="1" operator="beginsWith" text="Broken">
      <formula>LEFT(E28,LEN("Broken"))="Broken"</formula>
    </cfRule>
    <cfRule type="beginsWith" dxfId="1144" priority="282" stopIfTrue="1" operator="beginsWith" text="Decent">
      <formula>LEFT(E28,LEN("Decent"))="Decent"</formula>
    </cfRule>
    <cfRule type="beginsWith" dxfId="1143" priority="283" stopIfTrue="1" operator="beginsWith" text="Poor">
      <formula>LEFT(E28,LEN("Poor"))="Poor"</formula>
    </cfRule>
    <cfRule type="beginsWith" dxfId="1142" priority="284" stopIfTrue="1" operator="beginsWith" text="Missing">
      <formula>LEFT(E28,LEN("Missing"))="Missing"</formula>
    </cfRule>
    <cfRule type="beginsWith" dxfId="1141" priority="285" stopIfTrue="1" operator="beginsWith" text="Untested">
      <formula>LEFT(E28,LEN("Untested"))="Untested"</formula>
    </cfRule>
    <cfRule type="notContainsBlanks" dxfId="1140" priority="286" stopIfTrue="1">
      <formula>LEN(TRIM(E28))&gt;0</formula>
    </cfRule>
  </conditionalFormatting>
  <conditionalFormatting sqref="E28">
    <cfRule type="beginsWith" dxfId="1139" priority="275" operator="beginsWith" text="Partial">
      <formula>LEFT(E28,LEN("Partial"))="Partial"</formula>
    </cfRule>
    <cfRule type="beginsWith" dxfId="1138" priority="276" stopIfTrue="1" operator="beginsWith" text="Exceptional">
      <formula>LEFT(E28,LEN("Exceptional"))="Exceptional"</formula>
    </cfRule>
    <cfRule type="beginsWith" dxfId="1137" priority="277" stopIfTrue="1" operator="beginsWith" text="Great">
      <formula>LEFT(E28,LEN("Great"))="Great"</formula>
    </cfRule>
    <cfRule type="beginsWith" dxfId="1136" priority="278" stopIfTrue="1" operator="beginsWith" text="Good">
      <formula>LEFT(E28,LEN("Good"))="Good"</formula>
    </cfRule>
  </conditionalFormatting>
  <conditionalFormatting sqref="E29">
    <cfRule type="beginsWith" dxfId="1135" priority="243" operator="beginsWith" text="Partial">
      <formula>LEFT(E29,LEN("Partial"))="Partial"</formula>
    </cfRule>
    <cfRule type="beginsWith" dxfId="1134" priority="244" stopIfTrue="1" operator="beginsWith" text="Exceptional">
      <formula>LEFT(E29,LEN("Exceptional"))="Exceptional"</formula>
    </cfRule>
    <cfRule type="beginsWith" dxfId="1133" priority="245" stopIfTrue="1" operator="beginsWith" text="Great">
      <formula>LEFT(E29,LEN("Great"))="Great"</formula>
    </cfRule>
    <cfRule type="beginsWith" dxfId="1132" priority="246" stopIfTrue="1" operator="beginsWith" text="Good">
      <formula>LEFT(E29,LEN("Good"))="Good"</formula>
    </cfRule>
  </conditionalFormatting>
  <conditionalFormatting sqref="F29">
    <cfRule type="beginsWith" dxfId="1131" priority="259" stopIfTrue="1" operator="beginsWith" text="Not Applicable">
      <formula>LEFT(F29,LEN("Not Applicable"))="Not Applicable"</formula>
    </cfRule>
    <cfRule type="beginsWith" dxfId="1130" priority="260" stopIfTrue="1" operator="beginsWith" text="Waived">
      <formula>LEFT(F29,LEN("Waived"))="Waived"</formula>
    </cfRule>
    <cfRule type="beginsWith" dxfId="1129" priority="261" stopIfTrue="1" operator="beginsWith" text="Broken">
      <formula>LEFT(F29,LEN("Broken"))="Broken"</formula>
    </cfRule>
    <cfRule type="beginsWith" dxfId="1128" priority="262" stopIfTrue="1" operator="beginsWith" text="Decent">
      <formula>LEFT(F29,LEN("Decent"))="Decent"</formula>
    </cfRule>
    <cfRule type="beginsWith" dxfId="1127" priority="263" stopIfTrue="1" operator="beginsWith" text="Poor">
      <formula>LEFT(F29,LEN("Poor"))="Poor"</formula>
    </cfRule>
    <cfRule type="beginsWith" dxfId="1126" priority="264" stopIfTrue="1" operator="beginsWith" text="Missing">
      <formula>LEFT(F29,LEN("Missing"))="Missing"</formula>
    </cfRule>
    <cfRule type="beginsWith" dxfId="1125" priority="265" stopIfTrue="1" operator="beginsWith" text="Untested">
      <formula>LEFT(F29,LEN("Untested"))="Untested"</formula>
    </cfRule>
    <cfRule type="notContainsBlanks" dxfId="1124" priority="266" stopIfTrue="1">
      <formula>LEN(TRIM(F29))&gt;0</formula>
    </cfRule>
  </conditionalFormatting>
  <conditionalFormatting sqref="F29">
    <cfRule type="beginsWith" dxfId="1123" priority="255" operator="beginsWith" text="Partial">
      <formula>LEFT(F29,LEN("Partial"))="Partial"</formula>
    </cfRule>
    <cfRule type="beginsWith" dxfId="1122" priority="256" stopIfTrue="1" operator="beginsWith" text="Exceptional">
      <formula>LEFT(F29,LEN("Exceptional"))="Exceptional"</formula>
    </cfRule>
    <cfRule type="beginsWith" dxfId="1121" priority="257" stopIfTrue="1" operator="beginsWith" text="Great">
      <formula>LEFT(F29,LEN("Great"))="Great"</formula>
    </cfRule>
    <cfRule type="beginsWith" dxfId="1120" priority="258" stopIfTrue="1" operator="beginsWith" text="Good">
      <formula>LEFT(F29,LEN("Good"))="Good"</formula>
    </cfRule>
  </conditionalFormatting>
  <conditionalFormatting sqref="E29">
    <cfRule type="beginsWith" dxfId="1119" priority="247" stopIfTrue="1" operator="beginsWith" text="Not Applicable">
      <formula>LEFT(E29,LEN("Not Applicable"))="Not Applicable"</formula>
    </cfRule>
    <cfRule type="beginsWith" dxfId="1118" priority="248" stopIfTrue="1" operator="beginsWith" text="Waived">
      <formula>LEFT(E29,LEN("Waived"))="Waived"</formula>
    </cfRule>
    <cfRule type="beginsWith" dxfId="1117" priority="249" stopIfTrue="1" operator="beginsWith" text="Broken">
      <formula>LEFT(E29,LEN("Broken"))="Broken"</formula>
    </cfRule>
    <cfRule type="beginsWith" dxfId="1116" priority="250" stopIfTrue="1" operator="beginsWith" text="Decent">
      <formula>LEFT(E29,LEN("Decent"))="Decent"</formula>
    </cfRule>
    <cfRule type="beginsWith" dxfId="1115" priority="251" stopIfTrue="1" operator="beginsWith" text="Poor">
      <formula>LEFT(E29,LEN("Poor"))="Poor"</formula>
    </cfRule>
    <cfRule type="beginsWith" dxfId="1114" priority="252" stopIfTrue="1" operator="beginsWith" text="Missing">
      <formula>LEFT(E29,LEN("Missing"))="Missing"</formula>
    </cfRule>
    <cfRule type="beginsWith" dxfId="1113" priority="253" stopIfTrue="1" operator="beginsWith" text="Untested">
      <formula>LEFT(E29,LEN("Untested"))="Untested"</formula>
    </cfRule>
    <cfRule type="notContainsBlanks" dxfId="1112" priority="254" stopIfTrue="1">
      <formula>LEN(TRIM(E29))&gt;0</formula>
    </cfRule>
  </conditionalFormatting>
  <conditionalFormatting sqref="B32:C32">
    <cfRule type="expression" dxfId="1111" priority="227" stopIfTrue="1">
      <formula>IF(#REF! &gt; 0, TRUE, FALSE)</formula>
    </cfRule>
  </conditionalFormatting>
  <conditionalFormatting sqref="B32:C32">
    <cfRule type="expression" dxfId="1110" priority="226" stopIfTrue="1">
      <formula>IF(#REF! &gt; 0, TRUE, FALSE)</formula>
    </cfRule>
  </conditionalFormatting>
  <conditionalFormatting sqref="F32">
    <cfRule type="beginsWith" dxfId="1109" priority="218" stopIfTrue="1" operator="beginsWith" text="Not Applicable">
      <formula>LEFT(F32,LEN("Not Applicable"))="Not Applicable"</formula>
    </cfRule>
    <cfRule type="beginsWith" dxfId="1108" priority="219" stopIfTrue="1" operator="beginsWith" text="Waived">
      <formula>LEFT(F32,LEN("Waived"))="Waived"</formula>
    </cfRule>
    <cfRule type="beginsWith" dxfId="1107" priority="220" stopIfTrue="1" operator="beginsWith" text="Broken">
      <formula>LEFT(F32,LEN("Broken"))="Broken"</formula>
    </cfRule>
    <cfRule type="beginsWith" dxfId="1106" priority="221" stopIfTrue="1" operator="beginsWith" text="Decent">
      <formula>LEFT(F32,LEN("Decent"))="Decent"</formula>
    </cfRule>
    <cfRule type="beginsWith" dxfId="1105" priority="222" stopIfTrue="1" operator="beginsWith" text="Poor">
      <formula>LEFT(F32,LEN("Poor"))="Poor"</formula>
    </cfRule>
    <cfRule type="beginsWith" dxfId="1104" priority="223" stopIfTrue="1" operator="beginsWith" text="Missing">
      <formula>LEFT(F32,LEN("Missing"))="Missing"</formula>
    </cfRule>
    <cfRule type="beginsWith" dxfId="1103" priority="224" stopIfTrue="1" operator="beginsWith" text="Untested">
      <formula>LEFT(F32,LEN("Untested"))="Untested"</formula>
    </cfRule>
    <cfRule type="notContainsBlanks" dxfId="1102" priority="225" stopIfTrue="1">
      <formula>LEN(TRIM(F32))&gt;0</formula>
    </cfRule>
  </conditionalFormatting>
  <conditionalFormatting sqref="F32">
    <cfRule type="beginsWith" dxfId="1101" priority="214" operator="beginsWith" text="Partial">
      <formula>LEFT(F32,LEN("Partial"))="Partial"</formula>
    </cfRule>
    <cfRule type="beginsWith" dxfId="1100" priority="215" stopIfTrue="1" operator="beginsWith" text="Exceptional">
      <formula>LEFT(F32,LEN("Exceptional"))="Exceptional"</formula>
    </cfRule>
    <cfRule type="beginsWith" dxfId="1099" priority="216" stopIfTrue="1" operator="beginsWith" text="Great">
      <formula>LEFT(F32,LEN("Great"))="Great"</formula>
    </cfRule>
    <cfRule type="beginsWith" dxfId="1098" priority="217" stopIfTrue="1" operator="beginsWith" text="Good">
      <formula>LEFT(F32,LEN("Good"))="Good"</formula>
    </cfRule>
  </conditionalFormatting>
  <conditionalFormatting sqref="E32">
    <cfRule type="beginsWith" dxfId="1097" priority="206" stopIfTrue="1" operator="beginsWith" text="Not Applicable">
      <formula>LEFT(E32,LEN("Not Applicable"))="Not Applicable"</formula>
    </cfRule>
    <cfRule type="beginsWith" dxfId="1096" priority="207" stopIfTrue="1" operator="beginsWith" text="Waived">
      <formula>LEFT(E32,LEN("Waived"))="Waived"</formula>
    </cfRule>
    <cfRule type="beginsWith" dxfId="1095" priority="208" stopIfTrue="1" operator="beginsWith" text="Broken">
      <formula>LEFT(E32,LEN("Broken"))="Broken"</formula>
    </cfRule>
    <cfRule type="beginsWith" dxfId="1094" priority="209" stopIfTrue="1" operator="beginsWith" text="Decent">
      <formula>LEFT(E32,LEN("Decent"))="Decent"</formula>
    </cfRule>
    <cfRule type="beginsWith" dxfId="1093" priority="210" stopIfTrue="1" operator="beginsWith" text="Poor">
      <formula>LEFT(E32,LEN("Poor"))="Poor"</formula>
    </cfRule>
    <cfRule type="beginsWith" dxfId="1092" priority="211" stopIfTrue="1" operator="beginsWith" text="Missing">
      <formula>LEFT(E32,LEN("Missing"))="Missing"</formula>
    </cfRule>
    <cfRule type="beginsWith" dxfId="1091" priority="212" stopIfTrue="1" operator="beginsWith" text="Untested">
      <formula>LEFT(E32,LEN("Untested"))="Untested"</formula>
    </cfRule>
    <cfRule type="notContainsBlanks" dxfId="1090" priority="213" stopIfTrue="1">
      <formula>LEN(TRIM(E32))&gt;0</formula>
    </cfRule>
  </conditionalFormatting>
  <conditionalFormatting sqref="E32">
    <cfRule type="beginsWith" dxfId="1089" priority="202" operator="beginsWith" text="Partial">
      <formula>LEFT(E32,LEN("Partial"))="Partial"</formula>
    </cfRule>
    <cfRule type="beginsWith" dxfId="1088" priority="203" stopIfTrue="1" operator="beginsWith" text="Exceptional">
      <formula>LEFT(E32,LEN("Exceptional"))="Exceptional"</formula>
    </cfRule>
    <cfRule type="beginsWith" dxfId="1087" priority="204" stopIfTrue="1" operator="beginsWith" text="Great">
      <formula>LEFT(E32,LEN("Great"))="Great"</formula>
    </cfRule>
    <cfRule type="beginsWith" dxfId="1086" priority="205" stopIfTrue="1" operator="beginsWith" text="Good">
      <formula>LEFT(E32,LEN("Good"))="Good"</formula>
    </cfRule>
  </conditionalFormatting>
  <conditionalFormatting sqref="F25">
    <cfRule type="beginsWith" dxfId="1085" priority="160" stopIfTrue="1" operator="beginsWith" text="Not Applicable">
      <formula>LEFT(F25,LEN("Not Applicable"))="Not Applicable"</formula>
    </cfRule>
    <cfRule type="beginsWith" dxfId="1084" priority="161" stopIfTrue="1" operator="beginsWith" text="Waived">
      <formula>LEFT(F25,LEN("Waived"))="Waived"</formula>
    </cfRule>
    <cfRule type="beginsWith" dxfId="1083" priority="162" stopIfTrue="1" operator="beginsWith" text="Broken">
      <formula>LEFT(F25,LEN("Broken"))="Broken"</formula>
    </cfRule>
    <cfRule type="beginsWith" dxfId="1082" priority="163" stopIfTrue="1" operator="beginsWith" text="Decent">
      <formula>LEFT(F25,LEN("Decent"))="Decent"</formula>
    </cfRule>
    <cfRule type="beginsWith" dxfId="1081" priority="164" stopIfTrue="1" operator="beginsWith" text="Poor">
      <formula>LEFT(F25,LEN("Poor"))="Poor"</formula>
    </cfRule>
    <cfRule type="beginsWith" dxfId="1080" priority="165" stopIfTrue="1" operator="beginsWith" text="Missing">
      <formula>LEFT(F25,LEN("Missing"))="Missing"</formula>
    </cfRule>
    <cfRule type="beginsWith" dxfId="1079" priority="166" stopIfTrue="1" operator="beginsWith" text="Untested">
      <formula>LEFT(F25,LEN("Untested"))="Untested"</formula>
    </cfRule>
    <cfRule type="notContainsBlanks" dxfId="1078" priority="167" stopIfTrue="1">
      <formula>LEN(TRIM(F25))&gt;0</formula>
    </cfRule>
  </conditionalFormatting>
  <conditionalFormatting sqref="F25">
    <cfRule type="beginsWith" dxfId="1077" priority="156" operator="beginsWith" text="Partial">
      <formula>LEFT(F25,LEN("Partial"))="Partial"</formula>
    </cfRule>
    <cfRule type="beginsWith" dxfId="1076" priority="157" stopIfTrue="1" operator="beginsWith" text="Exceptional">
      <formula>LEFT(F25,LEN("Exceptional"))="Exceptional"</formula>
    </cfRule>
    <cfRule type="beginsWith" dxfId="1075" priority="158" stopIfTrue="1" operator="beginsWith" text="Great">
      <formula>LEFT(F25,LEN("Great"))="Great"</formula>
    </cfRule>
    <cfRule type="beginsWith" dxfId="1074" priority="159" stopIfTrue="1" operator="beginsWith" text="Good">
      <formula>LEFT(F25,LEN("Good"))="Good"</formula>
    </cfRule>
  </conditionalFormatting>
  <conditionalFormatting sqref="E25">
    <cfRule type="beginsWith" dxfId="1073" priority="148" stopIfTrue="1" operator="beginsWith" text="Not Applicable">
      <formula>LEFT(E25,LEN("Not Applicable"))="Not Applicable"</formula>
    </cfRule>
    <cfRule type="beginsWith" dxfId="1072" priority="149" stopIfTrue="1" operator="beginsWith" text="Waived">
      <formula>LEFT(E25,LEN("Waived"))="Waived"</formula>
    </cfRule>
    <cfRule type="beginsWith" dxfId="1071" priority="150" stopIfTrue="1" operator="beginsWith" text="Broken">
      <formula>LEFT(E25,LEN("Broken"))="Broken"</formula>
    </cfRule>
    <cfRule type="beginsWith" dxfId="1070" priority="151" stopIfTrue="1" operator="beginsWith" text="Decent">
      <formula>LEFT(E25,LEN("Decent"))="Decent"</formula>
    </cfRule>
    <cfRule type="beginsWith" dxfId="1069" priority="152" stopIfTrue="1" operator="beginsWith" text="Poor">
      <formula>LEFT(E25,LEN("Poor"))="Poor"</formula>
    </cfRule>
    <cfRule type="beginsWith" dxfId="1068" priority="153" stopIfTrue="1" operator="beginsWith" text="Missing">
      <formula>LEFT(E25,LEN("Missing"))="Missing"</formula>
    </cfRule>
    <cfRule type="beginsWith" dxfId="1067" priority="154" stopIfTrue="1" operator="beginsWith" text="Untested">
      <formula>LEFT(E25,LEN("Untested"))="Untested"</formula>
    </cfRule>
    <cfRule type="notContainsBlanks" dxfId="1066" priority="155" stopIfTrue="1">
      <formula>LEN(TRIM(E25))&gt;0</formula>
    </cfRule>
  </conditionalFormatting>
  <conditionalFormatting sqref="E25">
    <cfRule type="beginsWith" dxfId="1065" priority="144" operator="beginsWith" text="Partial">
      <formula>LEFT(E25,LEN("Partial"))="Partial"</formula>
    </cfRule>
    <cfRule type="beginsWith" dxfId="1064" priority="145" stopIfTrue="1" operator="beginsWith" text="Exceptional">
      <formula>LEFT(E25,LEN("Exceptional"))="Exceptional"</formula>
    </cfRule>
    <cfRule type="beginsWith" dxfId="1063" priority="146" stopIfTrue="1" operator="beginsWith" text="Great">
      <formula>LEFT(E25,LEN("Great"))="Great"</formula>
    </cfRule>
    <cfRule type="beginsWith" dxfId="1062" priority="147" stopIfTrue="1" operator="beginsWith" text="Good">
      <formula>LEFT(E25,LEN("Good"))="Good"</formula>
    </cfRule>
  </conditionalFormatting>
  <conditionalFormatting sqref="F35">
    <cfRule type="beginsWith" dxfId="1061" priority="133" stopIfTrue="1" operator="beginsWith" text="Not Applicable">
      <formula>LEFT(F35,LEN("Not Applicable"))="Not Applicable"</formula>
    </cfRule>
    <cfRule type="beginsWith" dxfId="1060" priority="134" stopIfTrue="1" operator="beginsWith" text="Waived">
      <formula>LEFT(F35,LEN("Waived"))="Waived"</formula>
    </cfRule>
    <cfRule type="beginsWith" dxfId="1059" priority="135" stopIfTrue="1" operator="beginsWith" text="Broken">
      <formula>LEFT(F35,LEN("Broken"))="Broken"</formula>
    </cfRule>
    <cfRule type="beginsWith" dxfId="1058" priority="136" stopIfTrue="1" operator="beginsWith" text="Decent">
      <formula>LEFT(F35,LEN("Decent"))="Decent"</formula>
    </cfRule>
    <cfRule type="beginsWith" dxfId="1057" priority="137" stopIfTrue="1" operator="beginsWith" text="Poor">
      <formula>LEFT(F35,LEN("Poor"))="Poor"</formula>
    </cfRule>
    <cfRule type="beginsWith" dxfId="1056" priority="138" stopIfTrue="1" operator="beginsWith" text="Missing">
      <formula>LEFT(F35,LEN("Missing"))="Missing"</formula>
    </cfRule>
    <cfRule type="beginsWith" dxfId="1055" priority="139" stopIfTrue="1" operator="beginsWith" text="Untested">
      <formula>LEFT(F35,LEN("Untested"))="Untested"</formula>
    </cfRule>
    <cfRule type="notContainsBlanks" dxfId="1054" priority="140" stopIfTrue="1">
      <formula>LEN(TRIM(F35))&gt;0</formula>
    </cfRule>
  </conditionalFormatting>
  <conditionalFormatting sqref="F35">
    <cfRule type="beginsWith" dxfId="1053" priority="129" operator="beginsWith" text="Partial">
      <formula>LEFT(F35,LEN("Partial"))="Partial"</formula>
    </cfRule>
    <cfRule type="beginsWith" dxfId="1052" priority="130" stopIfTrue="1" operator="beginsWith" text="Exceptional">
      <formula>LEFT(F35,LEN("Exceptional"))="Exceptional"</formula>
    </cfRule>
    <cfRule type="beginsWith" dxfId="1051" priority="131" stopIfTrue="1" operator="beginsWith" text="Great">
      <formula>LEFT(F35,LEN("Great"))="Great"</formula>
    </cfRule>
    <cfRule type="beginsWith" dxfId="1050" priority="132" stopIfTrue="1" operator="beginsWith" text="Good">
      <formula>LEFT(F35,LEN("Good"))="Good"</formula>
    </cfRule>
  </conditionalFormatting>
  <conditionalFormatting sqref="E35">
    <cfRule type="beginsWith" dxfId="1049" priority="121" stopIfTrue="1" operator="beginsWith" text="Not Applicable">
      <formula>LEFT(E35,LEN("Not Applicable"))="Not Applicable"</formula>
    </cfRule>
    <cfRule type="beginsWith" dxfId="1048" priority="122" stopIfTrue="1" operator="beginsWith" text="Waived">
      <formula>LEFT(E35,LEN("Waived"))="Waived"</formula>
    </cfRule>
    <cfRule type="beginsWith" dxfId="1047" priority="123" stopIfTrue="1" operator="beginsWith" text="Broken">
      <formula>LEFT(E35,LEN("Broken"))="Broken"</formula>
    </cfRule>
    <cfRule type="beginsWith" dxfId="1046" priority="124" stopIfTrue="1" operator="beginsWith" text="Decent">
      <formula>LEFT(E35,LEN("Decent"))="Decent"</formula>
    </cfRule>
    <cfRule type="beginsWith" dxfId="1045" priority="125" stopIfTrue="1" operator="beginsWith" text="Poor">
      <formula>LEFT(E35,LEN("Poor"))="Poor"</formula>
    </cfRule>
    <cfRule type="beginsWith" dxfId="1044" priority="126" stopIfTrue="1" operator="beginsWith" text="Missing">
      <formula>LEFT(E35,LEN("Missing"))="Missing"</formula>
    </cfRule>
    <cfRule type="beginsWith" dxfId="1043" priority="127" stopIfTrue="1" operator="beginsWith" text="Untested">
      <formula>LEFT(E35,LEN("Untested"))="Untested"</formula>
    </cfRule>
    <cfRule type="notContainsBlanks" dxfId="1042" priority="128" stopIfTrue="1">
      <formula>LEN(TRIM(E35))&gt;0</formula>
    </cfRule>
  </conditionalFormatting>
  <conditionalFormatting sqref="E35">
    <cfRule type="beginsWith" dxfId="1041" priority="117" operator="beginsWith" text="Partial">
      <formula>LEFT(E35,LEN("Partial"))="Partial"</formula>
    </cfRule>
    <cfRule type="beginsWith" dxfId="1040" priority="118" stopIfTrue="1" operator="beginsWith" text="Exceptional">
      <formula>LEFT(E35,LEN("Exceptional"))="Exceptional"</formula>
    </cfRule>
    <cfRule type="beginsWith" dxfId="1039" priority="119" stopIfTrue="1" operator="beginsWith" text="Great">
      <formula>LEFT(E35,LEN("Great"))="Great"</formula>
    </cfRule>
    <cfRule type="beginsWith" dxfId="1038" priority="120" stopIfTrue="1" operator="beginsWith" text="Good">
      <formula>LEFT(E35,LEN("Good"))="Good"</formula>
    </cfRule>
  </conditionalFormatting>
  <conditionalFormatting sqref="F38">
    <cfRule type="beginsWith" dxfId="1037" priority="98" stopIfTrue="1" operator="beginsWith" text="Not Applicable">
      <formula>LEFT(F38,LEN("Not Applicable"))="Not Applicable"</formula>
    </cfRule>
    <cfRule type="beginsWith" dxfId="1036" priority="99" stopIfTrue="1" operator="beginsWith" text="Waived">
      <formula>LEFT(F38,LEN("Waived"))="Waived"</formula>
    </cfRule>
    <cfRule type="beginsWith" dxfId="1035" priority="100" stopIfTrue="1" operator="beginsWith" text="Broken">
      <formula>LEFT(F38,LEN("Broken"))="Broken"</formula>
    </cfRule>
    <cfRule type="beginsWith" dxfId="1034" priority="101" stopIfTrue="1" operator="beginsWith" text="Decent">
      <formula>LEFT(F38,LEN("Decent"))="Decent"</formula>
    </cfRule>
    <cfRule type="beginsWith" dxfId="1033" priority="102" stopIfTrue="1" operator="beginsWith" text="Poor">
      <formula>LEFT(F38,LEN("Poor"))="Poor"</formula>
    </cfRule>
    <cfRule type="beginsWith" dxfId="1032" priority="103" stopIfTrue="1" operator="beginsWith" text="Missing">
      <formula>LEFT(F38,LEN("Missing"))="Missing"</formula>
    </cfRule>
    <cfRule type="beginsWith" dxfId="1031" priority="104" stopIfTrue="1" operator="beginsWith" text="Untested">
      <formula>LEFT(F38,LEN("Untested"))="Untested"</formula>
    </cfRule>
    <cfRule type="notContainsBlanks" dxfId="1030" priority="105" stopIfTrue="1">
      <formula>LEN(TRIM(F38))&gt;0</formula>
    </cfRule>
  </conditionalFormatting>
  <conditionalFormatting sqref="F38">
    <cfRule type="beginsWith" dxfId="1029" priority="94" operator="beginsWith" text="Partial">
      <formula>LEFT(F38,LEN("Partial"))="Partial"</formula>
    </cfRule>
    <cfRule type="beginsWith" dxfId="1028" priority="95" stopIfTrue="1" operator="beginsWith" text="Exceptional">
      <formula>LEFT(F38,LEN("Exceptional"))="Exceptional"</formula>
    </cfRule>
    <cfRule type="beginsWith" dxfId="1027" priority="96" stopIfTrue="1" operator="beginsWith" text="Great">
      <formula>LEFT(F38,LEN("Great"))="Great"</formula>
    </cfRule>
    <cfRule type="beginsWith" dxfId="1026" priority="97" stopIfTrue="1" operator="beginsWith" text="Good">
      <formula>LEFT(F38,LEN("Good"))="Good"</formula>
    </cfRule>
  </conditionalFormatting>
  <conditionalFormatting sqref="E38">
    <cfRule type="beginsWith" dxfId="1025" priority="86" stopIfTrue="1" operator="beginsWith" text="Not Applicable">
      <formula>LEFT(E38,LEN("Not Applicable"))="Not Applicable"</formula>
    </cfRule>
    <cfRule type="beginsWith" dxfId="1024" priority="87" stopIfTrue="1" operator="beginsWith" text="Waived">
      <formula>LEFT(E38,LEN("Waived"))="Waived"</formula>
    </cfRule>
    <cfRule type="beginsWith" dxfId="1023" priority="88" stopIfTrue="1" operator="beginsWith" text="Broken">
      <formula>LEFT(E38,LEN("Broken"))="Broken"</formula>
    </cfRule>
    <cfRule type="beginsWith" dxfId="1022" priority="89" stopIfTrue="1" operator="beginsWith" text="Decent">
      <formula>LEFT(E38,LEN("Decent"))="Decent"</formula>
    </cfRule>
    <cfRule type="beginsWith" dxfId="1021" priority="90" stopIfTrue="1" operator="beginsWith" text="Poor">
      <formula>LEFT(E38,LEN("Poor"))="Poor"</formula>
    </cfRule>
    <cfRule type="beginsWith" dxfId="1020" priority="91" stopIfTrue="1" operator="beginsWith" text="Missing">
      <formula>LEFT(E38,LEN("Missing"))="Missing"</formula>
    </cfRule>
    <cfRule type="beginsWith" dxfId="1019" priority="92" stopIfTrue="1" operator="beginsWith" text="Untested">
      <formula>LEFT(E38,LEN("Untested"))="Untested"</formula>
    </cfRule>
    <cfRule type="notContainsBlanks" dxfId="1018" priority="93" stopIfTrue="1">
      <formula>LEN(TRIM(E38))&gt;0</formula>
    </cfRule>
  </conditionalFormatting>
  <conditionalFormatting sqref="E38">
    <cfRule type="beginsWith" dxfId="1017" priority="82" operator="beginsWith" text="Partial">
      <formula>LEFT(E38,LEN("Partial"))="Partial"</formula>
    </cfRule>
    <cfRule type="beginsWith" dxfId="1016" priority="83" stopIfTrue="1" operator="beginsWith" text="Exceptional">
      <formula>LEFT(E38,LEN("Exceptional"))="Exceptional"</formula>
    </cfRule>
    <cfRule type="beginsWith" dxfId="1015" priority="84" stopIfTrue="1" operator="beginsWith" text="Great">
      <formula>LEFT(E38,LEN("Great"))="Great"</formula>
    </cfRule>
    <cfRule type="beginsWith" dxfId="1014" priority="85" stopIfTrue="1" operator="beginsWith" text="Good">
      <formula>LEFT(E38,LEN("Good"))="Good"</formula>
    </cfRule>
  </conditionalFormatting>
  <conditionalFormatting sqref="A10">
    <cfRule type="beginsWith" dxfId="1013" priority="66" stopIfTrue="1" operator="beginsWith" text="Exceptional">
      <formula>LEFT(A10,LEN("Exceptional"))="Exceptional"</formula>
    </cfRule>
    <cfRule type="beginsWith" dxfId="1012" priority="67" stopIfTrue="1" operator="beginsWith" text="Professional">
      <formula>LEFT(A10,LEN("Professional"))="Professional"</formula>
    </cfRule>
    <cfRule type="beginsWith" dxfId="1011" priority="68" stopIfTrue="1" operator="beginsWith" text="Advanced">
      <formula>LEFT(A10,LEN("Advanced"))="Advanced"</formula>
    </cfRule>
    <cfRule type="beginsWith" dxfId="1010" priority="69" stopIfTrue="1" operator="beginsWith" text="Intermediate">
      <formula>LEFT(A10,LEN("Intermediate"))="Intermediate"</formula>
    </cfRule>
    <cfRule type="beginsWith" dxfId="1009" priority="70" stopIfTrue="1" operator="beginsWith" text="Basic">
      <formula>LEFT(A10,LEN("Basic"))="Basic"</formula>
    </cfRule>
    <cfRule type="beginsWith" dxfId="1008" priority="71" stopIfTrue="1" operator="beginsWith" text="Required">
      <formula>LEFT(A10,LEN("Required"))="Required"</formula>
    </cfRule>
    <cfRule type="notContainsBlanks" dxfId="1007" priority="72" stopIfTrue="1">
      <formula>LEN(TRIM(A10))&gt;0</formula>
    </cfRule>
  </conditionalFormatting>
  <conditionalFormatting sqref="E10:F10">
    <cfRule type="beginsWith" dxfId="1006" priority="59" stopIfTrue="1" operator="beginsWith" text="Not Applicable">
      <formula>LEFT(E10,LEN("Not Applicable"))="Not Applicable"</formula>
    </cfRule>
    <cfRule type="beginsWith" dxfId="1005" priority="60" stopIfTrue="1" operator="beginsWith" text="Waived">
      <formula>LEFT(E10,LEN("Waived"))="Waived"</formula>
    </cfRule>
    <cfRule type="beginsWith" dxfId="1004" priority="61" stopIfTrue="1" operator="beginsWith" text="Pre-Passed">
      <formula>LEFT(E10,LEN("Pre-Passed"))="Pre-Passed"</formula>
    </cfRule>
    <cfRule type="beginsWith" dxfId="1003" priority="62" stopIfTrue="1" operator="beginsWith" text="Completed">
      <formula>LEFT(E10,LEN("Completed"))="Completed"</formula>
    </cfRule>
    <cfRule type="beginsWith" dxfId="1002" priority="63" stopIfTrue="1" operator="beginsWith" text="Partial">
      <formula>LEFT(E10,LEN("Partial"))="Partial"</formula>
    </cfRule>
    <cfRule type="beginsWith" dxfId="1001" priority="64" stopIfTrue="1" operator="beginsWith" text="Missing">
      <formula>LEFT(E10,LEN("Missing"))="Missing"</formula>
    </cfRule>
    <cfRule type="beginsWith" dxfId="1000" priority="65" stopIfTrue="1" operator="beginsWith" text="Untested">
      <formula>LEFT(E10,LEN("Untested"))="Untested"</formula>
    </cfRule>
    <cfRule type="notContainsBlanks" dxfId="999" priority="73" stopIfTrue="1">
      <formula>LEN(TRIM(E10))&gt;0</formula>
    </cfRule>
  </conditionalFormatting>
  <conditionalFormatting sqref="E12">
    <cfRule type="beginsWith" dxfId="998" priority="2" operator="beginsWith" text="Partial">
      <formula>LEFT(E12,LEN("Partial"))="Partial"</formula>
    </cfRule>
    <cfRule type="beginsWith" dxfId="997" priority="3" stopIfTrue="1" operator="beginsWith" text="Exceptional">
      <formula>LEFT(E12,LEN("Exceptional"))="Exceptional"</formula>
    </cfRule>
    <cfRule type="beginsWith" dxfId="996" priority="4" stopIfTrue="1" operator="beginsWith" text="Great">
      <formula>LEFT(E12,LEN("Great"))="Great"</formula>
    </cfRule>
    <cfRule type="beginsWith" dxfId="995" priority="5" stopIfTrue="1" operator="beginsWith" text="Good">
      <formula>LEFT(E12,LEN("Good"))="Good"</formula>
    </cfRule>
  </conditionalFormatting>
  <conditionalFormatting sqref="F12">
    <cfRule type="beginsWith" dxfId="994" priority="18" stopIfTrue="1" operator="beginsWith" text="Not Applicable">
      <formula>LEFT(F12,LEN("Not Applicable"))="Not Applicable"</formula>
    </cfRule>
    <cfRule type="beginsWith" dxfId="993" priority="19" stopIfTrue="1" operator="beginsWith" text="Waived">
      <formula>LEFT(F12,LEN("Waived"))="Waived"</formula>
    </cfRule>
    <cfRule type="beginsWith" dxfId="992" priority="20" stopIfTrue="1" operator="beginsWith" text="Broken">
      <formula>LEFT(F12,LEN("Broken"))="Broken"</formula>
    </cfRule>
    <cfRule type="beginsWith" dxfId="991" priority="21" stopIfTrue="1" operator="beginsWith" text="Decent">
      <formula>LEFT(F12,LEN("Decent"))="Decent"</formula>
    </cfRule>
    <cfRule type="beginsWith" dxfId="990" priority="22" stopIfTrue="1" operator="beginsWith" text="Poor">
      <formula>LEFT(F12,LEN("Poor"))="Poor"</formula>
    </cfRule>
    <cfRule type="beginsWith" dxfId="989" priority="23" stopIfTrue="1" operator="beginsWith" text="Missing">
      <formula>LEFT(F12,LEN("Missing"))="Missing"</formula>
    </cfRule>
    <cfRule type="beginsWith" dxfId="988" priority="24" stopIfTrue="1" operator="beginsWith" text="Untested">
      <formula>LEFT(F12,LEN("Untested"))="Untested"</formula>
    </cfRule>
    <cfRule type="notContainsBlanks" dxfId="987" priority="25" stopIfTrue="1">
      <formula>LEN(TRIM(F12))&gt;0</formula>
    </cfRule>
  </conditionalFormatting>
  <conditionalFormatting sqref="F12">
    <cfRule type="beginsWith" dxfId="986" priority="14" operator="beginsWith" text="Partial">
      <formula>LEFT(F12,LEN("Partial"))="Partial"</formula>
    </cfRule>
    <cfRule type="beginsWith" dxfId="985" priority="15" stopIfTrue="1" operator="beginsWith" text="Exceptional">
      <formula>LEFT(F12,LEN("Exceptional"))="Exceptional"</formula>
    </cfRule>
    <cfRule type="beginsWith" dxfId="984" priority="16" stopIfTrue="1" operator="beginsWith" text="Great">
      <formula>LEFT(F12,LEN("Great"))="Great"</formula>
    </cfRule>
    <cfRule type="beginsWith" dxfId="983" priority="17" stopIfTrue="1" operator="beginsWith" text="Good">
      <formula>LEFT(F12,LEN("Good"))="Good"</formula>
    </cfRule>
  </conditionalFormatting>
  <conditionalFormatting sqref="E12">
    <cfRule type="beginsWith" dxfId="982" priority="6" stopIfTrue="1" operator="beginsWith" text="Not Applicable">
      <formula>LEFT(E12,LEN("Not Applicable"))="Not Applicable"</formula>
    </cfRule>
    <cfRule type="beginsWith" dxfId="981" priority="7" stopIfTrue="1" operator="beginsWith" text="Waived">
      <formula>LEFT(E12,LEN("Waived"))="Waived"</formula>
    </cfRule>
    <cfRule type="beginsWith" dxfId="980" priority="8" stopIfTrue="1" operator="beginsWith" text="Broken">
      <formula>LEFT(E12,LEN("Broken"))="Broken"</formula>
    </cfRule>
    <cfRule type="beginsWith" dxfId="979" priority="9" stopIfTrue="1" operator="beginsWith" text="Decent">
      <formula>LEFT(E12,LEN("Decent"))="Decent"</formula>
    </cfRule>
    <cfRule type="beginsWith" dxfId="978" priority="10" stopIfTrue="1" operator="beginsWith" text="Poor">
      <formula>LEFT(E12,LEN("Poor"))="Poor"</formula>
    </cfRule>
    <cfRule type="beginsWith" dxfId="977" priority="11" stopIfTrue="1" operator="beginsWith" text="Missing">
      <formula>LEFT(E12,LEN("Missing"))="Missing"</formula>
    </cfRule>
    <cfRule type="beginsWith" dxfId="976" priority="12" stopIfTrue="1" operator="beginsWith" text="Untested">
      <formula>LEFT(E12,LEN("Untested"))="Untested"</formula>
    </cfRule>
    <cfRule type="notContainsBlanks" dxfId="975" priority="13" stopIfTrue="1">
      <formula>LEN(TRIM(E12))&gt;0</formula>
    </cfRule>
  </conditionalFormatting>
  <dataValidations count="4">
    <dataValidation type="list" showInputMessage="1" showErrorMessage="1" sqref="E139:F141 E148:F155 E143:F146 E117:F137 E108:F115" xr:uid="{00000000-0002-0000-0200-000000000000}">
      <formula1>"Untested, Missing, Partial, Completed, Waived, Not Applicable"</formula1>
    </dataValidation>
    <dataValidation type="list" showInputMessage="1" showErrorMessage="1" sqref="E32:F32 E20:F21 E15:F17 E28:F29 E35:F35 E38:F38 E12:F12 E24:F25" xr:uid="{00000000-0002-0000-0200-000001000000}">
      <formula1>"Untested, Not Applicable, Waived, Missing, Broken, Partial, Poor, Decent, Good, Great, Exceptional"</formula1>
    </dataValidation>
    <dataValidation type="list" allowBlank="1" showInputMessage="1" showErrorMessage="1" sqref="G11 G14 G19 G27 G31 G34 G37 G23" xr:uid="{00000000-0002-0000-0200-000002000000}">
      <formula1>"Not Assessed, Unacceptable, Requires Improvement, Meets Expectations, Exceeds Expectations"</formula1>
    </dataValidation>
    <dataValidation type="list" allowBlank="1" showInputMessage="1" showErrorMessage="1" sqref="E7:F7" xr:uid="{00000000-0002-0000-0200-000003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G36"/>
  <sheetViews>
    <sheetView topLeftCell="A26" zoomScaleNormal="100" zoomScalePageLayoutView="130" workbookViewId="0">
      <selection activeCell="F31" sqref="F3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149999999999999" thickBot="1">
      <c r="A1" s="283" t="s">
        <v>181</v>
      </c>
      <c r="B1" s="284"/>
      <c r="C1" s="285"/>
      <c r="D1" s="75" t="s">
        <v>83</v>
      </c>
      <c r="E1" s="76" t="str">
        <f>""&amp;COUNTIF(E$9:E$128,"Untested")&amp;" Untested"</f>
        <v>15 Untested</v>
      </c>
      <c r="F1" s="76" t="str">
        <f>""&amp;COUNTIF(F$9:F$128,"Untested")&amp;" Untested"</f>
        <v>15 Untested</v>
      </c>
      <c r="G1" s="68" t="s">
        <v>84</v>
      </c>
    </row>
    <row r="2" spans="1:7" ht="17.100000000000001" customHeight="1" thickBot="1">
      <c r="A2" s="269" t="s">
        <v>423</v>
      </c>
      <c r="B2" s="270"/>
      <c r="C2" s="271"/>
      <c r="D2" s="77" t="s">
        <v>85</v>
      </c>
      <c r="E2" s="78"/>
      <c r="F2" s="78">
        <f>COUNTIF($G$9:$G$128,D2)</f>
        <v>6</v>
      </c>
      <c r="G2" s="266" t="s">
        <v>86</v>
      </c>
    </row>
    <row r="3" spans="1:7" ht="16.149999999999999" thickBot="1">
      <c r="A3" s="272"/>
      <c r="B3" s="275"/>
      <c r="C3" s="274"/>
      <c r="D3" s="77" t="s">
        <v>87</v>
      </c>
      <c r="E3" s="78"/>
      <c r="F3" s="78">
        <f>COUNTIF($G$9:$G$128,D3)</f>
        <v>0</v>
      </c>
      <c r="G3" s="267"/>
    </row>
    <row r="4" spans="1:7" ht="16.149999999999999" thickBot="1">
      <c r="A4" s="272"/>
      <c r="B4" s="275"/>
      <c r="C4" s="274"/>
      <c r="D4" s="77" t="s">
        <v>88</v>
      </c>
      <c r="E4" s="78"/>
      <c r="F4" s="78">
        <f>COUNTIF($G$9:$G$128,D4)</f>
        <v>0</v>
      </c>
      <c r="G4" s="267"/>
    </row>
    <row r="5" spans="1:7" ht="16.149999999999999" thickBot="1">
      <c r="A5" s="272"/>
      <c r="B5" s="275"/>
      <c r="C5" s="274"/>
      <c r="D5" s="77" t="s">
        <v>89</v>
      </c>
      <c r="E5" s="78"/>
      <c r="F5" s="78">
        <f>COUNTIF($G$9:$G$128,D5)</f>
        <v>0</v>
      </c>
      <c r="G5" s="267"/>
    </row>
    <row r="6" spans="1:7" ht="16.149999999999999" thickBot="1">
      <c r="A6" s="272"/>
      <c r="B6" s="275"/>
      <c r="C6" s="274"/>
      <c r="D6" s="77" t="s">
        <v>90</v>
      </c>
      <c r="E6" s="78"/>
      <c r="F6" s="78">
        <f>COUNTIF($G$9:$G$128,D6)</f>
        <v>0</v>
      </c>
      <c r="G6" s="267"/>
    </row>
    <row r="7" spans="1:7" ht="16.149999999999999" thickBot="1">
      <c r="A7" s="276"/>
      <c r="B7" s="277"/>
      <c r="C7" s="278"/>
      <c r="D7" s="79" t="s">
        <v>182</v>
      </c>
      <c r="E7" s="281"/>
      <c r="F7" s="282"/>
      <c r="G7" s="268"/>
    </row>
    <row r="8" spans="1:7" ht="8.1" customHeight="1" thickBot="1">
      <c r="A8" s="71"/>
      <c r="B8" s="71"/>
      <c r="C8" s="71"/>
      <c r="D8" s="72"/>
      <c r="E8" s="73"/>
      <c r="F8" s="73"/>
      <c r="G8" s="71"/>
    </row>
    <row r="9" spans="1:7" ht="17.100000000000001" customHeight="1" thickBot="1">
      <c r="A9" s="286" t="s">
        <v>183</v>
      </c>
      <c r="B9" s="289"/>
      <c r="C9" s="287"/>
      <c r="D9" s="68" t="s">
        <v>93</v>
      </c>
      <c r="E9" s="69" t="s">
        <v>94</v>
      </c>
      <c r="F9" s="69" t="s">
        <v>46</v>
      </c>
      <c r="G9" s="68" t="s">
        <v>95</v>
      </c>
    </row>
    <row r="10" spans="1:7" ht="17.100000000000001" customHeight="1"/>
    <row r="11" spans="1:7" ht="18.399999999999999" thickBot="1">
      <c r="A11" s="108" t="s">
        <v>184</v>
      </c>
      <c r="B11" s="107"/>
      <c r="C11" s="107"/>
      <c r="D11" s="107"/>
      <c r="E11" s="279" t="s">
        <v>97</v>
      </c>
      <c r="F11" s="280"/>
      <c r="G11" s="109" t="s">
        <v>85</v>
      </c>
    </row>
    <row r="12" spans="1:7" ht="57" customHeight="1" thickBot="1">
      <c r="A12" s="74" t="s">
        <v>185</v>
      </c>
      <c r="B12" s="264" t="s">
        <v>186</v>
      </c>
      <c r="C12" s="265"/>
      <c r="D12" s="70"/>
      <c r="E12" s="68" t="s">
        <v>100</v>
      </c>
      <c r="F12" s="68" t="s">
        <v>100</v>
      </c>
      <c r="G12" s="70"/>
    </row>
    <row r="13" spans="1:7" ht="72" customHeight="1" thickBot="1">
      <c r="A13" s="74" t="s">
        <v>187</v>
      </c>
      <c r="B13" s="264" t="s">
        <v>188</v>
      </c>
      <c r="C13" s="265"/>
      <c r="D13" s="70"/>
      <c r="E13" s="68" t="s">
        <v>100</v>
      </c>
      <c r="F13" s="68" t="s">
        <v>100</v>
      </c>
      <c r="G13" s="70"/>
    </row>
    <row r="14" spans="1:7" ht="58.15" customHeight="1" thickBot="1">
      <c r="A14" s="74" t="s">
        <v>189</v>
      </c>
      <c r="B14" s="264" t="s">
        <v>190</v>
      </c>
      <c r="C14" s="265"/>
      <c r="D14" s="70"/>
      <c r="E14" s="68" t="s">
        <v>100</v>
      </c>
      <c r="F14" s="68" t="s">
        <v>100</v>
      </c>
      <c r="G14" s="70"/>
    </row>
    <row r="15" spans="1:7" ht="17.100000000000001" customHeight="1"/>
    <row r="16" spans="1:7" ht="18.399999999999999" thickBot="1">
      <c r="A16" s="108" t="s">
        <v>191</v>
      </c>
      <c r="B16" s="107"/>
      <c r="C16" s="107"/>
      <c r="D16" s="107"/>
      <c r="E16" s="279" t="s">
        <v>97</v>
      </c>
      <c r="F16" s="280"/>
      <c r="G16" s="109" t="s">
        <v>85</v>
      </c>
    </row>
    <row r="17" spans="1:7" ht="115.15" customHeight="1" thickBot="1">
      <c r="A17" s="74" t="s">
        <v>192</v>
      </c>
      <c r="B17" s="264" t="s">
        <v>193</v>
      </c>
      <c r="C17" s="265"/>
      <c r="D17" s="70"/>
      <c r="E17" s="68" t="s">
        <v>100</v>
      </c>
      <c r="F17" s="68" t="s">
        <v>100</v>
      </c>
      <c r="G17" s="70"/>
    </row>
    <row r="18" spans="1:7" ht="46.15" customHeight="1" thickBot="1">
      <c r="A18" s="74" t="s">
        <v>194</v>
      </c>
      <c r="B18" s="264" t="s">
        <v>195</v>
      </c>
      <c r="C18" s="265"/>
      <c r="D18" s="70"/>
      <c r="E18" s="68" t="s">
        <v>100</v>
      </c>
      <c r="F18" s="68" t="s">
        <v>100</v>
      </c>
      <c r="G18" s="70"/>
    </row>
    <row r="19" spans="1:7" ht="31.15" customHeight="1" thickBot="1">
      <c r="A19" s="74" t="s">
        <v>196</v>
      </c>
      <c r="B19" s="264" t="s">
        <v>197</v>
      </c>
      <c r="C19" s="265"/>
      <c r="D19" s="70"/>
      <c r="E19" s="68" t="s">
        <v>100</v>
      </c>
      <c r="F19" s="68" t="s">
        <v>100</v>
      </c>
      <c r="G19" s="70"/>
    </row>
    <row r="20" spans="1:7" ht="17.100000000000001" customHeight="1"/>
    <row r="21" spans="1:7" ht="18.399999999999999" thickBot="1">
      <c r="A21" s="108" t="s">
        <v>198</v>
      </c>
      <c r="B21" s="107"/>
      <c r="C21" s="107"/>
      <c r="D21" s="107"/>
      <c r="E21" s="279" t="s">
        <v>97</v>
      </c>
      <c r="F21" s="280"/>
      <c r="G21" s="109" t="s">
        <v>85</v>
      </c>
    </row>
    <row r="22" spans="1:7" ht="53.1" customHeight="1" thickBot="1">
      <c r="A22" s="74" t="s">
        <v>199</v>
      </c>
      <c r="B22" s="264" t="s">
        <v>200</v>
      </c>
      <c r="C22" s="265"/>
      <c r="D22" s="70"/>
      <c r="E22" s="68" t="s">
        <v>100</v>
      </c>
      <c r="F22" s="68" t="s">
        <v>100</v>
      </c>
      <c r="G22" s="70"/>
    </row>
    <row r="23" spans="1:7" ht="52.15" customHeight="1" thickBot="1">
      <c r="A23" s="74" t="s">
        <v>201</v>
      </c>
      <c r="B23" s="264" t="s">
        <v>202</v>
      </c>
      <c r="C23" s="265"/>
      <c r="D23" s="70"/>
      <c r="E23" s="68" t="s">
        <v>100</v>
      </c>
      <c r="F23" s="68" t="s">
        <v>100</v>
      </c>
      <c r="G23" s="70"/>
    </row>
    <row r="24" spans="1:7" ht="47.1" customHeight="1" thickBot="1">
      <c r="A24" s="74" t="s">
        <v>203</v>
      </c>
      <c r="B24" s="264" t="s">
        <v>204</v>
      </c>
      <c r="C24" s="265"/>
      <c r="D24" s="70"/>
      <c r="E24" s="68" t="s">
        <v>100</v>
      </c>
      <c r="F24" s="68" t="s">
        <v>100</v>
      </c>
      <c r="G24" s="70"/>
    </row>
    <row r="25" spans="1:7" ht="170.1" customHeight="1" thickBot="1">
      <c r="A25" s="74" t="s">
        <v>205</v>
      </c>
      <c r="B25" s="264" t="s">
        <v>206</v>
      </c>
      <c r="C25" s="265"/>
      <c r="D25" s="70"/>
      <c r="E25" s="68" t="s">
        <v>100</v>
      </c>
      <c r="F25" s="68" t="s">
        <v>100</v>
      </c>
      <c r="G25" s="70"/>
    </row>
    <row r="26" spans="1:7" ht="17.100000000000001" customHeight="1"/>
    <row r="27" spans="1:7" ht="18.399999999999999" thickBot="1">
      <c r="A27" s="108" t="s">
        <v>207</v>
      </c>
      <c r="B27" s="107"/>
      <c r="C27" s="107"/>
      <c r="D27" s="107"/>
      <c r="E27" s="279" t="s">
        <v>97</v>
      </c>
      <c r="F27" s="280"/>
      <c r="G27" s="109" t="s">
        <v>85</v>
      </c>
    </row>
    <row r="28" spans="1:7" ht="74.099999999999994" customHeight="1" thickBot="1">
      <c r="A28" s="74" t="s">
        <v>208</v>
      </c>
      <c r="B28" s="264" t="s">
        <v>209</v>
      </c>
      <c r="C28" s="265"/>
      <c r="D28" s="70"/>
      <c r="E28" s="68" t="s">
        <v>100</v>
      </c>
      <c r="F28" s="68" t="s">
        <v>100</v>
      </c>
      <c r="G28" s="70"/>
    </row>
    <row r="29" spans="1:7" ht="17.100000000000001" customHeight="1"/>
    <row r="30" spans="1:7" ht="18.399999999999999" thickBot="1">
      <c r="A30" s="108" t="s">
        <v>210</v>
      </c>
      <c r="B30" s="107"/>
      <c r="C30" s="107"/>
      <c r="D30" s="107"/>
      <c r="E30" s="279" t="s">
        <v>97</v>
      </c>
      <c r="F30" s="280"/>
      <c r="G30" s="109" t="s">
        <v>85</v>
      </c>
    </row>
    <row r="31" spans="1:7" ht="45" customHeight="1" thickBot="1">
      <c r="A31" s="74" t="s">
        <v>211</v>
      </c>
      <c r="B31" s="264" t="s">
        <v>212</v>
      </c>
      <c r="C31" s="265"/>
      <c r="D31" s="70"/>
      <c r="E31" s="68" t="s">
        <v>100</v>
      </c>
      <c r="F31" s="68" t="s">
        <v>100</v>
      </c>
      <c r="G31" s="70"/>
    </row>
    <row r="32" spans="1:7" ht="87" customHeight="1" thickBot="1">
      <c r="A32" s="74" t="s">
        <v>213</v>
      </c>
      <c r="B32" s="264" t="s">
        <v>214</v>
      </c>
      <c r="C32" s="265"/>
      <c r="D32" s="70"/>
      <c r="E32" s="68" t="s">
        <v>100</v>
      </c>
      <c r="F32" s="68" t="s">
        <v>100</v>
      </c>
      <c r="G32" s="70"/>
    </row>
    <row r="33" spans="1:7" ht="17.100000000000001" customHeight="1"/>
    <row r="34" spans="1:7" ht="18.399999999999999" thickBot="1">
      <c r="A34" s="108" t="s">
        <v>215</v>
      </c>
      <c r="B34" s="107"/>
      <c r="C34" s="107"/>
      <c r="D34" s="107"/>
      <c r="E34" s="279" t="s">
        <v>97</v>
      </c>
      <c r="F34" s="280"/>
      <c r="G34" s="109" t="s">
        <v>85</v>
      </c>
    </row>
    <row r="35" spans="1:7" ht="59.1" customHeight="1" thickBot="1">
      <c r="A35" s="74" t="s">
        <v>216</v>
      </c>
      <c r="B35" s="264" t="s">
        <v>217</v>
      </c>
      <c r="C35" s="265"/>
      <c r="D35" s="70"/>
      <c r="E35" s="68" t="s">
        <v>100</v>
      </c>
      <c r="F35" s="68" t="s">
        <v>100</v>
      </c>
      <c r="G35" s="70"/>
    </row>
    <row r="36" spans="1:7" ht="45" customHeight="1" thickBot="1">
      <c r="A36" s="74" t="s">
        <v>147</v>
      </c>
      <c r="B36" s="296" t="s">
        <v>218</v>
      </c>
      <c r="C36" s="297"/>
      <c r="D36" s="70"/>
      <c r="E36" s="68" t="s">
        <v>100</v>
      </c>
      <c r="F36" s="68" t="s">
        <v>100</v>
      </c>
      <c r="G36" s="70"/>
    </row>
  </sheetData>
  <mergeCells count="26">
    <mergeCell ref="B36:C36"/>
    <mergeCell ref="B17:C17"/>
    <mergeCell ref="B18:C18"/>
    <mergeCell ref="E16:F16"/>
    <mergeCell ref="E30:F30"/>
    <mergeCell ref="E21:F21"/>
    <mergeCell ref="E27:F27"/>
    <mergeCell ref="E34:F34"/>
    <mergeCell ref="A1:C1"/>
    <mergeCell ref="A2:C7"/>
    <mergeCell ref="G2:G7"/>
    <mergeCell ref="B12:C12"/>
    <mergeCell ref="B13:C13"/>
    <mergeCell ref="A9:C9"/>
    <mergeCell ref="E7:F7"/>
    <mergeCell ref="E11:F11"/>
    <mergeCell ref="B14:C14"/>
    <mergeCell ref="B35:C35"/>
    <mergeCell ref="B22:C22"/>
    <mergeCell ref="B23:C23"/>
    <mergeCell ref="B25:C25"/>
    <mergeCell ref="B28:C28"/>
    <mergeCell ref="B24:C24"/>
    <mergeCell ref="B31:C31"/>
    <mergeCell ref="B19:C19"/>
    <mergeCell ref="B32:C32"/>
  </mergeCells>
  <conditionalFormatting sqref="A37:A99">
    <cfRule type="beginsWith" dxfId="974" priority="681" stopIfTrue="1" operator="beginsWith" text="Exceptional">
      <formula>LEFT(A37,LEN("Exceptional"))="Exceptional"</formula>
    </cfRule>
    <cfRule type="beginsWith" dxfId="973" priority="682" stopIfTrue="1" operator="beginsWith" text="Professional">
      <formula>LEFT(A37,LEN("Professional"))="Professional"</formula>
    </cfRule>
    <cfRule type="beginsWith" dxfId="972" priority="683" stopIfTrue="1" operator="beginsWith" text="Advanced">
      <formula>LEFT(A37,LEN("Advanced"))="Advanced"</formula>
    </cfRule>
    <cfRule type="beginsWith" dxfId="971" priority="684" stopIfTrue="1" operator="beginsWith" text="Intermediate">
      <formula>LEFT(A37,LEN("Intermediate"))="Intermediate"</formula>
    </cfRule>
    <cfRule type="beginsWith" dxfId="970" priority="685" stopIfTrue="1" operator="beginsWith" text="Basic">
      <formula>LEFT(A37,LEN("Basic"))="Basic"</formula>
    </cfRule>
    <cfRule type="beginsWith" dxfId="969" priority="686" stopIfTrue="1" operator="beginsWith" text="Required">
      <formula>LEFT(A37,LEN("Required"))="Required"</formula>
    </cfRule>
    <cfRule type="notContainsBlanks" dxfId="968" priority="687" stopIfTrue="1">
      <formula>LEN(TRIM(A37))&gt;0</formula>
    </cfRule>
  </conditionalFormatting>
  <conditionalFormatting sqref="E37:F99">
    <cfRule type="beginsWith" dxfId="967" priority="674" stopIfTrue="1" operator="beginsWith" text="Not Applicable">
      <formula>LEFT(E37,LEN("Not Applicable"))="Not Applicable"</formula>
    </cfRule>
    <cfRule type="beginsWith" dxfId="966" priority="675" stopIfTrue="1" operator="beginsWith" text="Waived">
      <formula>LEFT(E37,LEN("Waived"))="Waived"</formula>
    </cfRule>
    <cfRule type="beginsWith" dxfId="965" priority="676" stopIfTrue="1" operator="beginsWith" text="Pre-Passed">
      <formula>LEFT(E37,LEN("Pre-Passed"))="Pre-Passed"</formula>
    </cfRule>
    <cfRule type="beginsWith" dxfId="964" priority="677" stopIfTrue="1" operator="beginsWith" text="Completed">
      <formula>LEFT(E37,LEN("Completed"))="Completed"</formula>
    </cfRule>
    <cfRule type="beginsWith" dxfId="963" priority="678" stopIfTrue="1" operator="beginsWith" text="Partial">
      <formula>LEFT(E37,LEN("Partial"))="Partial"</formula>
    </cfRule>
    <cfRule type="beginsWith" dxfId="962" priority="679" stopIfTrue="1" operator="beginsWith" text="Missing">
      <formula>LEFT(E37,LEN("Missing"))="Missing"</formula>
    </cfRule>
    <cfRule type="beginsWith" dxfId="961" priority="680" stopIfTrue="1" operator="beginsWith" text="Untested">
      <formula>LEFT(E37,LEN("Untested"))="Untested"</formula>
    </cfRule>
    <cfRule type="notContainsBlanks" dxfId="960" priority="688" stopIfTrue="1">
      <formula>LEN(TRIM(E37))&gt;0</formula>
    </cfRule>
  </conditionalFormatting>
  <conditionalFormatting sqref="E9">
    <cfRule type="beginsWith" dxfId="959" priority="666" stopIfTrue="1" operator="beginsWith" text="Not Applicable">
      <formula>LEFT(E9,LEN("Not Applicable"))="Not Applicable"</formula>
    </cfRule>
    <cfRule type="beginsWith" dxfId="958" priority="667" stopIfTrue="1" operator="beginsWith" text="Waived">
      <formula>LEFT(E9,LEN("Waived"))="Waived"</formula>
    </cfRule>
    <cfRule type="beginsWith" dxfId="957" priority="668" stopIfTrue="1" operator="beginsWith" text="Pre-Passed">
      <formula>LEFT(E9,LEN("Pre-Passed"))="Pre-Passed"</formula>
    </cfRule>
    <cfRule type="beginsWith" dxfId="956" priority="669" stopIfTrue="1" operator="beginsWith" text="Completed">
      <formula>LEFT(E9,LEN("Completed"))="Completed"</formula>
    </cfRule>
    <cfRule type="beginsWith" dxfId="955" priority="670" stopIfTrue="1" operator="beginsWith" text="Partial">
      <formula>LEFT(E9,LEN("Partial"))="Partial"</formula>
    </cfRule>
    <cfRule type="beginsWith" dxfId="954" priority="671" stopIfTrue="1" operator="beginsWith" text="Missing">
      <formula>LEFT(E9,LEN("Missing"))="Missing"</formula>
    </cfRule>
    <cfRule type="beginsWith" dxfId="953" priority="672" stopIfTrue="1" operator="beginsWith" text="Untested">
      <formula>LEFT(E9,LEN("Untested"))="Untested"</formula>
    </cfRule>
    <cfRule type="notContainsBlanks" dxfId="952" priority="673" stopIfTrue="1">
      <formula>LEN(TRIM(E9))&gt;0</formula>
    </cfRule>
  </conditionalFormatting>
  <conditionalFormatting sqref="F9">
    <cfRule type="beginsWith" dxfId="951" priority="658" stopIfTrue="1" operator="beginsWith" text="Not Applicable">
      <formula>LEFT(F9,LEN("Not Applicable"))="Not Applicable"</formula>
    </cfRule>
    <cfRule type="beginsWith" dxfId="950" priority="659" stopIfTrue="1" operator="beginsWith" text="Waived">
      <formula>LEFT(F9,LEN("Waived"))="Waived"</formula>
    </cfRule>
    <cfRule type="beginsWith" dxfId="949" priority="660" stopIfTrue="1" operator="beginsWith" text="Pre-Passed">
      <formula>LEFT(F9,LEN("Pre-Passed"))="Pre-Passed"</formula>
    </cfRule>
    <cfRule type="beginsWith" dxfId="948" priority="661" stopIfTrue="1" operator="beginsWith" text="Completed">
      <formula>LEFT(F9,LEN("Completed"))="Completed"</formula>
    </cfRule>
    <cfRule type="beginsWith" dxfId="947" priority="662" stopIfTrue="1" operator="beginsWith" text="Partial">
      <formula>LEFT(F9,LEN("Partial"))="Partial"</formula>
    </cfRule>
    <cfRule type="beginsWith" dxfId="946" priority="663" stopIfTrue="1" operator="beginsWith" text="Missing">
      <formula>LEFT(F9,LEN("Missing"))="Missing"</formula>
    </cfRule>
    <cfRule type="beginsWith" dxfId="945" priority="664" stopIfTrue="1" operator="beginsWith" text="Untested">
      <formula>LEFT(F9,LEN("Untested"))="Untested"</formula>
    </cfRule>
    <cfRule type="notContainsBlanks" dxfId="944" priority="665" stopIfTrue="1">
      <formula>LEN(TRIM(F9))&gt;0</formula>
    </cfRule>
  </conditionalFormatting>
  <conditionalFormatting sqref="A9:G9 D31:G31 D19:G19 D24:G24 A35 A24 D28:G28 D35:G35">
    <cfRule type="expression" dxfId="943" priority="286" stopIfTrue="1">
      <formula>IF(#REF! &gt; 0, TRUE, FALSE)</formula>
    </cfRule>
  </conditionalFormatting>
  <conditionalFormatting sqref="E12:F12 F13:F14 E18 F17:F18 E31:F32 E19:F19 E22:F25 E28:F28 E35:F36">
    <cfRule type="beginsWith" dxfId="942" priority="231" stopIfTrue="1" operator="beginsWith" text="Not Applicable">
      <formula>LEFT(E12,LEN("Not Applicable"))="Not Applicable"</formula>
    </cfRule>
    <cfRule type="beginsWith" dxfId="941" priority="232" stopIfTrue="1" operator="beginsWith" text="Waived">
      <formula>LEFT(E12,LEN("Waived"))="Waived"</formula>
    </cfRule>
    <cfRule type="beginsWith" dxfId="940" priority="233" stopIfTrue="1" operator="beginsWith" text="Broken">
      <formula>LEFT(E12,LEN("Broken"))="Broken"</formula>
    </cfRule>
    <cfRule type="beginsWith" dxfId="939" priority="234" stopIfTrue="1" operator="beginsWith" text="Decent">
      <formula>LEFT(E12,LEN("Decent"))="Decent"</formula>
    </cfRule>
    <cfRule type="beginsWith" dxfId="938" priority="235" stopIfTrue="1" operator="beginsWith" text="Poor">
      <formula>LEFT(E12,LEN("Poor"))="Poor"</formula>
    </cfRule>
    <cfRule type="beginsWith" dxfId="937" priority="236" stopIfTrue="1" operator="beginsWith" text="Missing">
      <formula>LEFT(E12,LEN("Missing"))="Missing"</formula>
    </cfRule>
    <cfRule type="beginsWith" dxfId="936" priority="237" stopIfTrue="1" operator="beginsWith" text="Untested">
      <formula>LEFT(E12,LEN("Untested"))="Untested"</formula>
    </cfRule>
    <cfRule type="notContainsBlanks" dxfId="935" priority="238" stopIfTrue="1">
      <formula>LEN(TRIM(E12))&gt;0</formula>
    </cfRule>
  </conditionalFormatting>
  <conditionalFormatting sqref="F12:F14 F31:F32 F17:F19 F22:F25 F28 F35:F36">
    <cfRule type="beginsWith" dxfId="934" priority="224" operator="beginsWith" text="Partial">
      <formula>LEFT(F12,LEN("Partial"))="Partial"</formula>
    </cfRule>
    <cfRule type="beginsWith" dxfId="933" priority="228" stopIfTrue="1" operator="beginsWith" text="Exceptional">
      <formula>LEFT(F12,LEN("Exceptional"))="Exceptional"</formula>
    </cfRule>
    <cfRule type="beginsWith" dxfId="932" priority="229" stopIfTrue="1" operator="beginsWith" text="Great">
      <formula>LEFT(F12,LEN("Great"))="Great"</formula>
    </cfRule>
    <cfRule type="beginsWith" dxfId="931" priority="230" stopIfTrue="1" operator="beginsWith" text="Good">
      <formula>LEFT(F12,LEN("Good"))="Good"</formula>
    </cfRule>
  </conditionalFormatting>
  <conditionalFormatting sqref="E12">
    <cfRule type="beginsWith" dxfId="930" priority="225" stopIfTrue="1" operator="beginsWith" text="Exceptional">
      <formula>LEFT(E12,LEN("Exceptional"))="Exceptional"</formula>
    </cfRule>
    <cfRule type="beginsWith" dxfId="929" priority="226" stopIfTrue="1" operator="beginsWith" text="Great">
      <formula>LEFT(E12,LEN("Great"))="Great"</formula>
    </cfRule>
    <cfRule type="beginsWith" dxfId="928" priority="227" stopIfTrue="1" operator="beginsWith" text="Good">
      <formula>LEFT(E12,LEN("Good"))="Good"</formula>
    </cfRule>
  </conditionalFormatting>
  <conditionalFormatting sqref="E12">
    <cfRule type="beginsWith" dxfId="927" priority="220" operator="beginsWith" text="Partial">
      <formula>LEFT(E12,LEN("Partial"))="Partial"</formula>
    </cfRule>
    <cfRule type="beginsWith" dxfId="926" priority="221" stopIfTrue="1" operator="beginsWith" text="Exceptional">
      <formula>LEFT(E12,LEN("Exceptional"))="Exceptional"</formula>
    </cfRule>
    <cfRule type="beginsWith" dxfId="925" priority="222" stopIfTrue="1" operator="beginsWith" text="Great">
      <formula>LEFT(E12,LEN("Great"))="Great"</formula>
    </cfRule>
    <cfRule type="beginsWith" dxfId="924" priority="223" stopIfTrue="1" operator="beginsWith" text="Good">
      <formula>LEFT(E12,LEN("Good"))="Good"</formula>
    </cfRule>
  </conditionalFormatting>
  <conditionalFormatting sqref="E13">
    <cfRule type="beginsWith" dxfId="923" priority="212" stopIfTrue="1" operator="beginsWith" text="Not Applicable">
      <formula>LEFT(E13,LEN("Not Applicable"))="Not Applicable"</formula>
    </cfRule>
    <cfRule type="beginsWith" dxfId="922" priority="213" stopIfTrue="1" operator="beginsWith" text="Waived">
      <formula>LEFT(E13,LEN("Waived"))="Waived"</formula>
    </cfRule>
    <cfRule type="beginsWith" dxfId="921" priority="214" stopIfTrue="1" operator="beginsWith" text="Broken">
      <formula>LEFT(E13,LEN("Broken"))="Broken"</formula>
    </cfRule>
    <cfRule type="beginsWith" dxfId="920" priority="215" stopIfTrue="1" operator="beginsWith" text="Decent">
      <formula>LEFT(E13,LEN("Decent"))="Decent"</formula>
    </cfRule>
    <cfRule type="beginsWith" dxfId="919" priority="216" stopIfTrue="1" operator="beginsWith" text="Poor">
      <formula>LEFT(E13,LEN("Poor"))="Poor"</formula>
    </cfRule>
    <cfRule type="beginsWith" dxfId="918" priority="217" stopIfTrue="1" operator="beginsWith" text="Missing">
      <formula>LEFT(E13,LEN("Missing"))="Missing"</formula>
    </cfRule>
    <cfRule type="beginsWith" dxfId="917" priority="218" stopIfTrue="1" operator="beginsWith" text="Untested">
      <formula>LEFT(E13,LEN("Untested"))="Untested"</formula>
    </cfRule>
    <cfRule type="notContainsBlanks" dxfId="916" priority="219" stopIfTrue="1">
      <formula>LEN(TRIM(E13))&gt;0</formula>
    </cfRule>
  </conditionalFormatting>
  <conditionalFormatting sqref="E13">
    <cfRule type="beginsWith" dxfId="915" priority="208" operator="beginsWith" text="Partial">
      <formula>LEFT(E13,LEN("Partial"))="Partial"</formula>
    </cfRule>
    <cfRule type="beginsWith" dxfId="914" priority="209" stopIfTrue="1" operator="beginsWith" text="Exceptional">
      <formula>LEFT(E13,LEN("Exceptional"))="Exceptional"</formula>
    </cfRule>
    <cfRule type="beginsWith" dxfId="913" priority="210" stopIfTrue="1" operator="beginsWith" text="Great">
      <formula>LEFT(E13,LEN("Great"))="Great"</formula>
    </cfRule>
    <cfRule type="beginsWith" dxfId="912" priority="211" stopIfTrue="1" operator="beginsWith" text="Good">
      <formula>LEFT(E13,LEN("Good"))="Good"</formula>
    </cfRule>
  </conditionalFormatting>
  <conditionalFormatting sqref="F13">
    <cfRule type="beginsWith" dxfId="911" priority="200" stopIfTrue="1" operator="beginsWith" text="Not Applicable">
      <formula>LEFT(F13,LEN("Not Applicable"))="Not Applicable"</formula>
    </cfRule>
    <cfRule type="beginsWith" dxfId="910" priority="201" stopIfTrue="1" operator="beginsWith" text="Waived">
      <formula>LEFT(F13,LEN("Waived"))="Waived"</formula>
    </cfRule>
    <cfRule type="beginsWith" dxfId="909" priority="202" stopIfTrue="1" operator="beginsWith" text="Broken">
      <formula>LEFT(F13,LEN("Broken"))="Broken"</formula>
    </cfRule>
    <cfRule type="beginsWith" dxfId="908" priority="203" stopIfTrue="1" operator="beginsWith" text="Decent">
      <formula>LEFT(F13,LEN("Decent"))="Decent"</formula>
    </cfRule>
    <cfRule type="beginsWith" dxfId="907" priority="204" stopIfTrue="1" operator="beginsWith" text="Poor">
      <formula>LEFT(F13,LEN("Poor"))="Poor"</formula>
    </cfRule>
    <cfRule type="beginsWith" dxfId="906" priority="205" stopIfTrue="1" operator="beginsWith" text="Missing">
      <formula>LEFT(F13,LEN("Missing"))="Missing"</formula>
    </cfRule>
    <cfRule type="beginsWith" dxfId="905" priority="206" stopIfTrue="1" operator="beginsWith" text="Untested">
      <formula>LEFT(F13,LEN("Untested"))="Untested"</formula>
    </cfRule>
    <cfRule type="notContainsBlanks" dxfId="904" priority="207" stopIfTrue="1">
      <formula>LEN(TRIM(F13))&gt;0</formula>
    </cfRule>
  </conditionalFormatting>
  <conditionalFormatting sqref="F13">
    <cfRule type="beginsWith" dxfId="903" priority="196" operator="beginsWith" text="Partial">
      <formula>LEFT(F13,LEN("Partial"))="Partial"</formula>
    </cfRule>
    <cfRule type="beginsWith" dxfId="902" priority="197" stopIfTrue="1" operator="beginsWith" text="Exceptional">
      <formula>LEFT(F13,LEN("Exceptional"))="Exceptional"</formula>
    </cfRule>
    <cfRule type="beginsWith" dxfId="901" priority="198" stopIfTrue="1" operator="beginsWith" text="Great">
      <formula>LEFT(F13,LEN("Great"))="Great"</formula>
    </cfRule>
    <cfRule type="beginsWith" dxfId="900" priority="199" stopIfTrue="1" operator="beginsWith" text="Good">
      <formula>LEFT(F13,LEN("Good"))="Good"</formula>
    </cfRule>
  </conditionalFormatting>
  <conditionalFormatting sqref="F14">
    <cfRule type="beginsWith" dxfId="899" priority="188" stopIfTrue="1" operator="beginsWith" text="Not Applicable">
      <formula>LEFT(F14,LEN("Not Applicable"))="Not Applicable"</formula>
    </cfRule>
    <cfRule type="beginsWith" dxfId="898" priority="189" stopIfTrue="1" operator="beginsWith" text="Waived">
      <formula>LEFT(F14,LEN("Waived"))="Waived"</formula>
    </cfRule>
    <cfRule type="beginsWith" dxfId="897" priority="190" stopIfTrue="1" operator="beginsWith" text="Broken">
      <formula>LEFT(F14,LEN("Broken"))="Broken"</formula>
    </cfRule>
    <cfRule type="beginsWith" dxfId="896" priority="191" stopIfTrue="1" operator="beginsWith" text="Decent">
      <formula>LEFT(F14,LEN("Decent"))="Decent"</formula>
    </cfRule>
    <cfRule type="beginsWith" dxfId="895" priority="192" stopIfTrue="1" operator="beginsWith" text="Poor">
      <formula>LEFT(F14,LEN("Poor"))="Poor"</formula>
    </cfRule>
    <cfRule type="beginsWith" dxfId="894" priority="193" stopIfTrue="1" operator="beginsWith" text="Missing">
      <formula>LEFT(F14,LEN("Missing"))="Missing"</formula>
    </cfRule>
    <cfRule type="beginsWith" dxfId="893" priority="194" stopIfTrue="1" operator="beginsWith" text="Untested">
      <formula>LEFT(F14,LEN("Untested"))="Untested"</formula>
    </cfRule>
    <cfRule type="notContainsBlanks" dxfId="892" priority="195" stopIfTrue="1">
      <formula>LEN(TRIM(F14))&gt;0</formula>
    </cfRule>
  </conditionalFormatting>
  <conditionalFormatting sqref="F14">
    <cfRule type="beginsWith" dxfId="891" priority="184" operator="beginsWith" text="Partial">
      <formula>LEFT(F14,LEN("Partial"))="Partial"</formula>
    </cfRule>
    <cfRule type="beginsWith" dxfId="890" priority="185" stopIfTrue="1" operator="beginsWith" text="Exceptional">
      <formula>LEFT(F14,LEN("Exceptional"))="Exceptional"</formula>
    </cfRule>
    <cfRule type="beginsWith" dxfId="889" priority="186" stopIfTrue="1" operator="beginsWith" text="Great">
      <formula>LEFT(F14,LEN("Great"))="Great"</formula>
    </cfRule>
    <cfRule type="beginsWith" dxfId="888" priority="187" stopIfTrue="1" operator="beginsWith" text="Good">
      <formula>LEFT(F14,LEN("Good"))="Good"</formula>
    </cfRule>
  </conditionalFormatting>
  <conditionalFormatting sqref="E14">
    <cfRule type="beginsWith" dxfId="887" priority="176" stopIfTrue="1" operator="beginsWith" text="Not Applicable">
      <formula>LEFT(E14,LEN("Not Applicable"))="Not Applicable"</formula>
    </cfRule>
    <cfRule type="beginsWith" dxfId="886" priority="177" stopIfTrue="1" operator="beginsWith" text="Waived">
      <formula>LEFT(E14,LEN("Waived"))="Waived"</formula>
    </cfRule>
    <cfRule type="beginsWith" dxfId="885" priority="178" stopIfTrue="1" operator="beginsWith" text="Broken">
      <formula>LEFT(E14,LEN("Broken"))="Broken"</formula>
    </cfRule>
    <cfRule type="beginsWith" dxfId="884" priority="179" stopIfTrue="1" operator="beginsWith" text="Decent">
      <formula>LEFT(E14,LEN("Decent"))="Decent"</formula>
    </cfRule>
    <cfRule type="beginsWith" dxfId="883" priority="180" stopIfTrue="1" operator="beginsWith" text="Poor">
      <formula>LEFT(E14,LEN("Poor"))="Poor"</formula>
    </cfRule>
    <cfRule type="beginsWith" dxfId="882" priority="181" stopIfTrue="1" operator="beginsWith" text="Missing">
      <formula>LEFT(E14,LEN("Missing"))="Missing"</formula>
    </cfRule>
    <cfRule type="beginsWith" dxfId="881" priority="182" stopIfTrue="1" operator="beginsWith" text="Untested">
      <formula>LEFT(E14,LEN("Untested"))="Untested"</formula>
    </cfRule>
    <cfRule type="notContainsBlanks" dxfId="880" priority="183" stopIfTrue="1">
      <formula>LEN(TRIM(E14))&gt;0</formula>
    </cfRule>
  </conditionalFormatting>
  <conditionalFormatting sqref="E14">
    <cfRule type="beginsWith" dxfId="879" priority="172" operator="beginsWith" text="Partial">
      <formula>LEFT(E14,LEN("Partial"))="Partial"</formula>
    </cfRule>
    <cfRule type="beginsWith" dxfId="878" priority="173" stopIfTrue="1" operator="beginsWith" text="Exceptional">
      <formula>LEFT(E14,LEN("Exceptional"))="Exceptional"</formula>
    </cfRule>
    <cfRule type="beginsWith" dxfId="877" priority="174" stopIfTrue="1" operator="beginsWith" text="Great">
      <formula>LEFT(E14,LEN("Great"))="Great"</formula>
    </cfRule>
    <cfRule type="beginsWith" dxfId="876" priority="175" stopIfTrue="1" operator="beginsWith" text="Good">
      <formula>LEFT(E14,LEN("Good"))="Good"</formula>
    </cfRule>
  </conditionalFormatting>
  <conditionalFormatting sqref="F17:F18 F22:F23">
    <cfRule type="beginsWith" dxfId="875" priority="164" stopIfTrue="1" operator="beginsWith" text="Not Applicable">
      <formula>LEFT(F17,LEN("Not Applicable"))="Not Applicable"</formula>
    </cfRule>
    <cfRule type="beginsWith" dxfId="874" priority="165" stopIfTrue="1" operator="beginsWith" text="Waived">
      <formula>LEFT(F17,LEN("Waived"))="Waived"</formula>
    </cfRule>
    <cfRule type="beginsWith" dxfId="873" priority="166" stopIfTrue="1" operator="beginsWith" text="Broken">
      <formula>LEFT(F17,LEN("Broken"))="Broken"</formula>
    </cfRule>
    <cfRule type="beginsWith" dxfId="872" priority="167" stopIfTrue="1" operator="beginsWith" text="Decent">
      <formula>LEFT(F17,LEN("Decent"))="Decent"</formula>
    </cfRule>
    <cfRule type="beginsWith" dxfId="871" priority="168" stopIfTrue="1" operator="beginsWith" text="Poor">
      <formula>LEFT(F17,LEN("Poor"))="Poor"</formula>
    </cfRule>
    <cfRule type="beginsWith" dxfId="870" priority="169" stopIfTrue="1" operator="beginsWith" text="Missing">
      <formula>LEFT(F17,LEN("Missing"))="Missing"</formula>
    </cfRule>
    <cfRule type="beginsWith" dxfId="869" priority="170" stopIfTrue="1" operator="beginsWith" text="Untested">
      <formula>LEFT(F17,LEN("Untested"))="Untested"</formula>
    </cfRule>
    <cfRule type="notContainsBlanks" dxfId="868" priority="171" stopIfTrue="1">
      <formula>LEN(TRIM(F17))&gt;0</formula>
    </cfRule>
  </conditionalFormatting>
  <conditionalFormatting sqref="F17:F18 F22:F23">
    <cfRule type="beginsWith" dxfId="867" priority="160" operator="beginsWith" text="Partial">
      <formula>LEFT(F17,LEN("Partial"))="Partial"</formula>
    </cfRule>
    <cfRule type="beginsWith" dxfId="866" priority="161" stopIfTrue="1" operator="beginsWith" text="Exceptional">
      <formula>LEFT(F17,LEN("Exceptional"))="Exceptional"</formula>
    </cfRule>
    <cfRule type="beginsWith" dxfId="865" priority="162" stopIfTrue="1" operator="beginsWith" text="Great">
      <formula>LEFT(F17,LEN("Great"))="Great"</formula>
    </cfRule>
    <cfRule type="beginsWith" dxfId="864" priority="163" stopIfTrue="1" operator="beginsWith" text="Good">
      <formula>LEFT(F17,LEN("Good"))="Good"</formula>
    </cfRule>
  </conditionalFormatting>
  <conditionalFormatting sqref="E17:E18 E22:E23">
    <cfRule type="beginsWith" dxfId="863" priority="152" stopIfTrue="1" operator="beginsWith" text="Not Applicable">
      <formula>LEFT(E17,LEN("Not Applicable"))="Not Applicable"</formula>
    </cfRule>
    <cfRule type="beginsWith" dxfId="862" priority="153" stopIfTrue="1" operator="beginsWith" text="Waived">
      <formula>LEFT(E17,LEN("Waived"))="Waived"</formula>
    </cfRule>
    <cfRule type="beginsWith" dxfId="861" priority="154" stopIfTrue="1" operator="beginsWith" text="Broken">
      <formula>LEFT(E17,LEN("Broken"))="Broken"</formula>
    </cfRule>
    <cfRule type="beginsWith" dxfId="860" priority="155" stopIfTrue="1" operator="beginsWith" text="Decent">
      <formula>LEFT(E17,LEN("Decent"))="Decent"</formula>
    </cfRule>
    <cfRule type="beginsWith" dxfId="859" priority="156" stopIfTrue="1" operator="beginsWith" text="Poor">
      <formula>LEFT(E17,LEN("Poor"))="Poor"</formula>
    </cfRule>
    <cfRule type="beginsWith" dxfId="858" priority="157" stopIfTrue="1" operator="beginsWith" text="Missing">
      <formula>LEFT(E17,LEN("Missing"))="Missing"</formula>
    </cfRule>
    <cfRule type="beginsWith" dxfId="857" priority="158" stopIfTrue="1" operator="beginsWith" text="Untested">
      <formula>LEFT(E17,LEN("Untested"))="Untested"</formula>
    </cfRule>
    <cfRule type="notContainsBlanks" dxfId="856" priority="159" stopIfTrue="1">
      <formula>LEN(TRIM(E17))&gt;0</formula>
    </cfRule>
  </conditionalFormatting>
  <conditionalFormatting sqref="E17:E18 E22:E23">
    <cfRule type="beginsWith" dxfId="855" priority="148" operator="beginsWith" text="Partial">
      <formula>LEFT(E17,LEN("Partial"))="Partial"</formula>
    </cfRule>
    <cfRule type="beginsWith" dxfId="854" priority="149" stopIfTrue="1" operator="beginsWith" text="Exceptional">
      <formula>LEFT(E17,LEN("Exceptional"))="Exceptional"</formula>
    </cfRule>
    <cfRule type="beginsWith" dxfId="853" priority="150" stopIfTrue="1" operator="beginsWith" text="Great">
      <formula>LEFT(E17,LEN("Great"))="Great"</formula>
    </cfRule>
    <cfRule type="beginsWith" dxfId="852" priority="151" stopIfTrue="1" operator="beginsWith" text="Good">
      <formula>LEFT(E17,LEN("Good"))="Good"</formula>
    </cfRule>
  </conditionalFormatting>
  <conditionalFormatting sqref="E31:E32 E19 E24:E25 E28 E35:E36">
    <cfRule type="beginsWith" dxfId="851" priority="144" stopIfTrue="1" operator="beginsWith" text="Partial">
      <formula>LEFT(E19,LEN("Partial"))="Partial"</formula>
    </cfRule>
    <cfRule type="beginsWith" dxfId="850" priority="145" stopIfTrue="1" operator="beginsWith" text="Exceptional">
      <formula>LEFT(E19,LEN("Exceptional"))="Exceptional"</formula>
    </cfRule>
    <cfRule type="beginsWith" dxfId="849" priority="146" stopIfTrue="1" operator="beginsWith" text="Great">
      <formula>LEFT(E19,LEN("Great"))="Great"</formula>
    </cfRule>
    <cfRule type="beginsWith" dxfId="848" priority="147" stopIfTrue="1" operator="beginsWith" text="Good">
      <formula>LEFT(E19,LEN("Good"))="Good"</formula>
    </cfRule>
  </conditionalFormatting>
  <conditionalFormatting sqref="D12:G14 D17:G18 D32:G32 D22:G23 D36:G36 D25:G25">
    <cfRule type="expression" dxfId="847" priority="143" stopIfTrue="1">
      <formula>IF(#REF! &gt; 0, TRUE, FALSE)</formula>
    </cfRule>
  </conditionalFormatting>
  <conditionalFormatting sqref="E23">
    <cfRule type="beginsWith" dxfId="846" priority="117" stopIfTrue="1" operator="beginsWith" text="Partial">
      <formula>LEFT(E23,LEN("Partial"))="Partial"</formula>
    </cfRule>
    <cfRule type="beginsWith" dxfId="845" priority="118" stopIfTrue="1" operator="beginsWith" text="Exceptional">
      <formula>LEFT(E23,LEN("Exceptional"))="Exceptional"</formula>
    </cfRule>
    <cfRule type="beginsWith" dxfId="844" priority="119" stopIfTrue="1" operator="beginsWith" text="Great">
      <formula>LEFT(E23,LEN("Great"))="Great"</formula>
    </cfRule>
    <cfRule type="beginsWith" dxfId="843" priority="120" stopIfTrue="1" operator="beginsWith" text="Good">
      <formula>LEFT(E23,LEN("Good"))="Good"</formula>
    </cfRule>
  </conditionalFormatting>
  <conditionalFormatting sqref="E22">
    <cfRule type="beginsWith" dxfId="842" priority="113" stopIfTrue="1" operator="beginsWith" text="Partial">
      <formula>LEFT(E22,LEN("Partial"))="Partial"</formula>
    </cfRule>
    <cfRule type="beginsWith" dxfId="841" priority="114" stopIfTrue="1" operator="beginsWith" text="Exceptional">
      <formula>LEFT(E22,LEN("Exceptional"))="Exceptional"</formula>
    </cfRule>
    <cfRule type="beginsWith" dxfId="840" priority="115" stopIfTrue="1" operator="beginsWith" text="Great">
      <formula>LEFT(E22,LEN("Great"))="Great"</formula>
    </cfRule>
    <cfRule type="beginsWith" dxfId="839" priority="116" stopIfTrue="1" operator="beginsWith" text="Good">
      <formula>LEFT(E22,LEN("Good"))="Good"</formula>
    </cfRule>
  </conditionalFormatting>
  <conditionalFormatting sqref="E18">
    <cfRule type="beginsWith" dxfId="838" priority="109" stopIfTrue="1" operator="beginsWith" text="Partial">
      <formula>LEFT(E18,LEN("Partial"))="Partial"</formula>
    </cfRule>
    <cfRule type="beginsWith" dxfId="837" priority="110" stopIfTrue="1" operator="beginsWith" text="Exceptional">
      <formula>LEFT(E18,LEN("Exceptional"))="Exceptional"</formula>
    </cfRule>
    <cfRule type="beginsWith" dxfId="836" priority="111" stopIfTrue="1" operator="beginsWith" text="Great">
      <formula>LEFT(E18,LEN("Great"))="Great"</formula>
    </cfRule>
    <cfRule type="beginsWith" dxfId="835" priority="112" stopIfTrue="1" operator="beginsWith" text="Good">
      <formula>LEFT(E18,LEN("Good"))="Good"</formula>
    </cfRule>
  </conditionalFormatting>
  <conditionalFormatting sqref="B12:C12">
    <cfRule type="expression" dxfId="834" priority="107" stopIfTrue="1">
      <formula>IF(#REF! &gt; 0, TRUE, FALSE)</formula>
    </cfRule>
  </conditionalFormatting>
  <conditionalFormatting sqref="B13:C13">
    <cfRule type="expression" dxfId="833" priority="106" stopIfTrue="1">
      <formula>IF(#REF! &gt; 0, TRUE, FALSE)</formula>
    </cfRule>
  </conditionalFormatting>
  <conditionalFormatting sqref="B14:C14">
    <cfRule type="expression" dxfId="832" priority="105" stopIfTrue="1">
      <formula>IF(#REF! &gt; 0, TRUE, FALSE)</formula>
    </cfRule>
  </conditionalFormatting>
  <conditionalFormatting sqref="B17:C17 B18 B22">
    <cfRule type="expression" dxfId="831" priority="104" stopIfTrue="1">
      <formula>IF(#REF! &gt; 0, TRUE, FALSE)</formula>
    </cfRule>
  </conditionalFormatting>
  <conditionalFormatting sqref="B24:C24 B35">
    <cfRule type="expression" dxfId="830" priority="103" stopIfTrue="1">
      <formula>IF(#REF! &gt; 0, TRUE, FALSE)</formula>
    </cfRule>
  </conditionalFormatting>
  <conditionalFormatting sqref="B31:C31">
    <cfRule type="expression" dxfId="829" priority="102" stopIfTrue="1">
      <formula>IF(#REF! &gt; 0, TRUE, FALSE)</formula>
    </cfRule>
  </conditionalFormatting>
  <conditionalFormatting sqref="B19:C19">
    <cfRule type="expression" dxfId="828" priority="101" stopIfTrue="1">
      <formula>IF(#REF! &gt; 0, TRUE, FALSE)</formula>
    </cfRule>
  </conditionalFormatting>
  <conditionalFormatting sqref="B28:C28">
    <cfRule type="expression" dxfId="827" priority="100" stopIfTrue="1">
      <formula>IF(#REF! &gt; 0, TRUE, FALSE)</formula>
    </cfRule>
  </conditionalFormatting>
  <conditionalFormatting sqref="B32:C32">
    <cfRule type="expression" dxfId="826" priority="99" stopIfTrue="1">
      <formula>IF(#REF! &gt; 0, TRUE, FALSE)</formula>
    </cfRule>
  </conditionalFormatting>
  <conditionalFormatting sqref="B25:C25">
    <cfRule type="expression" dxfId="825" priority="98" stopIfTrue="1">
      <formula>IF(#REF! &gt; 0, TRUE, FALSE)</formula>
    </cfRule>
  </conditionalFormatting>
  <conditionalFormatting sqref="A36">
    <cfRule type="expression" dxfId="824" priority="97" stopIfTrue="1">
      <formula>IF(#REF! &gt; 0, TRUE, FALSE)</formula>
    </cfRule>
  </conditionalFormatting>
  <conditionalFormatting sqref="A12">
    <cfRule type="expression" dxfId="823" priority="96" stopIfTrue="1">
      <formula>IF(#REF! &gt; 0, TRUE, FALSE)</formula>
    </cfRule>
  </conditionalFormatting>
  <conditionalFormatting sqref="A13">
    <cfRule type="expression" dxfId="822" priority="95" stopIfTrue="1">
      <formula>IF(#REF! &gt; 0, TRUE, FALSE)</formula>
    </cfRule>
  </conditionalFormatting>
  <conditionalFormatting sqref="A14">
    <cfRule type="expression" dxfId="821" priority="94" stopIfTrue="1">
      <formula>IF(#REF! &gt; 0, TRUE, FALSE)</formula>
    </cfRule>
  </conditionalFormatting>
  <conditionalFormatting sqref="A17:A18 A22">
    <cfRule type="expression" dxfId="820" priority="93" stopIfTrue="1">
      <formula>IF(#REF! &gt; 0, TRUE, FALSE)</formula>
    </cfRule>
  </conditionalFormatting>
  <conditionalFormatting sqref="A31">
    <cfRule type="expression" dxfId="819" priority="92" stopIfTrue="1">
      <formula>IF(#REF! &gt; 0, TRUE, FALSE)</formula>
    </cfRule>
  </conditionalFormatting>
  <conditionalFormatting sqref="A19">
    <cfRule type="expression" dxfId="818" priority="91" stopIfTrue="1">
      <formula>IF(#REF! &gt; 0, TRUE, FALSE)</formula>
    </cfRule>
  </conditionalFormatting>
  <conditionalFormatting sqref="A28">
    <cfRule type="expression" dxfId="817" priority="90" stopIfTrue="1">
      <formula>IF(#REF! &gt; 0, TRUE, FALSE)</formula>
    </cfRule>
  </conditionalFormatting>
  <conditionalFormatting sqref="A32">
    <cfRule type="expression" dxfId="816" priority="89" stopIfTrue="1">
      <formula>IF(#REF! &gt; 0, TRUE, FALSE)</formula>
    </cfRule>
  </conditionalFormatting>
  <conditionalFormatting sqref="A25">
    <cfRule type="expression" dxfId="815" priority="88" stopIfTrue="1">
      <formula>IF(#REF! &gt; 0, TRUE, FALSE)</formula>
    </cfRule>
  </conditionalFormatting>
  <conditionalFormatting sqref="A23">
    <cfRule type="expression" dxfId="814" priority="86" stopIfTrue="1">
      <formula>IF(#REF! &gt; 0, TRUE, FALSE)</formula>
    </cfRule>
  </conditionalFormatting>
  <conditionalFormatting sqref="B23">
    <cfRule type="expression" dxfId="813" priority="85" stopIfTrue="1">
      <formula>IF(#REF! &gt; 0, TRUE, FALSE)</formula>
    </cfRule>
  </conditionalFormatting>
  <conditionalFormatting sqref="E13">
    <cfRule type="beginsWith" dxfId="812" priority="77" stopIfTrue="1" operator="beginsWith" text="Not Applicable">
      <formula>LEFT(E13,LEN("Not Applicable"))="Not Applicable"</formula>
    </cfRule>
    <cfRule type="beginsWith" dxfId="811" priority="78" stopIfTrue="1" operator="beginsWith" text="Waived">
      <formula>LEFT(E13,LEN("Waived"))="Waived"</formula>
    </cfRule>
    <cfRule type="beginsWith" dxfId="810" priority="79" stopIfTrue="1" operator="beginsWith" text="Broken">
      <formula>LEFT(E13,LEN("Broken"))="Broken"</formula>
    </cfRule>
    <cfRule type="beginsWith" dxfId="809" priority="80" stopIfTrue="1" operator="beginsWith" text="Decent">
      <formula>LEFT(E13,LEN("Decent"))="Decent"</formula>
    </cfRule>
    <cfRule type="beginsWith" dxfId="808" priority="81" stopIfTrue="1" operator="beginsWith" text="Poor">
      <formula>LEFT(E13,LEN("Poor"))="Poor"</formula>
    </cfRule>
    <cfRule type="beginsWith" dxfId="807" priority="82" stopIfTrue="1" operator="beginsWith" text="Missing">
      <formula>LEFT(E13,LEN("Missing"))="Missing"</formula>
    </cfRule>
    <cfRule type="beginsWith" dxfId="806" priority="83" stopIfTrue="1" operator="beginsWith" text="Untested">
      <formula>LEFT(E13,LEN("Untested"))="Untested"</formula>
    </cfRule>
    <cfRule type="notContainsBlanks" dxfId="805" priority="84" stopIfTrue="1">
      <formula>LEN(TRIM(E13))&gt;0</formula>
    </cfRule>
  </conditionalFormatting>
  <conditionalFormatting sqref="E13">
    <cfRule type="beginsWith" dxfId="804" priority="73" operator="beginsWith" text="Partial">
      <formula>LEFT(E13,LEN("Partial"))="Partial"</formula>
    </cfRule>
    <cfRule type="beginsWith" dxfId="803" priority="74" stopIfTrue="1" operator="beginsWith" text="Exceptional">
      <formula>LEFT(E13,LEN("Exceptional"))="Exceptional"</formula>
    </cfRule>
    <cfRule type="beginsWith" dxfId="802" priority="75" stopIfTrue="1" operator="beginsWith" text="Great">
      <formula>LEFT(E13,LEN("Great"))="Great"</formula>
    </cfRule>
    <cfRule type="beginsWith" dxfId="801" priority="76" stopIfTrue="1" operator="beginsWith" text="Good">
      <formula>LEFT(E13,LEN("Good"))="Good"</formula>
    </cfRule>
  </conditionalFormatting>
  <conditionalFormatting sqref="E13">
    <cfRule type="beginsWith" dxfId="800" priority="65" stopIfTrue="1" operator="beginsWith" text="Not Applicable">
      <formula>LEFT(E13,LEN("Not Applicable"))="Not Applicable"</formula>
    </cfRule>
    <cfRule type="beginsWith" dxfId="799" priority="66" stopIfTrue="1" operator="beginsWith" text="Waived">
      <formula>LEFT(E13,LEN("Waived"))="Waived"</formula>
    </cfRule>
    <cfRule type="beginsWith" dxfId="798" priority="67" stopIfTrue="1" operator="beginsWith" text="Broken">
      <formula>LEFT(E13,LEN("Broken"))="Broken"</formula>
    </cfRule>
    <cfRule type="beginsWith" dxfId="797" priority="68" stopIfTrue="1" operator="beginsWith" text="Decent">
      <formula>LEFT(E13,LEN("Decent"))="Decent"</formula>
    </cfRule>
    <cfRule type="beginsWith" dxfId="796" priority="69" stopIfTrue="1" operator="beginsWith" text="Poor">
      <formula>LEFT(E13,LEN("Poor"))="Poor"</formula>
    </cfRule>
    <cfRule type="beginsWith" dxfId="795" priority="70" stopIfTrue="1" operator="beginsWith" text="Missing">
      <formula>LEFT(E13,LEN("Missing"))="Missing"</formula>
    </cfRule>
    <cfRule type="beginsWith" dxfId="794" priority="71" stopIfTrue="1" operator="beginsWith" text="Untested">
      <formula>LEFT(E13,LEN("Untested"))="Untested"</formula>
    </cfRule>
    <cfRule type="notContainsBlanks" dxfId="793" priority="72" stopIfTrue="1">
      <formula>LEN(TRIM(E13))&gt;0</formula>
    </cfRule>
  </conditionalFormatting>
  <conditionalFormatting sqref="E13">
    <cfRule type="beginsWith" dxfId="792" priority="61" operator="beginsWith" text="Partial">
      <formula>LEFT(E13,LEN("Partial"))="Partial"</formula>
    </cfRule>
    <cfRule type="beginsWith" dxfId="791" priority="62" stopIfTrue="1" operator="beginsWith" text="Exceptional">
      <formula>LEFT(E13,LEN("Exceptional"))="Exceptional"</formula>
    </cfRule>
    <cfRule type="beginsWith" dxfId="790" priority="63" stopIfTrue="1" operator="beginsWith" text="Great">
      <formula>LEFT(E13,LEN("Great"))="Great"</formula>
    </cfRule>
    <cfRule type="beginsWith" dxfId="789" priority="64" stopIfTrue="1" operator="beginsWith" text="Good">
      <formula>LEFT(E13,LEN("Good"))="Good"</formula>
    </cfRule>
  </conditionalFormatting>
  <dataValidations count="3">
    <dataValidation type="list" showInputMessage="1" showErrorMessage="1" sqref="E12:F14 E17:F19 E36:F36 E31:F32 E22:F25 E28:F28 E35:F35" xr:uid="{00000000-0002-0000-0300-000000000000}">
      <formula1>"Untested, Not Applicable, Waived, Missing, Broken, Partial, Poor, Decent, Good, Great, Exceptional"</formula1>
    </dataValidation>
    <dataValidation type="list" allowBlank="1" showInputMessage="1" showErrorMessage="1" sqref="E7:F7" xr:uid="{00000000-0002-0000-0300-000001000000}">
      <formula1>"Unacceptable, Requires Improvement, Meets Expectations, Exceeds Expectations, Overall Outstanding"</formula1>
    </dataValidation>
    <dataValidation type="list" allowBlank="1" showInputMessage="1" showErrorMessage="1" sqref="G11 G16 G30 G21 G27 G34" xr:uid="{00000000-0002-0000-0300-000002000000}">
      <formula1>"Not Assessed, Unacceptable, Requires Improvement, Meets Expectations, Exceeds Expectations"</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3" stopIfTrue="1" operator="beginsWith" text="Exceptional" id="{489D4CDE-7C27-4040-848F-D97B8982EDEC}">
            <xm:f>LEFT(DESIGN!A10,LEN("Exceptional"))="Exceptional"</xm:f>
            <x14:dxf>
              <font>
                <b/>
                <i val="0"/>
                <color theme="1"/>
              </font>
              <fill>
                <patternFill patternType="solid">
                  <fgColor indexed="64"/>
                  <bgColor theme="7" tint="-0.249977111117893"/>
                </patternFill>
              </fill>
            </x14:dxf>
          </x14:cfRule>
          <x14:cfRule type="beginsWith" priority="54" stopIfTrue="1" operator="beginsWith" text="Professional" id="{38ABC5D1-5508-41A3-9B97-023885785BBB}">
            <xm:f>LEFT(DESIGN!A10,LEN("Professional"))="Professional"</xm:f>
            <x14:dxf>
              <font>
                <b/>
                <i val="0"/>
                <color theme="1"/>
              </font>
              <fill>
                <patternFill patternType="solid">
                  <fgColor indexed="64"/>
                  <bgColor theme="4" tint="-0.249977111117893"/>
                </patternFill>
              </fill>
            </x14:dxf>
          </x14:cfRule>
          <x14:cfRule type="beginsWith" priority="55" stopIfTrue="1" operator="beginsWith" text="Advanced" id="{7E8D8880-3256-4913-B801-6A2DBDCDBA6C}">
            <xm:f>LEFT(DESIGN!A10,LEN("Advanced"))="Advanced"</xm:f>
            <x14:dxf>
              <font>
                <b/>
                <i val="0"/>
                <color theme="1"/>
              </font>
              <fill>
                <patternFill patternType="solid">
                  <fgColor indexed="64"/>
                  <bgColor rgb="FF008000"/>
                </patternFill>
              </fill>
            </x14:dxf>
          </x14:cfRule>
          <x14:cfRule type="beginsWith" priority="56" stopIfTrue="1" operator="beginsWith" text="Intermediate" id="{1DCA1F7A-8954-4EDF-B9F0-B87F1B3A8715}">
            <xm:f>LEFT(DESIGN!A10,LEN("Intermediate"))="Intermediate"</xm:f>
            <x14:dxf>
              <font>
                <b/>
                <i val="0"/>
                <color theme="1"/>
              </font>
              <fill>
                <patternFill patternType="solid">
                  <fgColor indexed="64"/>
                  <bgColor theme="1" tint="0.499984740745262"/>
                </patternFill>
              </fill>
            </x14:dxf>
          </x14:cfRule>
          <x14:cfRule type="beginsWith" priority="57" stopIfTrue="1" operator="beginsWith" text="Basic" id="{947637B0-5B00-4400-AF3B-29C1FFF3FEF8}">
            <xm:f>LEFT(DESIGN!A10,LEN("Basic"))="Basic"</xm:f>
            <x14:dxf>
              <font>
                <b/>
                <i val="0"/>
                <color theme="1"/>
              </font>
              <fill>
                <patternFill patternType="solid">
                  <fgColor indexed="64"/>
                  <bgColor rgb="FFE6DB3E"/>
                </patternFill>
              </fill>
            </x14:dxf>
          </x14:cfRule>
          <x14:cfRule type="beginsWith" priority="58" stopIfTrue="1" operator="beginsWith" text="Required" id="{033CB1F8-CB3B-4225-BBFA-00ECBD0DA06D}">
            <xm:f>LEFT(DESIGN!A10,LEN("Required"))="Required"</xm:f>
            <x14:dxf>
              <font>
                <b/>
                <i val="0"/>
                <color theme="1"/>
              </font>
              <fill>
                <patternFill patternType="solid">
                  <fgColor indexed="64"/>
                  <bgColor rgb="FFC60710"/>
                </patternFill>
              </fill>
            </x14:dxf>
          </x14:cfRule>
          <x14:cfRule type="notContainsBlanks" priority="59" stopIfTrue="1" id="{9DBCD78E-FECD-4A65-B042-DD72D3789E35}">
            <xm:f>LEN(TRIM(DESIGN!A10))&gt;0</xm:f>
            <x14:dxf>
              <font>
                <b/>
                <i val="0"/>
                <color theme="0"/>
              </font>
              <fill>
                <patternFill patternType="solid">
                  <fgColor indexed="64"/>
                  <bgColor theme="1"/>
                </patternFill>
              </fill>
            </x14:dxf>
          </x14:cfRule>
          <xm:sqref>A10 A15</xm:sqref>
        </x14:conditionalFormatting>
        <x14:conditionalFormatting xmlns:xm="http://schemas.microsoft.com/office/excel/2006/main">
          <x14:cfRule type="beginsWith" priority="46" stopIfTrue="1" operator="beginsWith" text="Not Applicable" id="{04584AAE-93DB-4B3A-B9F2-FB209BA29290}">
            <xm:f>LEFT(DESIGN!E10,LEN("Not Applicable"))="Not Applicable"</xm:f>
            <x14:dxf>
              <font>
                <b/>
                <i val="0"/>
                <color theme="1"/>
              </font>
              <fill>
                <patternFill patternType="solid">
                  <fgColor indexed="64"/>
                  <bgColor theme="0" tint="-0.499984740745262"/>
                </patternFill>
              </fill>
            </x14:dxf>
          </x14:cfRule>
          <x14:cfRule type="beginsWith" priority="47" stopIfTrue="1" operator="beginsWith" text="Waived" id="{56C6BCA1-CDED-4473-8928-E5BBC3F26F53}">
            <xm:f>LEFT(DESIGN!E10,LEN("Waived"))="Waived"</xm:f>
            <x14:dxf>
              <font>
                <b/>
                <i val="0"/>
                <color theme="1"/>
              </font>
              <fill>
                <patternFill patternType="solid">
                  <fgColor indexed="64"/>
                  <bgColor theme="0" tint="-0.499984740745262"/>
                </patternFill>
              </fill>
            </x14:dxf>
          </x14:cfRule>
          <x14:cfRule type="beginsWith" priority="48" stopIfTrue="1" operator="beginsWith" text="Pre-Passed" id="{9B52C1F1-97B4-4054-B95D-339FF8CB0A54}">
            <xm:f>LEFT(DESIGN!E10,LEN("Pre-Passed"))="Pre-Passed"</xm:f>
            <x14:dxf>
              <font>
                <b/>
                <i val="0"/>
                <color theme="1"/>
              </font>
              <fill>
                <patternFill patternType="solid">
                  <fgColor indexed="64"/>
                  <bgColor rgb="FF008000"/>
                </patternFill>
              </fill>
            </x14:dxf>
          </x14:cfRule>
          <x14:cfRule type="beginsWith" priority="49" stopIfTrue="1" operator="beginsWith" text="Completed" id="{3B020ACC-DC36-4C11-8247-446D966D6A3E}">
            <xm:f>LEFT(DESIGN!E10,LEN("Completed"))="Completed"</xm:f>
            <x14:dxf>
              <font>
                <b/>
                <i val="0"/>
                <color theme="1"/>
              </font>
              <fill>
                <patternFill patternType="solid">
                  <fgColor indexed="64"/>
                  <bgColor rgb="FF008000"/>
                </patternFill>
              </fill>
            </x14:dxf>
          </x14:cfRule>
          <x14:cfRule type="beginsWith" priority="50" stopIfTrue="1" operator="beginsWith" text="Partial" id="{246F881B-515D-4A87-A10A-820E77F92684}">
            <xm:f>LEFT(DESIGN!E10,LEN("Partial"))="Partial"</xm:f>
            <x14:dxf>
              <font>
                <b/>
                <i val="0"/>
                <color theme="1"/>
              </font>
              <fill>
                <patternFill patternType="solid">
                  <fgColor indexed="64"/>
                  <bgColor rgb="FFD2CA07"/>
                </patternFill>
              </fill>
            </x14:dxf>
          </x14:cfRule>
          <x14:cfRule type="beginsWith" priority="51" stopIfTrue="1" operator="beginsWith" text="Missing" id="{3B4ACA29-3A72-4A56-89AC-73E8DF11F25C}">
            <xm:f>LEFT(DESIGN!E10,LEN("Missing"))="Missing"</xm:f>
            <x14:dxf>
              <font>
                <b/>
                <i val="0"/>
                <color theme="1"/>
              </font>
              <fill>
                <patternFill patternType="solid">
                  <fgColor indexed="64"/>
                  <bgColor rgb="FFB80615"/>
                </patternFill>
              </fill>
            </x14:dxf>
          </x14:cfRule>
          <x14:cfRule type="beginsWith" priority="52" stopIfTrue="1" operator="beginsWith" text="Untested" id="{CEA86802-B4A5-4605-B432-C7B767F5142D}">
            <xm:f>LEFT(DESIGN!E10,LEN("Untested"))="Untested"</xm:f>
            <x14:dxf>
              <font>
                <b/>
                <i val="0"/>
                <color theme="1"/>
              </font>
              <fill>
                <patternFill patternType="solid">
                  <fgColor indexed="64"/>
                  <bgColor rgb="FF35556A"/>
                </patternFill>
              </fill>
            </x14:dxf>
          </x14:cfRule>
          <x14:cfRule type="notContainsBlanks" priority="60" stopIfTrue="1" id="{112C29AD-5140-4BD4-9EFD-98DC8CEB62EF}">
            <xm:f>LEN(TRIM(DESIGN!E10))&gt;0</xm:f>
            <x14:dxf>
              <font>
                <b/>
                <i val="0"/>
                <color theme="0"/>
              </font>
              <fill>
                <patternFill patternType="solid">
                  <fgColor indexed="64"/>
                  <bgColor theme="1"/>
                </patternFill>
              </fill>
            </x14:dxf>
          </x14:cfRule>
          <xm:sqref>E10:F10 E15:F15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A703-CB01-B546-96F6-2FF8CF6BC92E}">
  <dimension ref="A1:G55"/>
  <sheetViews>
    <sheetView tabSelected="1" topLeftCell="A15" zoomScale="85" zoomScaleNormal="85" zoomScalePageLayoutView="130" workbookViewId="0">
      <selection activeCell="D17" sqref="D17"/>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149999999999999" thickBot="1">
      <c r="A1" s="283" t="s">
        <v>411</v>
      </c>
      <c r="B1" s="284"/>
      <c r="C1" s="285"/>
      <c r="D1" s="75" t="s">
        <v>83</v>
      </c>
      <c r="E1" s="76" t="str">
        <f>""&amp;COUNTIF(E$9:E$122,"Untested")&amp;" Untested"</f>
        <v>7 Untested</v>
      </c>
      <c r="F1" s="76" t="str">
        <f>""&amp;COUNTIF(F$9:F$122,"Untested")&amp;" Untested"</f>
        <v>35 Untested</v>
      </c>
      <c r="G1" s="68" t="s">
        <v>84</v>
      </c>
    </row>
    <row r="2" spans="1:7" ht="17.100000000000001" customHeight="1" thickBot="1">
      <c r="A2" s="302" t="s">
        <v>465</v>
      </c>
      <c r="B2" s="303"/>
      <c r="C2" s="304"/>
      <c r="D2" s="77" t="s">
        <v>85</v>
      </c>
      <c r="E2" s="78"/>
      <c r="F2" s="78">
        <f>COUNTIF($G$9:$G$122,D2)</f>
        <v>5</v>
      </c>
      <c r="G2" s="266" t="s">
        <v>220</v>
      </c>
    </row>
    <row r="3" spans="1:7" ht="16.149999999999999" thickBot="1">
      <c r="A3" s="305"/>
      <c r="B3" s="306"/>
      <c r="C3" s="307"/>
      <c r="D3" s="77" t="s">
        <v>87</v>
      </c>
      <c r="E3" s="78"/>
      <c r="F3" s="78">
        <f>COUNTIF($G$9:$G$122,D3)</f>
        <v>0</v>
      </c>
      <c r="G3" s="267"/>
    </row>
    <row r="4" spans="1:7" ht="16.149999999999999" thickBot="1">
      <c r="A4" s="305"/>
      <c r="B4" s="306"/>
      <c r="C4" s="307"/>
      <c r="D4" s="77" t="s">
        <v>88</v>
      </c>
      <c r="E4" s="78"/>
      <c r="F4" s="78">
        <f>COUNTIF($G$9:$G$122,D4)</f>
        <v>0</v>
      </c>
      <c r="G4" s="267"/>
    </row>
    <row r="5" spans="1:7" ht="16.149999999999999" thickBot="1">
      <c r="A5" s="305"/>
      <c r="B5" s="306"/>
      <c r="C5" s="307"/>
      <c r="D5" s="77" t="s">
        <v>89</v>
      </c>
      <c r="E5" s="78"/>
      <c r="F5" s="78">
        <f>COUNTIF($G$9:$G$122,D5)</f>
        <v>0</v>
      </c>
      <c r="G5" s="267"/>
    </row>
    <row r="6" spans="1:7" ht="16.149999999999999" thickBot="1">
      <c r="A6" s="308"/>
      <c r="B6" s="309"/>
      <c r="C6" s="310"/>
      <c r="D6" s="77" t="s">
        <v>90</v>
      </c>
      <c r="E6" s="78"/>
      <c r="F6" s="78">
        <f>COUNTIF($G$9:$G$122,D6)</f>
        <v>0</v>
      </c>
      <c r="G6" s="268"/>
    </row>
    <row r="7" spans="1:7" ht="16.149999999999999" thickBot="1">
      <c r="A7" s="129"/>
      <c r="B7" s="129"/>
      <c r="C7" s="129"/>
      <c r="D7" s="79" t="s">
        <v>221</v>
      </c>
      <c r="E7" s="281"/>
      <c r="F7" s="282"/>
      <c r="G7" s="120"/>
    </row>
    <row r="8" spans="1:7" ht="16.5" customHeight="1" thickBot="1">
      <c r="A8" s="71"/>
      <c r="B8" s="71"/>
      <c r="C8" s="71"/>
      <c r="D8" s="72"/>
      <c r="E8" s="73"/>
      <c r="F8" s="73"/>
      <c r="G8" s="71"/>
    </row>
    <row r="9" spans="1:7" ht="16.149999999999999" thickBot="1">
      <c r="A9" s="286" t="s">
        <v>222</v>
      </c>
      <c r="B9" s="287"/>
      <c r="C9" s="68"/>
      <c r="D9" s="68" t="s">
        <v>93</v>
      </c>
      <c r="E9" s="69" t="s">
        <v>94</v>
      </c>
      <c r="F9" s="69" t="s">
        <v>46</v>
      </c>
      <c r="G9" s="68" t="s">
        <v>95</v>
      </c>
    </row>
    <row r="11" spans="1:7" ht="18.399999999999999" thickBot="1">
      <c r="A11" s="108" t="s">
        <v>426</v>
      </c>
      <c r="B11" s="107"/>
      <c r="C11" s="107"/>
      <c r="D11" s="107"/>
      <c r="E11" s="279" t="s">
        <v>97</v>
      </c>
      <c r="F11" s="280"/>
      <c r="G11" s="109" t="s">
        <v>85</v>
      </c>
    </row>
    <row r="12" spans="1:7" ht="181.15" customHeight="1" thickBot="1">
      <c r="A12" s="74" t="s">
        <v>374</v>
      </c>
      <c r="B12" s="264" t="s">
        <v>449</v>
      </c>
      <c r="C12" s="265"/>
      <c r="D12" s="70" t="s">
        <v>478</v>
      </c>
      <c r="E12" s="68" t="s">
        <v>453</v>
      </c>
      <c r="F12" s="68" t="s">
        <v>100</v>
      </c>
      <c r="G12" s="70"/>
    </row>
    <row r="13" spans="1:7" ht="104.1" customHeight="1" thickBot="1">
      <c r="A13" s="74" t="s">
        <v>375</v>
      </c>
      <c r="B13" s="264" t="s">
        <v>446</v>
      </c>
      <c r="C13" s="265"/>
      <c r="D13" s="70" t="s">
        <v>479</v>
      </c>
      <c r="E13" s="68" t="s">
        <v>453</v>
      </c>
      <c r="F13" s="68" t="s">
        <v>100</v>
      </c>
      <c r="G13" s="70"/>
    </row>
    <row r="14" spans="1:7" ht="42" customHeight="1" thickBot="1">
      <c r="A14" s="74" t="s">
        <v>377</v>
      </c>
      <c r="B14" s="264" t="s">
        <v>378</v>
      </c>
      <c r="C14" s="265"/>
      <c r="D14" s="70" t="s">
        <v>480</v>
      </c>
      <c r="E14" s="68" t="s">
        <v>453</v>
      </c>
      <c r="F14" s="68" t="s">
        <v>100</v>
      </c>
      <c r="G14" s="70"/>
    </row>
    <row r="15" spans="1:7" ht="48" customHeight="1" thickBot="1">
      <c r="A15" s="74" t="s">
        <v>376</v>
      </c>
      <c r="B15" s="264" t="s">
        <v>379</v>
      </c>
      <c r="C15" s="265"/>
      <c r="D15" s="70"/>
      <c r="E15" s="68" t="s">
        <v>453</v>
      </c>
      <c r="F15" s="68" t="s">
        <v>100</v>
      </c>
      <c r="G15" s="70"/>
    </row>
    <row r="16" spans="1:7" ht="36" customHeight="1" thickBot="1">
      <c r="A16" s="74" t="s">
        <v>380</v>
      </c>
      <c r="B16" s="264" t="s">
        <v>382</v>
      </c>
      <c r="C16" s="265"/>
      <c r="D16" s="70"/>
      <c r="E16" s="68" t="s">
        <v>454</v>
      </c>
      <c r="F16" s="68" t="s">
        <v>100</v>
      </c>
      <c r="G16" s="70"/>
    </row>
    <row r="17" spans="1:7" ht="71.099999999999994" customHeight="1" thickBot="1">
      <c r="A17" s="74" t="s">
        <v>381</v>
      </c>
      <c r="B17" s="264" t="s">
        <v>383</v>
      </c>
      <c r="C17" s="265"/>
      <c r="D17" s="70" t="s">
        <v>495</v>
      </c>
      <c r="E17" s="68" t="s">
        <v>453</v>
      </c>
      <c r="F17" s="68" t="s">
        <v>100</v>
      </c>
      <c r="G17" s="70"/>
    </row>
    <row r="18" spans="1:7" ht="88.15" customHeight="1" thickBot="1">
      <c r="A18" s="74" t="s">
        <v>384</v>
      </c>
      <c r="B18" s="264" t="s">
        <v>412</v>
      </c>
      <c r="C18" s="265"/>
      <c r="D18" s="70" t="s">
        <v>493</v>
      </c>
      <c r="E18" s="68" t="s">
        <v>454</v>
      </c>
      <c r="F18" s="68" t="s">
        <v>100</v>
      </c>
      <c r="G18" s="70"/>
    </row>
    <row r="19" spans="1:7" ht="39" customHeight="1" thickBot="1">
      <c r="A19" s="74" t="s">
        <v>385</v>
      </c>
      <c r="B19" s="264" t="s">
        <v>386</v>
      </c>
      <c r="C19" s="265"/>
      <c r="D19" s="70"/>
      <c r="E19" s="68" t="s">
        <v>453</v>
      </c>
      <c r="F19" s="68" t="s">
        <v>100</v>
      </c>
      <c r="G19" s="70"/>
    </row>
    <row r="20" spans="1:7" ht="38.1" customHeight="1" thickBot="1">
      <c r="A20" s="74" t="s">
        <v>387</v>
      </c>
      <c r="B20" s="264" t="s">
        <v>388</v>
      </c>
      <c r="C20" s="265"/>
      <c r="D20" s="70"/>
      <c r="E20" s="68" t="s">
        <v>453</v>
      </c>
      <c r="F20" s="68" t="s">
        <v>100</v>
      </c>
      <c r="G20" s="70"/>
    </row>
    <row r="21" spans="1:7" ht="85.15" customHeight="1" thickBot="1">
      <c r="A21" s="74" t="s">
        <v>391</v>
      </c>
      <c r="B21" s="300" t="s">
        <v>447</v>
      </c>
      <c r="C21" s="301"/>
      <c r="D21" s="134" t="s">
        <v>390</v>
      </c>
      <c r="E21" s="68" t="s">
        <v>100</v>
      </c>
      <c r="F21" s="68" t="s">
        <v>100</v>
      </c>
      <c r="G21" s="130"/>
    </row>
    <row r="22" spans="1:7" ht="36" customHeight="1" thickBot="1">
      <c r="A22" s="74" t="s">
        <v>389</v>
      </c>
      <c r="B22" s="264" t="s">
        <v>392</v>
      </c>
      <c r="C22" s="265"/>
      <c r="D22" s="70"/>
      <c r="E22" s="68" t="s">
        <v>451</v>
      </c>
      <c r="F22" s="68" t="s">
        <v>100</v>
      </c>
      <c r="G22" s="70"/>
    </row>
    <row r="23" spans="1:7" ht="61.15" customHeight="1" thickBot="1">
      <c r="A23" s="74" t="s">
        <v>393</v>
      </c>
      <c r="B23" s="264" t="s">
        <v>395</v>
      </c>
      <c r="C23" s="265"/>
      <c r="D23" s="70"/>
      <c r="E23" s="68" t="s">
        <v>453</v>
      </c>
      <c r="F23" s="68" t="s">
        <v>100</v>
      </c>
      <c r="G23" s="70"/>
    </row>
    <row r="24" spans="1:7" ht="51" customHeight="1" thickBot="1">
      <c r="A24" s="74" t="s">
        <v>394</v>
      </c>
      <c r="B24" s="264" t="s">
        <v>396</v>
      </c>
      <c r="C24" s="265"/>
      <c r="D24" s="70"/>
      <c r="E24" s="68" t="s">
        <v>453</v>
      </c>
      <c r="F24" s="68" t="s">
        <v>100</v>
      </c>
      <c r="G24" s="70"/>
    </row>
    <row r="25" spans="1:7" ht="51" customHeight="1" thickBot="1">
      <c r="A25" s="74" t="s">
        <v>28</v>
      </c>
      <c r="B25" s="264" t="s">
        <v>416</v>
      </c>
      <c r="C25" s="265"/>
      <c r="D25" s="70"/>
      <c r="E25" s="68" t="s">
        <v>453</v>
      </c>
      <c r="F25" s="68" t="s">
        <v>100</v>
      </c>
      <c r="G25" s="70"/>
    </row>
    <row r="26" spans="1:7" ht="51" customHeight="1" thickBot="1">
      <c r="A26" s="74" t="s">
        <v>415</v>
      </c>
      <c r="B26" s="264" t="s">
        <v>417</v>
      </c>
      <c r="C26" s="265"/>
      <c r="D26" s="70"/>
      <c r="E26" s="68" t="s">
        <v>454</v>
      </c>
      <c r="F26" s="68" t="s">
        <v>100</v>
      </c>
      <c r="G26" s="70"/>
    </row>
    <row r="27" spans="1:7" ht="51" customHeight="1" thickBot="1">
      <c r="A27" s="74" t="s">
        <v>242</v>
      </c>
      <c r="B27" s="264" t="s">
        <v>418</v>
      </c>
      <c r="C27" s="265"/>
      <c r="D27" s="70"/>
      <c r="E27" s="68" t="s">
        <v>429</v>
      </c>
      <c r="F27" s="68" t="s">
        <v>100</v>
      </c>
      <c r="G27" s="70"/>
    </row>
    <row r="28" spans="1:7" ht="51" customHeight="1" thickBot="1">
      <c r="A28" s="74" t="s">
        <v>413</v>
      </c>
      <c r="B28" s="264" t="s">
        <v>414</v>
      </c>
      <c r="C28" s="265"/>
      <c r="D28" s="70" t="s">
        <v>494</v>
      </c>
      <c r="E28" s="68" t="s">
        <v>453</v>
      </c>
      <c r="F28" s="68" t="s">
        <v>100</v>
      </c>
      <c r="G28" s="70"/>
    </row>
    <row r="30" spans="1:7" ht="18.399999999999999" thickBot="1">
      <c r="A30" s="108" t="s">
        <v>397</v>
      </c>
      <c r="B30" s="107"/>
      <c r="C30" s="107"/>
      <c r="D30" s="107"/>
      <c r="E30" s="279" t="s">
        <v>97</v>
      </c>
      <c r="F30" s="280"/>
      <c r="G30" s="109" t="s">
        <v>85</v>
      </c>
    </row>
    <row r="31" spans="1:7" ht="150" customHeight="1" thickBot="1">
      <c r="A31" s="74" t="s">
        <v>398</v>
      </c>
      <c r="B31" s="298" t="s">
        <v>448</v>
      </c>
      <c r="C31" s="299"/>
      <c r="D31" s="70" t="s">
        <v>488</v>
      </c>
      <c r="E31" s="68" t="s">
        <v>451</v>
      </c>
      <c r="F31" s="68" t="s">
        <v>100</v>
      </c>
      <c r="G31" s="70"/>
    </row>
    <row r="32" spans="1:7" ht="91.15" customHeight="1" thickBot="1">
      <c r="A32" s="74" t="s">
        <v>399</v>
      </c>
      <c r="B32" s="264" t="s">
        <v>404</v>
      </c>
      <c r="C32" s="265"/>
      <c r="D32" s="70" t="s">
        <v>485</v>
      </c>
      <c r="E32" s="68" t="s">
        <v>451</v>
      </c>
      <c r="F32" s="68" t="s">
        <v>100</v>
      </c>
      <c r="G32" s="70"/>
    </row>
    <row r="33" spans="1:7" ht="78" customHeight="1" thickBot="1">
      <c r="A33" s="74" t="s">
        <v>400</v>
      </c>
      <c r="B33" s="264" t="s">
        <v>477</v>
      </c>
      <c r="C33" s="265"/>
      <c r="D33" s="70" t="s">
        <v>481</v>
      </c>
      <c r="E33" s="68" t="s">
        <v>454</v>
      </c>
      <c r="F33" s="68" t="s">
        <v>100</v>
      </c>
      <c r="G33" s="70"/>
    </row>
    <row r="34" spans="1:7" ht="81.75" customHeight="1" thickBot="1">
      <c r="A34" s="74" t="s">
        <v>401</v>
      </c>
      <c r="B34" s="264" t="s">
        <v>476</v>
      </c>
      <c r="C34" s="265"/>
      <c r="D34" s="70" t="s">
        <v>482</v>
      </c>
      <c r="E34" s="68" t="s">
        <v>454</v>
      </c>
      <c r="F34" s="68" t="s">
        <v>100</v>
      </c>
      <c r="G34" s="70"/>
    </row>
    <row r="35" spans="1:7" ht="79.150000000000006" customHeight="1" thickBot="1">
      <c r="A35" s="74" t="s">
        <v>402</v>
      </c>
      <c r="B35" s="264" t="s">
        <v>475</v>
      </c>
      <c r="C35" s="265"/>
      <c r="D35" s="70" t="s">
        <v>487</v>
      </c>
      <c r="E35" s="68" t="s">
        <v>453</v>
      </c>
      <c r="F35" s="68" t="s">
        <v>100</v>
      </c>
      <c r="G35" s="70"/>
    </row>
    <row r="36" spans="1:7" ht="96.75" customHeight="1" thickBot="1">
      <c r="A36" s="74" t="s">
        <v>403</v>
      </c>
      <c r="B36" s="264" t="s">
        <v>474</v>
      </c>
      <c r="C36" s="265"/>
      <c r="D36" s="70" t="s">
        <v>483</v>
      </c>
      <c r="E36" s="68" t="s">
        <v>454</v>
      </c>
      <c r="F36" s="68" t="s">
        <v>100</v>
      </c>
      <c r="G36" s="70"/>
    </row>
    <row r="37" spans="1:7" ht="78" customHeight="1" thickBot="1">
      <c r="A37" s="74" t="s">
        <v>166</v>
      </c>
      <c r="B37" s="264" t="s">
        <v>473</v>
      </c>
      <c r="C37" s="265"/>
      <c r="D37" s="70" t="s">
        <v>484</v>
      </c>
      <c r="E37" s="68" t="s">
        <v>453</v>
      </c>
      <c r="F37" s="68" t="s">
        <v>100</v>
      </c>
      <c r="G37" s="70"/>
    </row>
    <row r="38" spans="1:7" ht="59.1" customHeight="1" thickBot="1">
      <c r="A38" s="74" t="s">
        <v>409</v>
      </c>
      <c r="B38" s="264" t="s">
        <v>472</v>
      </c>
      <c r="C38" s="265"/>
      <c r="D38" s="70" t="s">
        <v>486</v>
      </c>
      <c r="E38" s="68" t="s">
        <v>454</v>
      </c>
      <c r="F38" s="68" t="s">
        <v>100</v>
      </c>
      <c r="G38" s="70"/>
    </row>
    <row r="40" spans="1:7" ht="18.399999999999999" thickBot="1">
      <c r="A40" s="108" t="s">
        <v>445</v>
      </c>
      <c r="B40" s="107"/>
      <c r="C40" s="107"/>
      <c r="D40" s="107"/>
      <c r="E40" s="279" t="s">
        <v>97</v>
      </c>
      <c r="F40" s="280"/>
      <c r="G40" s="109" t="s">
        <v>85</v>
      </c>
    </row>
    <row r="41" spans="1:7" ht="43.15" customHeight="1" thickBot="1">
      <c r="A41" s="74" t="s">
        <v>405</v>
      </c>
      <c r="B41" s="298" t="s">
        <v>471</v>
      </c>
      <c r="C41" s="299"/>
      <c r="D41" s="70" t="s">
        <v>489</v>
      </c>
      <c r="E41" s="68" t="s">
        <v>454</v>
      </c>
      <c r="F41" s="68" t="s">
        <v>100</v>
      </c>
      <c r="G41" s="70"/>
    </row>
    <row r="42" spans="1:7" ht="43.15" customHeight="1" thickBot="1">
      <c r="A42" s="74" t="s">
        <v>406</v>
      </c>
      <c r="B42" s="298" t="s">
        <v>470</v>
      </c>
      <c r="C42" s="299"/>
      <c r="D42" s="70" t="s">
        <v>490</v>
      </c>
      <c r="E42" s="68" t="s">
        <v>451</v>
      </c>
      <c r="F42" s="68" t="s">
        <v>100</v>
      </c>
      <c r="G42" s="70"/>
    </row>
    <row r="43" spans="1:7" ht="43.15" customHeight="1" thickBot="1">
      <c r="A43" s="74" t="s">
        <v>407</v>
      </c>
      <c r="B43" s="298" t="s">
        <v>469</v>
      </c>
      <c r="C43" s="299"/>
      <c r="D43" s="70" t="s">
        <v>491</v>
      </c>
      <c r="E43" s="68" t="s">
        <v>454</v>
      </c>
      <c r="F43" s="68" t="s">
        <v>100</v>
      </c>
      <c r="G43" s="70"/>
    </row>
    <row r="44" spans="1:7" ht="43.15" customHeight="1" thickBot="1">
      <c r="A44" s="74" t="s">
        <v>408</v>
      </c>
      <c r="B44" s="298" t="s">
        <v>410</v>
      </c>
      <c r="C44" s="299"/>
      <c r="D44" s="70" t="s">
        <v>492</v>
      </c>
      <c r="E44" s="68" t="s">
        <v>454</v>
      </c>
      <c r="F44" s="68" t="s">
        <v>100</v>
      </c>
      <c r="G44" s="70"/>
    </row>
    <row r="46" spans="1:7" ht="18.399999999999999" thickBot="1">
      <c r="A46" s="108" t="s">
        <v>246</v>
      </c>
      <c r="B46" s="107"/>
      <c r="C46" s="107"/>
      <c r="D46" s="107"/>
      <c r="E46" s="279" t="s">
        <v>97</v>
      </c>
      <c r="F46" s="280"/>
      <c r="G46" s="109" t="s">
        <v>85</v>
      </c>
    </row>
    <row r="47" spans="1:7" ht="56.1" customHeight="1" thickBot="1">
      <c r="A47" s="74" t="s">
        <v>247</v>
      </c>
      <c r="B47" s="264" t="s">
        <v>468</v>
      </c>
      <c r="C47" s="265"/>
      <c r="D47" s="70"/>
      <c r="E47" s="68" t="s">
        <v>100</v>
      </c>
      <c r="F47" s="68" t="s">
        <v>100</v>
      </c>
      <c r="G47" s="70"/>
    </row>
    <row r="48" spans="1:7" ht="56.1" customHeight="1" thickBot="1">
      <c r="A48" s="74" t="s">
        <v>249</v>
      </c>
      <c r="B48" s="264" t="s">
        <v>467</v>
      </c>
      <c r="C48" s="265"/>
      <c r="D48" s="70"/>
      <c r="E48" s="68" t="s">
        <v>100</v>
      </c>
      <c r="F48" s="68" t="s">
        <v>100</v>
      </c>
      <c r="G48" s="70"/>
    </row>
    <row r="49" spans="1:7" ht="56.1" customHeight="1" thickBot="1">
      <c r="A49" s="74" t="s">
        <v>251</v>
      </c>
      <c r="B49" s="264" t="s">
        <v>466</v>
      </c>
      <c r="C49" s="265"/>
      <c r="D49" s="70"/>
      <c r="E49" s="68" t="s">
        <v>100</v>
      </c>
      <c r="F49" s="68" t="s">
        <v>100</v>
      </c>
      <c r="G49" s="70"/>
    </row>
    <row r="50" spans="1:7" ht="62.1" customHeight="1" thickBot="1">
      <c r="A50" s="74" t="s">
        <v>462</v>
      </c>
      <c r="B50" s="264" t="s">
        <v>464</v>
      </c>
      <c r="C50" s="265"/>
      <c r="D50" s="70"/>
      <c r="E50" s="68" t="s">
        <v>100</v>
      </c>
      <c r="F50" s="68" t="s">
        <v>100</v>
      </c>
      <c r="G50" s="70"/>
    </row>
    <row r="51" spans="1:7" ht="62.1" customHeight="1" thickBot="1">
      <c r="A51" s="74" t="s">
        <v>255</v>
      </c>
      <c r="B51" s="264" t="s">
        <v>463</v>
      </c>
      <c r="C51" s="265"/>
      <c r="D51" s="70"/>
      <c r="E51" s="68" t="s">
        <v>100</v>
      </c>
      <c r="F51" s="68" t="s">
        <v>100</v>
      </c>
      <c r="G51" s="70"/>
    </row>
    <row r="53" spans="1:7" ht="18.399999999999999" thickBot="1">
      <c r="A53" s="108" t="s">
        <v>257</v>
      </c>
      <c r="B53" s="107"/>
      <c r="C53" s="107"/>
      <c r="D53" s="107"/>
      <c r="E53" s="279" t="s">
        <v>97</v>
      </c>
      <c r="F53" s="280"/>
      <c r="G53" s="109" t="s">
        <v>85</v>
      </c>
    </row>
    <row r="54" spans="1:7" ht="57" customHeight="1" thickBot="1">
      <c r="A54" s="74" t="s">
        <v>147</v>
      </c>
      <c r="B54" s="264" t="s">
        <v>258</v>
      </c>
      <c r="C54" s="265"/>
      <c r="D54" s="70"/>
      <c r="E54" s="68" t="s">
        <v>100</v>
      </c>
      <c r="F54" s="68" t="s">
        <v>100</v>
      </c>
      <c r="G54" s="70"/>
    </row>
    <row r="55" spans="1:7" ht="72" customHeight="1"/>
  </sheetData>
  <mergeCells count="45">
    <mergeCell ref="E11:F11"/>
    <mergeCell ref="B37:C37"/>
    <mergeCell ref="A1:C1"/>
    <mergeCell ref="A2:C6"/>
    <mergeCell ref="G2:G6"/>
    <mergeCell ref="E7:F7"/>
    <mergeCell ref="A9:B9"/>
    <mergeCell ref="B12:C12"/>
    <mergeCell ref="B13:C13"/>
    <mergeCell ref="E30:F30"/>
    <mergeCell ref="B31:C31"/>
    <mergeCell ref="B20:C20"/>
    <mergeCell ref="B22:C22"/>
    <mergeCell ref="B26:C26"/>
    <mergeCell ref="B23:C23"/>
    <mergeCell ref="B34:C34"/>
    <mergeCell ref="B54:C54"/>
    <mergeCell ref="B15:C15"/>
    <mergeCell ref="B14:C14"/>
    <mergeCell ref="B18:C18"/>
    <mergeCell ref="B16:C16"/>
    <mergeCell ref="B17:C17"/>
    <mergeCell ref="B19:C19"/>
    <mergeCell ref="B21:C21"/>
    <mergeCell ref="B47:C47"/>
    <mergeCell ref="B48:C48"/>
    <mergeCell ref="B49:C49"/>
    <mergeCell ref="B50:C50"/>
    <mergeCell ref="B38:C38"/>
    <mergeCell ref="B41:C41"/>
    <mergeCell ref="B42:C42"/>
    <mergeCell ref="B43:C43"/>
    <mergeCell ref="B35:C35"/>
    <mergeCell ref="B36:C36"/>
    <mergeCell ref="B51:C51"/>
    <mergeCell ref="E53:F53"/>
    <mergeCell ref="E46:F46"/>
    <mergeCell ref="E40:F40"/>
    <mergeCell ref="B44:C44"/>
    <mergeCell ref="B24:C24"/>
    <mergeCell ref="B25:C25"/>
    <mergeCell ref="B27:C27"/>
    <mergeCell ref="B28:C28"/>
    <mergeCell ref="B33:C33"/>
    <mergeCell ref="B32:C32"/>
  </mergeCells>
  <conditionalFormatting sqref="A55:A94">
    <cfRule type="beginsWith" dxfId="773" priority="384" stopIfTrue="1" operator="beginsWith" text="Exceptional">
      <formula>LEFT(A55,LEN("Exceptional"))="Exceptional"</formula>
    </cfRule>
    <cfRule type="beginsWith" dxfId="772" priority="385" stopIfTrue="1" operator="beginsWith" text="Professional">
      <formula>LEFT(A55,LEN("Professional"))="Professional"</formula>
    </cfRule>
    <cfRule type="beginsWith" dxfId="771" priority="386" stopIfTrue="1" operator="beginsWith" text="Advanced">
      <formula>LEFT(A55,LEN("Advanced"))="Advanced"</formula>
    </cfRule>
    <cfRule type="beginsWith" dxfId="770" priority="387" stopIfTrue="1" operator="beginsWith" text="Intermediate">
      <formula>LEFT(A55,LEN("Intermediate"))="Intermediate"</formula>
    </cfRule>
    <cfRule type="beginsWith" dxfId="769" priority="388" stopIfTrue="1" operator="beginsWith" text="Basic">
      <formula>LEFT(A55,LEN("Basic"))="Basic"</formula>
    </cfRule>
    <cfRule type="beginsWith" dxfId="768" priority="389" stopIfTrue="1" operator="beginsWith" text="Required">
      <formula>LEFT(A55,LEN("Required"))="Required"</formula>
    </cfRule>
    <cfRule type="notContainsBlanks" dxfId="767" priority="390" stopIfTrue="1">
      <formula>LEN(TRIM(A55))&gt;0</formula>
    </cfRule>
  </conditionalFormatting>
  <conditionalFormatting sqref="E55:F94">
    <cfRule type="beginsWith" dxfId="766" priority="377" stopIfTrue="1" operator="beginsWith" text="Not Applicable">
      <formula>LEFT(E55,LEN("Not Applicable"))="Not Applicable"</formula>
    </cfRule>
    <cfRule type="beginsWith" dxfId="765" priority="378" stopIfTrue="1" operator="beginsWith" text="Waived">
      <formula>LEFT(E55,LEN("Waived"))="Waived"</formula>
    </cfRule>
    <cfRule type="beginsWith" dxfId="764" priority="379" stopIfTrue="1" operator="beginsWith" text="Pre-Passed">
      <formula>LEFT(E55,LEN("Pre-Passed"))="Pre-Passed"</formula>
    </cfRule>
    <cfRule type="beginsWith" dxfId="763" priority="380" stopIfTrue="1" operator="beginsWith" text="Completed">
      <formula>LEFT(E55,LEN("Completed"))="Completed"</formula>
    </cfRule>
    <cfRule type="beginsWith" dxfId="762" priority="381" stopIfTrue="1" operator="beginsWith" text="Partial">
      <formula>LEFT(E55,LEN("Partial"))="Partial"</formula>
    </cfRule>
    <cfRule type="beginsWith" dxfId="761" priority="382" stopIfTrue="1" operator="beginsWith" text="Missing">
      <formula>LEFT(E55,LEN("Missing"))="Missing"</formula>
    </cfRule>
    <cfRule type="beginsWith" dxfId="760" priority="383" stopIfTrue="1" operator="beginsWith" text="Untested">
      <formula>LEFT(E55,LEN("Untested"))="Untested"</formula>
    </cfRule>
    <cfRule type="notContainsBlanks" dxfId="759" priority="391" stopIfTrue="1">
      <formula>LEN(TRIM(E55))&gt;0</formula>
    </cfRule>
  </conditionalFormatting>
  <conditionalFormatting sqref="E9">
    <cfRule type="beginsWith" dxfId="758" priority="369" stopIfTrue="1" operator="beginsWith" text="Not Applicable">
      <formula>LEFT(E9,LEN("Not Applicable"))="Not Applicable"</formula>
    </cfRule>
    <cfRule type="beginsWith" dxfId="757" priority="370" stopIfTrue="1" operator="beginsWith" text="Waived">
      <formula>LEFT(E9,LEN("Waived"))="Waived"</formula>
    </cfRule>
    <cfRule type="beginsWith" dxfId="756" priority="371" stopIfTrue="1" operator="beginsWith" text="Pre-Passed">
      <formula>LEFT(E9,LEN("Pre-Passed"))="Pre-Passed"</formula>
    </cfRule>
    <cfRule type="beginsWith" dxfId="755" priority="372" stopIfTrue="1" operator="beginsWith" text="Completed">
      <formula>LEFT(E9,LEN("Completed"))="Completed"</formula>
    </cfRule>
    <cfRule type="beginsWith" dxfId="754" priority="373" stopIfTrue="1" operator="beginsWith" text="Partial">
      <formula>LEFT(E9,LEN("Partial"))="Partial"</formula>
    </cfRule>
    <cfRule type="beginsWith" dxfId="753" priority="374" stopIfTrue="1" operator="beginsWith" text="Missing">
      <formula>LEFT(E9,LEN("Missing"))="Missing"</formula>
    </cfRule>
    <cfRule type="beginsWith" dxfId="752" priority="375" stopIfTrue="1" operator="beginsWith" text="Untested">
      <formula>LEFT(E9,LEN("Untested"))="Untested"</formula>
    </cfRule>
    <cfRule type="notContainsBlanks" dxfId="751" priority="376" stopIfTrue="1">
      <formula>LEN(TRIM(E9))&gt;0</formula>
    </cfRule>
  </conditionalFormatting>
  <conditionalFormatting sqref="F9">
    <cfRule type="beginsWith" dxfId="750" priority="361" stopIfTrue="1" operator="beginsWith" text="Not Applicable">
      <formula>LEFT(F9,LEN("Not Applicable"))="Not Applicable"</formula>
    </cfRule>
    <cfRule type="beginsWith" dxfId="749" priority="362" stopIfTrue="1" operator="beginsWith" text="Waived">
      <formula>LEFT(F9,LEN("Waived"))="Waived"</formula>
    </cfRule>
    <cfRule type="beginsWith" dxfId="748" priority="363" stopIfTrue="1" operator="beginsWith" text="Pre-Passed">
      <formula>LEFT(F9,LEN("Pre-Passed"))="Pre-Passed"</formula>
    </cfRule>
    <cfRule type="beginsWith" dxfId="747" priority="364" stopIfTrue="1" operator="beginsWith" text="Completed">
      <formula>LEFT(F9,LEN("Completed"))="Completed"</formula>
    </cfRule>
    <cfRule type="beginsWith" dxfId="746" priority="365" stopIfTrue="1" operator="beginsWith" text="Partial">
      <formula>LEFT(F9,LEN("Partial"))="Partial"</formula>
    </cfRule>
    <cfRule type="beginsWith" dxfId="745" priority="366" stopIfTrue="1" operator="beginsWith" text="Missing">
      <formula>LEFT(F9,LEN("Missing"))="Missing"</formula>
    </cfRule>
    <cfRule type="beginsWith" dxfId="744" priority="367" stopIfTrue="1" operator="beginsWith" text="Untested">
      <formula>LEFT(F9,LEN("Untested"))="Untested"</formula>
    </cfRule>
    <cfRule type="notContainsBlanks" dxfId="743" priority="368" stopIfTrue="1">
      <formula>LEN(TRIM(F9))&gt;0</formula>
    </cfRule>
  </conditionalFormatting>
  <conditionalFormatting sqref="E13:F13 E12">
    <cfRule type="beginsWith" dxfId="742" priority="357" stopIfTrue="1" operator="beginsWith" text="Not Applicable">
      <formula>LEFT(E12,LEN("Not Applicable"))="Not Applicable"</formula>
    </cfRule>
    <cfRule type="beginsWith" dxfId="741" priority="358" stopIfTrue="1" operator="beginsWith" text="No Extras">
      <formula>LEFT(E12,LEN("No Extras"))="No Extras"</formula>
    </cfRule>
    <cfRule type="beginsWith" dxfId="740" priority="359" stopIfTrue="1" operator="beginsWith" text="Untested">
      <formula>LEFT(E12,LEN("Untested"))="Untested"</formula>
    </cfRule>
    <cfRule type="notContainsBlanks" dxfId="739" priority="360" stopIfTrue="1">
      <formula>LEN(TRIM(E12))&gt;0</formula>
    </cfRule>
  </conditionalFormatting>
  <conditionalFormatting sqref="E13:F13 E12">
    <cfRule type="beginsWith" dxfId="738" priority="354" stopIfTrue="1" operator="beginsWith" text="Exceptional">
      <formula>LEFT(E12,LEN("Exceptional"))="Exceptional"</formula>
    </cfRule>
    <cfRule type="beginsWith" dxfId="737" priority="355" stopIfTrue="1" operator="beginsWith" text="Lots">
      <formula>LEFT(E12,LEN("Lots"))="Lots"</formula>
    </cfRule>
    <cfRule type="beginsWith" dxfId="736" priority="356" stopIfTrue="1" operator="beginsWith" text="Some">
      <formula>LEFT(E12,LEN("Some"))="Some"</formula>
    </cfRule>
  </conditionalFormatting>
  <conditionalFormatting sqref="A10">
    <cfRule type="beginsWith" dxfId="735" priority="346" stopIfTrue="1" operator="beginsWith" text="Exceptional">
      <formula>LEFT(A10,LEN("Exceptional"))="Exceptional"</formula>
    </cfRule>
    <cfRule type="beginsWith" dxfId="734" priority="347" stopIfTrue="1" operator="beginsWith" text="Professional">
      <formula>LEFT(A10,LEN("Professional"))="Professional"</formula>
    </cfRule>
    <cfRule type="beginsWith" dxfId="733" priority="348" stopIfTrue="1" operator="beginsWith" text="Advanced">
      <formula>LEFT(A10,LEN("Advanced"))="Advanced"</formula>
    </cfRule>
    <cfRule type="beginsWith" dxfId="732" priority="349" stopIfTrue="1" operator="beginsWith" text="Intermediate">
      <formula>LEFT(A10,LEN("Intermediate"))="Intermediate"</formula>
    </cfRule>
    <cfRule type="beginsWith" dxfId="731" priority="350" stopIfTrue="1" operator="beginsWith" text="Basic">
      <formula>LEFT(A10,LEN("Basic"))="Basic"</formula>
    </cfRule>
    <cfRule type="beginsWith" dxfId="730" priority="351" stopIfTrue="1" operator="beginsWith" text="Required">
      <formula>LEFT(A10,LEN("Required"))="Required"</formula>
    </cfRule>
    <cfRule type="notContainsBlanks" dxfId="729" priority="352" stopIfTrue="1">
      <formula>LEN(TRIM(A10))&gt;0</formula>
    </cfRule>
  </conditionalFormatting>
  <conditionalFormatting sqref="E10:F10">
    <cfRule type="beginsWith" dxfId="728" priority="339" stopIfTrue="1" operator="beginsWith" text="Not Applicable">
      <formula>LEFT(E10,LEN("Not Applicable"))="Not Applicable"</formula>
    </cfRule>
    <cfRule type="beginsWith" dxfId="727" priority="340" stopIfTrue="1" operator="beginsWith" text="Waived">
      <formula>LEFT(E10,LEN("Waived"))="Waived"</formula>
    </cfRule>
    <cfRule type="beginsWith" dxfId="726" priority="341" stopIfTrue="1" operator="beginsWith" text="Pre-Passed">
      <formula>LEFT(E10,LEN("Pre-Passed"))="Pre-Passed"</formula>
    </cfRule>
    <cfRule type="beginsWith" dxfId="725" priority="342" stopIfTrue="1" operator="beginsWith" text="Completed">
      <formula>LEFT(E10,LEN("Completed"))="Completed"</formula>
    </cfRule>
    <cfRule type="beginsWith" dxfId="724" priority="343" stopIfTrue="1" operator="beginsWith" text="Partial">
      <formula>LEFT(E10,LEN("Partial"))="Partial"</formula>
    </cfRule>
    <cfRule type="beginsWith" dxfId="723" priority="344" stopIfTrue="1" operator="beginsWith" text="Missing">
      <formula>LEFT(E10,LEN("Missing"))="Missing"</formula>
    </cfRule>
    <cfRule type="beginsWith" dxfId="722" priority="345" stopIfTrue="1" operator="beginsWith" text="Untested">
      <formula>LEFT(E10,LEN("Untested"))="Untested"</formula>
    </cfRule>
    <cfRule type="notContainsBlanks" dxfId="721" priority="353" stopIfTrue="1">
      <formula>LEN(TRIM(E10))&gt;0</formula>
    </cfRule>
  </conditionalFormatting>
  <conditionalFormatting sqref="A45">
    <cfRule type="beginsWith" dxfId="720" priority="331" stopIfTrue="1" operator="beginsWith" text="Exceptional">
      <formula>LEFT(A45,LEN("Exceptional"))="Exceptional"</formula>
    </cfRule>
    <cfRule type="beginsWith" dxfId="719" priority="332" stopIfTrue="1" operator="beginsWith" text="Professional">
      <formula>LEFT(A45,LEN("Professional"))="Professional"</formula>
    </cfRule>
    <cfRule type="beginsWith" dxfId="718" priority="333" stopIfTrue="1" operator="beginsWith" text="Advanced">
      <formula>LEFT(A45,LEN("Advanced"))="Advanced"</formula>
    </cfRule>
    <cfRule type="beginsWith" dxfId="717" priority="334" stopIfTrue="1" operator="beginsWith" text="Intermediate">
      <formula>LEFT(A45,LEN("Intermediate"))="Intermediate"</formula>
    </cfRule>
    <cfRule type="beginsWith" dxfId="716" priority="335" stopIfTrue="1" operator="beginsWith" text="Basic">
      <formula>LEFT(A45,LEN("Basic"))="Basic"</formula>
    </cfRule>
    <cfRule type="beginsWith" dxfId="715" priority="336" stopIfTrue="1" operator="beginsWith" text="Required">
      <formula>LEFT(A45,LEN("Required"))="Required"</formula>
    </cfRule>
    <cfRule type="notContainsBlanks" dxfId="714" priority="337" stopIfTrue="1">
      <formula>LEN(TRIM(A45))&gt;0</formula>
    </cfRule>
  </conditionalFormatting>
  <conditionalFormatting sqref="E45:F45">
    <cfRule type="beginsWith" dxfId="713" priority="324" stopIfTrue="1" operator="beginsWith" text="Not Applicable">
      <formula>LEFT(E45,LEN("Not Applicable"))="Not Applicable"</formula>
    </cfRule>
    <cfRule type="beginsWith" dxfId="712" priority="325" stopIfTrue="1" operator="beginsWith" text="Waived">
      <formula>LEFT(E45,LEN("Waived"))="Waived"</formula>
    </cfRule>
    <cfRule type="beginsWith" dxfId="711" priority="326" stopIfTrue="1" operator="beginsWith" text="Pre-Passed">
      <formula>LEFT(E45,LEN("Pre-Passed"))="Pre-Passed"</formula>
    </cfRule>
    <cfRule type="beginsWith" dxfId="710" priority="327" stopIfTrue="1" operator="beginsWith" text="Completed">
      <formula>LEFT(E45,LEN("Completed"))="Completed"</formula>
    </cfRule>
    <cfRule type="beginsWith" dxfId="709" priority="328" stopIfTrue="1" operator="beginsWith" text="Partial">
      <formula>LEFT(E45,LEN("Partial"))="Partial"</formula>
    </cfRule>
    <cfRule type="beginsWith" dxfId="708" priority="329" stopIfTrue="1" operator="beginsWith" text="Missing">
      <formula>LEFT(E45,LEN("Missing"))="Missing"</formula>
    </cfRule>
    <cfRule type="beginsWith" dxfId="707" priority="330" stopIfTrue="1" operator="beginsWith" text="Untested">
      <formula>LEFT(E45,LEN("Untested"))="Untested"</formula>
    </cfRule>
    <cfRule type="notContainsBlanks" dxfId="706" priority="338" stopIfTrue="1">
      <formula>LEN(TRIM(E45))&gt;0</formula>
    </cfRule>
  </conditionalFormatting>
  <conditionalFormatting sqref="A39">
    <cfRule type="beginsWith" dxfId="705" priority="316" stopIfTrue="1" operator="beginsWith" text="Exceptional">
      <formula>LEFT(A39,LEN("Exceptional"))="Exceptional"</formula>
    </cfRule>
    <cfRule type="beginsWith" dxfId="704" priority="317" stopIfTrue="1" operator="beginsWith" text="Professional">
      <formula>LEFT(A39,LEN("Professional"))="Professional"</formula>
    </cfRule>
    <cfRule type="beginsWith" dxfId="703" priority="318" stopIfTrue="1" operator="beginsWith" text="Advanced">
      <formula>LEFT(A39,LEN("Advanced"))="Advanced"</formula>
    </cfRule>
    <cfRule type="beginsWith" dxfId="702" priority="319" stopIfTrue="1" operator="beginsWith" text="Intermediate">
      <formula>LEFT(A39,LEN("Intermediate"))="Intermediate"</formula>
    </cfRule>
    <cfRule type="beginsWith" dxfId="701" priority="320" stopIfTrue="1" operator="beginsWith" text="Basic">
      <formula>LEFT(A39,LEN("Basic"))="Basic"</formula>
    </cfRule>
    <cfRule type="beginsWith" dxfId="700" priority="321" stopIfTrue="1" operator="beginsWith" text="Required">
      <formula>LEFT(A39,LEN("Required"))="Required"</formula>
    </cfRule>
    <cfRule type="notContainsBlanks" dxfId="699" priority="322" stopIfTrue="1">
      <formula>LEN(TRIM(A39))&gt;0</formula>
    </cfRule>
  </conditionalFormatting>
  <conditionalFormatting sqref="E39:F39">
    <cfRule type="beginsWith" dxfId="698" priority="309" stopIfTrue="1" operator="beginsWith" text="Not Applicable">
      <formula>LEFT(E39,LEN("Not Applicable"))="Not Applicable"</formula>
    </cfRule>
    <cfRule type="beginsWith" dxfId="697" priority="310" stopIfTrue="1" operator="beginsWith" text="Waived">
      <formula>LEFT(E39,LEN("Waived"))="Waived"</formula>
    </cfRule>
    <cfRule type="beginsWith" dxfId="696" priority="311" stopIfTrue="1" operator="beginsWith" text="Pre-Passed">
      <formula>LEFT(E39,LEN("Pre-Passed"))="Pre-Passed"</formula>
    </cfRule>
    <cfRule type="beginsWith" dxfId="695" priority="312" stopIfTrue="1" operator="beginsWith" text="Completed">
      <formula>LEFT(E39,LEN("Completed"))="Completed"</formula>
    </cfRule>
    <cfRule type="beginsWith" dxfId="694" priority="313" stopIfTrue="1" operator="beginsWith" text="Partial">
      <formula>LEFT(E39,LEN("Partial"))="Partial"</formula>
    </cfRule>
    <cfRule type="beginsWith" dxfId="693" priority="314" stopIfTrue="1" operator="beginsWith" text="Missing">
      <formula>LEFT(E39,LEN("Missing"))="Missing"</formula>
    </cfRule>
    <cfRule type="beginsWith" dxfId="692" priority="315" stopIfTrue="1" operator="beginsWith" text="Untested">
      <formula>LEFT(E39,LEN("Untested"))="Untested"</formula>
    </cfRule>
    <cfRule type="notContainsBlanks" dxfId="691" priority="323" stopIfTrue="1">
      <formula>LEN(TRIM(E39))&gt;0</formula>
    </cfRule>
  </conditionalFormatting>
  <conditionalFormatting sqref="A29">
    <cfRule type="beginsWith" dxfId="690" priority="273" stopIfTrue="1" operator="beginsWith" text="Exceptional">
      <formula>LEFT(A29,LEN("Exceptional"))="Exceptional"</formula>
    </cfRule>
    <cfRule type="beginsWith" dxfId="689" priority="274" stopIfTrue="1" operator="beginsWith" text="Professional">
      <formula>LEFT(A29,LEN("Professional"))="Professional"</formula>
    </cfRule>
    <cfRule type="beginsWith" dxfId="688" priority="275" stopIfTrue="1" operator="beginsWith" text="Advanced">
      <formula>LEFT(A29,LEN("Advanced"))="Advanced"</formula>
    </cfRule>
    <cfRule type="beginsWith" dxfId="687" priority="276" stopIfTrue="1" operator="beginsWith" text="Intermediate">
      <formula>LEFT(A29,LEN("Intermediate"))="Intermediate"</formula>
    </cfRule>
    <cfRule type="beginsWith" dxfId="686" priority="277" stopIfTrue="1" operator="beginsWith" text="Basic">
      <formula>LEFT(A29,LEN("Basic"))="Basic"</formula>
    </cfRule>
    <cfRule type="beginsWith" dxfId="685" priority="278" stopIfTrue="1" operator="beginsWith" text="Required">
      <formula>LEFT(A29,LEN("Required"))="Required"</formula>
    </cfRule>
    <cfRule type="notContainsBlanks" dxfId="684" priority="279" stopIfTrue="1">
      <formula>LEN(TRIM(A29))&gt;0</formula>
    </cfRule>
  </conditionalFormatting>
  <conditionalFormatting sqref="E29:F29">
    <cfRule type="beginsWith" dxfId="683" priority="266" stopIfTrue="1" operator="beginsWith" text="Not Applicable">
      <formula>LEFT(E29,LEN("Not Applicable"))="Not Applicable"</formula>
    </cfRule>
    <cfRule type="beginsWith" dxfId="682" priority="267" stopIfTrue="1" operator="beginsWith" text="Waived">
      <formula>LEFT(E29,LEN("Waived"))="Waived"</formula>
    </cfRule>
    <cfRule type="beginsWith" dxfId="681" priority="268" stopIfTrue="1" operator="beginsWith" text="Pre-Passed">
      <formula>LEFT(E29,LEN("Pre-Passed"))="Pre-Passed"</formula>
    </cfRule>
    <cfRule type="beginsWith" dxfId="680" priority="269" stopIfTrue="1" operator="beginsWith" text="Completed">
      <formula>LEFT(E29,LEN("Completed"))="Completed"</formula>
    </cfRule>
    <cfRule type="beginsWith" dxfId="679" priority="270" stopIfTrue="1" operator="beginsWith" text="Partial">
      <formula>LEFT(E29,LEN("Partial"))="Partial"</formula>
    </cfRule>
    <cfRule type="beginsWith" dxfId="678" priority="271" stopIfTrue="1" operator="beginsWith" text="Missing">
      <formula>LEFT(E29,LEN("Missing"))="Missing"</formula>
    </cfRule>
    <cfRule type="beginsWith" dxfId="677" priority="272" stopIfTrue="1" operator="beginsWith" text="Untested">
      <formula>LEFT(E29,LEN("Untested"))="Untested"</formula>
    </cfRule>
    <cfRule type="notContainsBlanks" dxfId="676" priority="280" stopIfTrue="1">
      <formula>LEN(TRIM(E29))&gt;0</formula>
    </cfRule>
  </conditionalFormatting>
  <conditionalFormatting sqref="A52">
    <cfRule type="beginsWith" dxfId="675" priority="230" stopIfTrue="1" operator="beginsWith" text="Exceptional">
      <formula>LEFT(A52,LEN("Exceptional"))="Exceptional"</formula>
    </cfRule>
    <cfRule type="beginsWith" dxfId="674" priority="231" stopIfTrue="1" operator="beginsWith" text="Professional">
      <formula>LEFT(A52,LEN("Professional"))="Professional"</formula>
    </cfRule>
    <cfRule type="beginsWith" dxfId="673" priority="232" stopIfTrue="1" operator="beginsWith" text="Advanced">
      <formula>LEFT(A52,LEN("Advanced"))="Advanced"</formula>
    </cfRule>
    <cfRule type="beginsWith" dxfId="672" priority="233" stopIfTrue="1" operator="beginsWith" text="Intermediate">
      <formula>LEFT(A52,LEN("Intermediate"))="Intermediate"</formula>
    </cfRule>
    <cfRule type="beginsWith" dxfId="671" priority="234" stopIfTrue="1" operator="beginsWith" text="Basic">
      <formula>LEFT(A52,LEN("Basic"))="Basic"</formula>
    </cfRule>
    <cfRule type="beginsWith" dxfId="670" priority="235" stopIfTrue="1" operator="beginsWith" text="Required">
      <formula>LEFT(A52,LEN("Required"))="Required"</formula>
    </cfRule>
    <cfRule type="notContainsBlanks" dxfId="669" priority="236" stopIfTrue="1">
      <formula>LEN(TRIM(A52))&gt;0</formula>
    </cfRule>
  </conditionalFormatting>
  <conditionalFormatting sqref="E52:F52">
    <cfRule type="beginsWith" dxfId="668" priority="223" stopIfTrue="1" operator="beginsWith" text="Not Applicable">
      <formula>LEFT(E52,LEN("Not Applicable"))="Not Applicable"</formula>
    </cfRule>
    <cfRule type="beginsWith" dxfId="667" priority="224" stopIfTrue="1" operator="beginsWith" text="Waived">
      <formula>LEFT(E52,LEN("Waived"))="Waived"</formula>
    </cfRule>
    <cfRule type="beginsWith" dxfId="666" priority="225" stopIfTrue="1" operator="beginsWith" text="Pre-Passed">
      <formula>LEFT(E52,LEN("Pre-Passed"))="Pre-Passed"</formula>
    </cfRule>
    <cfRule type="beginsWith" dxfId="665" priority="226" stopIfTrue="1" operator="beginsWith" text="Completed">
      <formula>LEFT(E52,LEN("Completed"))="Completed"</formula>
    </cfRule>
    <cfRule type="beginsWith" dxfId="664" priority="227" stopIfTrue="1" operator="beginsWith" text="Partial">
      <formula>LEFT(E52,LEN("Partial"))="Partial"</formula>
    </cfRule>
    <cfRule type="beginsWith" dxfId="663" priority="228" stopIfTrue="1" operator="beginsWith" text="Missing">
      <formula>LEFT(E52,LEN("Missing"))="Missing"</formula>
    </cfRule>
    <cfRule type="beginsWith" dxfId="662" priority="229" stopIfTrue="1" operator="beginsWith" text="Untested">
      <formula>LEFT(E52,LEN("Untested"))="Untested"</formula>
    </cfRule>
    <cfRule type="notContainsBlanks" dxfId="661" priority="237" stopIfTrue="1">
      <formula>LEN(TRIM(E52))&gt;0</formula>
    </cfRule>
  </conditionalFormatting>
  <conditionalFormatting sqref="E15:F15">
    <cfRule type="beginsWith" dxfId="660" priority="205" stopIfTrue="1" operator="beginsWith" text="Not Applicable">
      <formula>LEFT(E15,LEN("Not Applicable"))="Not Applicable"</formula>
    </cfRule>
    <cfRule type="beginsWith" dxfId="659" priority="206" stopIfTrue="1" operator="beginsWith" text="No Extras">
      <formula>LEFT(E15,LEN("No Extras"))="No Extras"</formula>
    </cfRule>
    <cfRule type="beginsWith" dxfId="658" priority="207" stopIfTrue="1" operator="beginsWith" text="Untested">
      <formula>LEFT(E15,LEN("Untested"))="Untested"</formula>
    </cfRule>
    <cfRule type="notContainsBlanks" dxfId="657" priority="208" stopIfTrue="1">
      <formula>LEN(TRIM(E15))&gt;0</formula>
    </cfRule>
  </conditionalFormatting>
  <conditionalFormatting sqref="E15:F15">
    <cfRule type="beginsWith" dxfId="656" priority="202" stopIfTrue="1" operator="beginsWith" text="Exceptional">
      <formula>LEFT(E15,LEN("Exceptional"))="Exceptional"</formula>
    </cfRule>
    <cfRule type="beginsWith" dxfId="655" priority="203" stopIfTrue="1" operator="beginsWith" text="Lots">
      <formula>LEFT(E15,LEN("Lots"))="Lots"</formula>
    </cfRule>
    <cfRule type="beginsWith" dxfId="654" priority="204" stopIfTrue="1" operator="beginsWith" text="Some">
      <formula>LEFT(E15,LEN("Some"))="Some"</formula>
    </cfRule>
  </conditionalFormatting>
  <conditionalFormatting sqref="E14:F14">
    <cfRule type="beginsWith" dxfId="653" priority="198" stopIfTrue="1" operator="beginsWith" text="Not Applicable">
      <formula>LEFT(E14,LEN("Not Applicable"))="Not Applicable"</formula>
    </cfRule>
    <cfRule type="beginsWith" dxfId="652" priority="199" stopIfTrue="1" operator="beginsWith" text="No Extras">
      <formula>LEFT(E14,LEN("No Extras"))="No Extras"</formula>
    </cfRule>
    <cfRule type="beginsWith" dxfId="651" priority="200" stopIfTrue="1" operator="beginsWith" text="Untested">
      <formula>LEFT(E14,LEN("Untested"))="Untested"</formula>
    </cfRule>
    <cfRule type="notContainsBlanks" dxfId="650" priority="201" stopIfTrue="1">
      <formula>LEN(TRIM(E14))&gt;0</formula>
    </cfRule>
  </conditionalFormatting>
  <conditionalFormatting sqref="E14:F14">
    <cfRule type="beginsWith" dxfId="649" priority="195" stopIfTrue="1" operator="beginsWith" text="Exceptional">
      <formula>LEFT(E14,LEN("Exceptional"))="Exceptional"</formula>
    </cfRule>
    <cfRule type="beginsWith" dxfId="648" priority="196" stopIfTrue="1" operator="beginsWith" text="Lots">
      <formula>LEFT(E14,LEN("Lots"))="Lots"</formula>
    </cfRule>
    <cfRule type="beginsWith" dxfId="647" priority="197" stopIfTrue="1" operator="beginsWith" text="Some">
      <formula>LEFT(E14,LEN("Some"))="Some"</formula>
    </cfRule>
  </conditionalFormatting>
  <conditionalFormatting sqref="E18:F18">
    <cfRule type="beginsWith" dxfId="646" priority="191" stopIfTrue="1" operator="beginsWith" text="Not Applicable">
      <formula>LEFT(E18,LEN("Not Applicable"))="Not Applicable"</formula>
    </cfRule>
    <cfRule type="beginsWith" dxfId="645" priority="192" stopIfTrue="1" operator="beginsWith" text="No Extras">
      <formula>LEFT(E18,LEN("No Extras"))="No Extras"</formula>
    </cfRule>
    <cfRule type="beginsWith" dxfId="644" priority="193" stopIfTrue="1" operator="beginsWith" text="Untested">
      <formula>LEFT(E18,LEN("Untested"))="Untested"</formula>
    </cfRule>
    <cfRule type="notContainsBlanks" dxfId="643" priority="194" stopIfTrue="1">
      <formula>LEN(TRIM(E18))&gt;0</formula>
    </cfRule>
  </conditionalFormatting>
  <conditionalFormatting sqref="E18:F18">
    <cfRule type="beginsWith" dxfId="642" priority="188" stopIfTrue="1" operator="beginsWith" text="Exceptional">
      <formula>LEFT(E18,LEN("Exceptional"))="Exceptional"</formula>
    </cfRule>
    <cfRule type="beginsWith" dxfId="641" priority="189" stopIfTrue="1" operator="beginsWith" text="Lots">
      <formula>LEFT(E18,LEN("Lots"))="Lots"</formula>
    </cfRule>
    <cfRule type="beginsWith" dxfId="640" priority="190" stopIfTrue="1" operator="beginsWith" text="Some">
      <formula>LEFT(E18,LEN("Some"))="Some"</formula>
    </cfRule>
  </conditionalFormatting>
  <conditionalFormatting sqref="E17:F17">
    <cfRule type="beginsWith" dxfId="639" priority="184" stopIfTrue="1" operator="beginsWith" text="Not Applicable">
      <formula>LEFT(E17,LEN("Not Applicable"))="Not Applicable"</formula>
    </cfRule>
    <cfRule type="beginsWith" dxfId="638" priority="185" stopIfTrue="1" operator="beginsWith" text="No Extras">
      <formula>LEFT(E17,LEN("No Extras"))="No Extras"</formula>
    </cfRule>
    <cfRule type="beginsWith" dxfId="637" priority="186" stopIfTrue="1" operator="beginsWith" text="Untested">
      <formula>LEFT(E17,LEN("Untested"))="Untested"</formula>
    </cfRule>
    <cfRule type="notContainsBlanks" dxfId="636" priority="187" stopIfTrue="1">
      <formula>LEN(TRIM(E17))&gt;0</formula>
    </cfRule>
  </conditionalFormatting>
  <conditionalFormatting sqref="E17:F17">
    <cfRule type="beginsWith" dxfId="635" priority="181" stopIfTrue="1" operator="beginsWith" text="Exceptional">
      <formula>LEFT(E17,LEN("Exceptional"))="Exceptional"</formula>
    </cfRule>
    <cfRule type="beginsWith" dxfId="634" priority="182" stopIfTrue="1" operator="beginsWith" text="Lots">
      <formula>LEFT(E17,LEN("Lots"))="Lots"</formula>
    </cfRule>
    <cfRule type="beginsWith" dxfId="633" priority="183" stopIfTrue="1" operator="beginsWith" text="Some">
      <formula>LEFT(E17,LEN("Some"))="Some"</formula>
    </cfRule>
  </conditionalFormatting>
  <conditionalFormatting sqref="E16:F16">
    <cfRule type="beginsWith" dxfId="632" priority="177" stopIfTrue="1" operator="beginsWith" text="Not Applicable">
      <formula>LEFT(E16,LEN("Not Applicable"))="Not Applicable"</formula>
    </cfRule>
    <cfRule type="beginsWith" dxfId="631" priority="178" stopIfTrue="1" operator="beginsWith" text="No Extras">
      <formula>LEFT(E16,LEN("No Extras"))="No Extras"</formula>
    </cfRule>
    <cfRule type="beginsWith" dxfId="630" priority="179" stopIfTrue="1" operator="beginsWith" text="Untested">
      <formula>LEFT(E16,LEN("Untested"))="Untested"</formula>
    </cfRule>
    <cfRule type="notContainsBlanks" dxfId="629" priority="180" stopIfTrue="1">
      <formula>LEN(TRIM(E16))&gt;0</formula>
    </cfRule>
  </conditionalFormatting>
  <conditionalFormatting sqref="E16:F16">
    <cfRule type="beginsWith" dxfId="628" priority="174" stopIfTrue="1" operator="beginsWith" text="Exceptional">
      <formula>LEFT(E16,LEN("Exceptional"))="Exceptional"</formula>
    </cfRule>
    <cfRule type="beginsWith" dxfId="627" priority="175" stopIfTrue="1" operator="beginsWith" text="Lots">
      <formula>LEFT(E16,LEN("Lots"))="Lots"</formula>
    </cfRule>
    <cfRule type="beginsWith" dxfId="626" priority="176" stopIfTrue="1" operator="beginsWith" text="Some">
      <formula>LEFT(E16,LEN("Some"))="Some"</formula>
    </cfRule>
  </conditionalFormatting>
  <conditionalFormatting sqref="E19:F19">
    <cfRule type="beginsWith" dxfId="625" priority="170" stopIfTrue="1" operator="beginsWith" text="Not Applicable">
      <formula>LEFT(E19,LEN("Not Applicable"))="Not Applicable"</formula>
    </cfRule>
    <cfRule type="beginsWith" dxfId="624" priority="171" stopIfTrue="1" operator="beginsWith" text="No Extras">
      <formula>LEFT(E19,LEN("No Extras"))="No Extras"</formula>
    </cfRule>
    <cfRule type="beginsWith" dxfId="623" priority="172" stopIfTrue="1" operator="beginsWith" text="Untested">
      <formula>LEFT(E19,LEN("Untested"))="Untested"</formula>
    </cfRule>
    <cfRule type="notContainsBlanks" dxfId="622" priority="173" stopIfTrue="1">
      <formula>LEN(TRIM(E19))&gt;0</formula>
    </cfRule>
  </conditionalFormatting>
  <conditionalFormatting sqref="E19:F19">
    <cfRule type="beginsWith" dxfId="621" priority="167" stopIfTrue="1" operator="beginsWith" text="Exceptional">
      <formula>LEFT(E19,LEN("Exceptional"))="Exceptional"</formula>
    </cfRule>
    <cfRule type="beginsWith" dxfId="620" priority="168" stopIfTrue="1" operator="beginsWith" text="Lots">
      <formula>LEFT(E19,LEN("Lots"))="Lots"</formula>
    </cfRule>
    <cfRule type="beginsWith" dxfId="619" priority="169" stopIfTrue="1" operator="beginsWith" text="Some">
      <formula>LEFT(E19,LEN("Some"))="Some"</formula>
    </cfRule>
  </conditionalFormatting>
  <conditionalFormatting sqref="E21:F21">
    <cfRule type="beginsWith" dxfId="618" priority="163" stopIfTrue="1" operator="beginsWith" text="Not Applicable">
      <formula>LEFT(E21,LEN("Not Applicable"))="Not Applicable"</formula>
    </cfRule>
    <cfRule type="beginsWith" dxfId="617" priority="164" stopIfTrue="1" operator="beginsWith" text="No Extras">
      <formula>LEFT(E21,LEN("No Extras"))="No Extras"</formula>
    </cfRule>
    <cfRule type="beginsWith" dxfId="616" priority="165" stopIfTrue="1" operator="beginsWith" text="Untested">
      <formula>LEFT(E21,LEN("Untested"))="Untested"</formula>
    </cfRule>
    <cfRule type="notContainsBlanks" dxfId="615" priority="166" stopIfTrue="1">
      <formula>LEN(TRIM(E21))&gt;0</formula>
    </cfRule>
  </conditionalFormatting>
  <conditionalFormatting sqref="E21:F21">
    <cfRule type="beginsWith" dxfId="614" priority="160" stopIfTrue="1" operator="beginsWith" text="Exceptional">
      <formula>LEFT(E21,LEN("Exceptional"))="Exceptional"</formula>
    </cfRule>
    <cfRule type="beginsWith" dxfId="613" priority="161" stopIfTrue="1" operator="beginsWith" text="Lots">
      <formula>LEFT(E21,LEN("Lots"))="Lots"</formula>
    </cfRule>
    <cfRule type="beginsWith" dxfId="612" priority="162" stopIfTrue="1" operator="beginsWith" text="Some">
      <formula>LEFT(E21,LEN("Some"))="Some"</formula>
    </cfRule>
  </conditionalFormatting>
  <conditionalFormatting sqref="E20:F20">
    <cfRule type="beginsWith" dxfId="611" priority="156" stopIfTrue="1" operator="beginsWith" text="Not Applicable">
      <formula>LEFT(E20,LEN("Not Applicable"))="Not Applicable"</formula>
    </cfRule>
    <cfRule type="beginsWith" dxfId="610" priority="157" stopIfTrue="1" operator="beginsWith" text="No Extras">
      <formula>LEFT(E20,LEN("No Extras"))="No Extras"</formula>
    </cfRule>
    <cfRule type="beginsWith" dxfId="609" priority="158" stopIfTrue="1" operator="beginsWith" text="Untested">
      <formula>LEFT(E20,LEN("Untested"))="Untested"</formula>
    </cfRule>
    <cfRule type="notContainsBlanks" dxfId="608" priority="159" stopIfTrue="1">
      <formula>LEN(TRIM(E20))&gt;0</formula>
    </cfRule>
  </conditionalFormatting>
  <conditionalFormatting sqref="E20:F20">
    <cfRule type="beginsWith" dxfId="607" priority="153" stopIfTrue="1" operator="beginsWith" text="Exceptional">
      <formula>LEFT(E20,LEN("Exceptional"))="Exceptional"</formula>
    </cfRule>
    <cfRule type="beginsWith" dxfId="606" priority="154" stopIfTrue="1" operator="beginsWith" text="Lots">
      <formula>LEFT(E20,LEN("Lots"))="Lots"</formula>
    </cfRule>
    <cfRule type="beginsWith" dxfId="605" priority="155" stopIfTrue="1" operator="beginsWith" text="Some">
      <formula>LEFT(E20,LEN("Some"))="Some"</formula>
    </cfRule>
  </conditionalFormatting>
  <conditionalFormatting sqref="E22:F22">
    <cfRule type="beginsWith" dxfId="604" priority="149" stopIfTrue="1" operator="beginsWith" text="Not Applicable">
      <formula>LEFT(E22,LEN("Not Applicable"))="Not Applicable"</formula>
    </cfRule>
    <cfRule type="beginsWith" dxfId="603" priority="150" stopIfTrue="1" operator="beginsWith" text="No Extras">
      <formula>LEFT(E22,LEN("No Extras"))="No Extras"</formula>
    </cfRule>
    <cfRule type="beginsWith" dxfId="602" priority="151" stopIfTrue="1" operator="beginsWith" text="Untested">
      <formula>LEFT(E22,LEN("Untested"))="Untested"</formula>
    </cfRule>
    <cfRule type="notContainsBlanks" dxfId="601" priority="152" stopIfTrue="1">
      <formula>LEN(TRIM(E22))&gt;0</formula>
    </cfRule>
  </conditionalFormatting>
  <conditionalFormatting sqref="E22:F22">
    <cfRule type="beginsWith" dxfId="600" priority="146" stopIfTrue="1" operator="beginsWith" text="Exceptional">
      <formula>LEFT(E22,LEN("Exceptional"))="Exceptional"</formula>
    </cfRule>
    <cfRule type="beginsWith" dxfId="599" priority="147" stopIfTrue="1" operator="beginsWith" text="Lots">
      <formula>LEFT(E22,LEN("Lots"))="Lots"</formula>
    </cfRule>
    <cfRule type="beginsWith" dxfId="598" priority="148" stopIfTrue="1" operator="beginsWith" text="Some">
      <formula>LEFT(E22,LEN("Some"))="Some"</formula>
    </cfRule>
  </conditionalFormatting>
  <conditionalFormatting sqref="E28:F28">
    <cfRule type="beginsWith" dxfId="597" priority="135" stopIfTrue="1" operator="beginsWith" text="Not Applicable">
      <formula>LEFT(E28,LEN("Not Applicable"))="Not Applicable"</formula>
    </cfRule>
    <cfRule type="beginsWith" dxfId="596" priority="136" stopIfTrue="1" operator="beginsWith" text="No Extras">
      <formula>LEFT(E28,LEN("No Extras"))="No Extras"</formula>
    </cfRule>
    <cfRule type="beginsWith" dxfId="595" priority="137" stopIfTrue="1" operator="beginsWith" text="Untested">
      <formula>LEFT(E28,LEN("Untested"))="Untested"</formula>
    </cfRule>
    <cfRule type="notContainsBlanks" dxfId="594" priority="138" stopIfTrue="1">
      <formula>LEN(TRIM(E28))&gt;0</formula>
    </cfRule>
  </conditionalFormatting>
  <conditionalFormatting sqref="E28:F28">
    <cfRule type="beginsWith" dxfId="593" priority="132" stopIfTrue="1" operator="beginsWith" text="Exceptional">
      <formula>LEFT(E28,LEN("Exceptional"))="Exceptional"</formula>
    </cfRule>
    <cfRule type="beginsWith" dxfId="592" priority="133" stopIfTrue="1" operator="beginsWith" text="Lots">
      <formula>LEFT(E28,LEN("Lots"))="Lots"</formula>
    </cfRule>
    <cfRule type="beginsWith" dxfId="591" priority="134" stopIfTrue="1" operator="beginsWith" text="Some">
      <formula>LEFT(E28,LEN("Some"))="Some"</formula>
    </cfRule>
  </conditionalFormatting>
  <conditionalFormatting sqref="E23:F23">
    <cfRule type="beginsWith" dxfId="590" priority="128" stopIfTrue="1" operator="beginsWith" text="Not Applicable">
      <formula>LEFT(E23,LEN("Not Applicable"))="Not Applicable"</formula>
    </cfRule>
    <cfRule type="beginsWith" dxfId="589" priority="129" stopIfTrue="1" operator="beginsWith" text="No Extras">
      <formula>LEFT(E23,LEN("No Extras"))="No Extras"</formula>
    </cfRule>
    <cfRule type="beginsWith" dxfId="588" priority="130" stopIfTrue="1" operator="beginsWith" text="Untested">
      <formula>LEFT(E23,LEN("Untested"))="Untested"</formula>
    </cfRule>
    <cfRule type="notContainsBlanks" dxfId="587" priority="131" stopIfTrue="1">
      <formula>LEN(TRIM(E23))&gt;0</formula>
    </cfRule>
  </conditionalFormatting>
  <conditionalFormatting sqref="E23:F23">
    <cfRule type="beginsWith" dxfId="586" priority="125" stopIfTrue="1" operator="beginsWith" text="Exceptional">
      <formula>LEFT(E23,LEN("Exceptional"))="Exceptional"</formula>
    </cfRule>
    <cfRule type="beginsWith" dxfId="585" priority="126" stopIfTrue="1" operator="beginsWith" text="Lots">
      <formula>LEFT(E23,LEN("Lots"))="Lots"</formula>
    </cfRule>
    <cfRule type="beginsWith" dxfId="584" priority="127" stopIfTrue="1" operator="beginsWith" text="Some">
      <formula>LEFT(E23,LEN("Some"))="Some"</formula>
    </cfRule>
  </conditionalFormatting>
  <conditionalFormatting sqref="E24:F24">
    <cfRule type="beginsWith" dxfId="583" priority="86" stopIfTrue="1" operator="beginsWith" text="Not Applicable">
      <formula>LEFT(E24,LEN("Not Applicable"))="Not Applicable"</formula>
    </cfRule>
    <cfRule type="beginsWith" dxfId="582" priority="87" stopIfTrue="1" operator="beginsWith" text="No Extras">
      <formula>LEFT(E24,LEN("No Extras"))="No Extras"</formula>
    </cfRule>
    <cfRule type="beginsWith" dxfId="581" priority="88" stopIfTrue="1" operator="beginsWith" text="Untested">
      <formula>LEFT(E24,LEN("Untested"))="Untested"</formula>
    </cfRule>
    <cfRule type="notContainsBlanks" dxfId="580" priority="89" stopIfTrue="1">
      <formula>LEN(TRIM(E24))&gt;0</formula>
    </cfRule>
  </conditionalFormatting>
  <conditionalFormatting sqref="E24:F24">
    <cfRule type="beginsWith" dxfId="579" priority="83" stopIfTrue="1" operator="beginsWith" text="Exceptional">
      <formula>LEFT(E24,LEN("Exceptional"))="Exceptional"</formula>
    </cfRule>
    <cfRule type="beginsWith" dxfId="578" priority="84" stopIfTrue="1" operator="beginsWith" text="Lots">
      <formula>LEFT(E24,LEN("Lots"))="Lots"</formula>
    </cfRule>
    <cfRule type="beginsWith" dxfId="577" priority="85" stopIfTrue="1" operator="beginsWith" text="Some">
      <formula>LEFT(E24,LEN("Some"))="Some"</formula>
    </cfRule>
  </conditionalFormatting>
  <conditionalFormatting sqref="E26:F26">
    <cfRule type="beginsWith" dxfId="576" priority="79" stopIfTrue="1" operator="beginsWith" text="Not Applicable">
      <formula>LEFT(E26,LEN("Not Applicable"))="Not Applicable"</formula>
    </cfRule>
    <cfRule type="beginsWith" dxfId="575" priority="80" stopIfTrue="1" operator="beginsWith" text="No Extras">
      <formula>LEFT(E26,LEN("No Extras"))="No Extras"</formula>
    </cfRule>
    <cfRule type="beginsWith" dxfId="574" priority="81" stopIfTrue="1" operator="beginsWith" text="Untested">
      <formula>LEFT(E26,LEN("Untested"))="Untested"</formula>
    </cfRule>
    <cfRule type="notContainsBlanks" dxfId="573" priority="82" stopIfTrue="1">
      <formula>LEN(TRIM(E26))&gt;0</formula>
    </cfRule>
  </conditionalFormatting>
  <conditionalFormatting sqref="E26:F26">
    <cfRule type="beginsWith" dxfId="572" priority="76" stopIfTrue="1" operator="beginsWith" text="Exceptional">
      <formula>LEFT(E26,LEN("Exceptional"))="Exceptional"</formula>
    </cfRule>
    <cfRule type="beginsWith" dxfId="571" priority="77" stopIfTrue="1" operator="beginsWith" text="Lots">
      <formula>LEFT(E26,LEN("Lots"))="Lots"</formula>
    </cfRule>
    <cfRule type="beginsWith" dxfId="570" priority="78" stopIfTrue="1" operator="beginsWith" text="Some">
      <formula>LEFT(E26,LEN("Some"))="Some"</formula>
    </cfRule>
  </conditionalFormatting>
  <conditionalFormatting sqref="E25:F25">
    <cfRule type="beginsWith" dxfId="569" priority="72" stopIfTrue="1" operator="beginsWith" text="Not Applicable">
      <formula>LEFT(E25,LEN("Not Applicable"))="Not Applicable"</formula>
    </cfRule>
    <cfRule type="beginsWith" dxfId="568" priority="73" stopIfTrue="1" operator="beginsWith" text="No Extras">
      <formula>LEFT(E25,LEN("No Extras"))="No Extras"</formula>
    </cfRule>
    <cfRule type="beginsWith" dxfId="567" priority="74" stopIfTrue="1" operator="beginsWith" text="Untested">
      <formula>LEFT(E25,LEN("Untested"))="Untested"</formula>
    </cfRule>
    <cfRule type="notContainsBlanks" dxfId="566" priority="75" stopIfTrue="1">
      <formula>LEN(TRIM(E25))&gt;0</formula>
    </cfRule>
  </conditionalFormatting>
  <conditionalFormatting sqref="E25:F25">
    <cfRule type="beginsWith" dxfId="565" priority="69" stopIfTrue="1" operator="beginsWith" text="Exceptional">
      <formula>LEFT(E25,LEN("Exceptional"))="Exceptional"</formula>
    </cfRule>
    <cfRule type="beginsWith" dxfId="564" priority="70" stopIfTrue="1" operator="beginsWith" text="Lots">
      <formula>LEFT(E25,LEN("Lots"))="Lots"</formula>
    </cfRule>
    <cfRule type="beginsWith" dxfId="563" priority="71" stopIfTrue="1" operator="beginsWith" text="Some">
      <formula>LEFT(E25,LEN("Some"))="Some"</formula>
    </cfRule>
  </conditionalFormatting>
  <conditionalFormatting sqref="E27:F27">
    <cfRule type="beginsWith" dxfId="562" priority="65" stopIfTrue="1" operator="beginsWith" text="Not Applicable">
      <formula>LEFT(E27,LEN("Not Applicable"))="Not Applicable"</formula>
    </cfRule>
    <cfRule type="beginsWith" dxfId="561" priority="66" stopIfTrue="1" operator="beginsWith" text="No Extras">
      <formula>LEFT(E27,LEN("No Extras"))="No Extras"</formula>
    </cfRule>
    <cfRule type="beginsWith" dxfId="560" priority="67" stopIfTrue="1" operator="beginsWith" text="Untested">
      <formula>LEFT(E27,LEN("Untested"))="Untested"</formula>
    </cfRule>
    <cfRule type="notContainsBlanks" dxfId="559" priority="68" stopIfTrue="1">
      <formula>LEN(TRIM(E27))&gt;0</formula>
    </cfRule>
  </conditionalFormatting>
  <conditionalFormatting sqref="E27:F27">
    <cfRule type="beginsWith" dxfId="558" priority="62" stopIfTrue="1" operator="beginsWith" text="Exceptional">
      <formula>LEFT(E27,LEN("Exceptional"))="Exceptional"</formula>
    </cfRule>
    <cfRule type="beginsWith" dxfId="557" priority="63" stopIfTrue="1" operator="beginsWith" text="Lots">
      <formula>LEFT(E27,LEN("Lots"))="Lots"</formula>
    </cfRule>
    <cfRule type="beginsWith" dxfId="556" priority="64" stopIfTrue="1" operator="beginsWith" text="Some">
      <formula>LEFT(E27,LEN("Some"))="Some"</formula>
    </cfRule>
  </conditionalFormatting>
  <conditionalFormatting sqref="E12:F28">
    <cfRule type="beginsWith" dxfId="555" priority="52" stopIfTrue="1" operator="beginsWith" text="Decent">
      <formula>LEFT(E12,LEN("Decent"))="Decent"</formula>
    </cfRule>
    <cfRule type="beginsWith" dxfId="554" priority="54" stopIfTrue="1" operator="beginsWith" text="Poor">
      <formula>LEFT(E12,LEN("Poor"))="Poor"</formula>
    </cfRule>
    <cfRule type="beginsWith" dxfId="553" priority="55" stopIfTrue="1" operator="beginsWith" text="Broken">
      <formula>LEFT(E12,LEN("Broken"))="Broken"</formula>
    </cfRule>
    <cfRule type="beginsWith" dxfId="552" priority="56" stopIfTrue="1" operator="beginsWith" text="Missing">
      <formula>LEFT(E12,LEN("Missing"))="Missing"</formula>
    </cfRule>
    <cfRule type="beginsWith" dxfId="551" priority="57" stopIfTrue="1" operator="beginsWith" text="Waived">
      <formula>LEFT(E12,LEN("Waived"))="Waived"</formula>
    </cfRule>
    <cfRule type="beginsWith" dxfId="550" priority="58" stopIfTrue="1" operator="beginsWith" text="Not Applicable">
      <formula>LEFT(E12,LEN("Not Applicable"))="Not Applicable"</formula>
    </cfRule>
    <cfRule type="beginsWith" dxfId="549" priority="59" stopIfTrue="1" operator="beginsWith" text="Untested">
      <formula>LEFT(E12,LEN("Untested"))="Untested"</formula>
    </cfRule>
    <cfRule type="notContainsBlanks" dxfId="548" priority="392" stopIfTrue="1">
      <formula>LEN(TRIM(E12))&gt;0</formula>
    </cfRule>
  </conditionalFormatting>
  <conditionalFormatting sqref="E12:F28">
    <cfRule type="beginsWith" dxfId="547" priority="49" stopIfTrue="1" operator="beginsWith" text="Exceptional">
      <formula>LEFT(E12,LEN("Exceptional"))="Exceptional"</formula>
    </cfRule>
    <cfRule type="beginsWith" dxfId="546" priority="50" stopIfTrue="1" operator="beginsWith" text="Great">
      <formula>LEFT(E12,LEN("Great"))="Great"</formula>
    </cfRule>
    <cfRule type="beginsWith" dxfId="545" priority="51" stopIfTrue="1" operator="beginsWith" text="Good">
      <formula>LEFT(E12,LEN("Good"))="Good"</formula>
    </cfRule>
    <cfRule type="beginsWith" dxfId="544" priority="53" operator="beginsWith" text="Partial">
      <formula>LEFT(E12,LEN("Partial"))="Partial"</formula>
    </cfRule>
  </conditionalFormatting>
  <conditionalFormatting sqref="E31:F38">
    <cfRule type="beginsWith" dxfId="543" priority="40" stopIfTrue="1" operator="beginsWith" text="Decent">
      <formula>LEFT(E31,LEN("Decent"))="Decent"</formula>
    </cfRule>
    <cfRule type="beginsWith" dxfId="542" priority="42" stopIfTrue="1" operator="beginsWith" text="Poor">
      <formula>LEFT(E31,LEN("Poor"))="Poor"</formula>
    </cfRule>
    <cfRule type="beginsWith" dxfId="541" priority="43" stopIfTrue="1" operator="beginsWith" text="Broken">
      <formula>LEFT(E31,LEN("Broken"))="Broken"</formula>
    </cfRule>
    <cfRule type="beginsWith" dxfId="540" priority="44" stopIfTrue="1" operator="beginsWith" text="Missing">
      <formula>LEFT(E31,LEN("Missing"))="Missing"</formula>
    </cfRule>
    <cfRule type="beginsWith" dxfId="539" priority="45" stopIfTrue="1" operator="beginsWith" text="Waived">
      <formula>LEFT(E31,LEN("Waived"))="Waived"</formula>
    </cfRule>
    <cfRule type="beginsWith" dxfId="538" priority="46" stopIfTrue="1" operator="beginsWith" text="Not Applicable">
      <formula>LEFT(E31,LEN("Not Applicable"))="Not Applicable"</formula>
    </cfRule>
    <cfRule type="beginsWith" dxfId="537" priority="47" stopIfTrue="1" operator="beginsWith" text="Untested">
      <formula>LEFT(E31,LEN("Untested"))="Untested"</formula>
    </cfRule>
    <cfRule type="notContainsBlanks" dxfId="536" priority="48" stopIfTrue="1">
      <formula>LEN(TRIM(E31))&gt;0</formula>
    </cfRule>
  </conditionalFormatting>
  <conditionalFormatting sqref="E31:F38">
    <cfRule type="beginsWith" dxfId="535" priority="37" stopIfTrue="1" operator="beginsWith" text="Exceptional">
      <formula>LEFT(E31,LEN("Exceptional"))="Exceptional"</formula>
    </cfRule>
    <cfRule type="beginsWith" dxfId="534" priority="38" stopIfTrue="1" operator="beginsWith" text="Great">
      <formula>LEFT(E31,LEN("Great"))="Great"</formula>
    </cfRule>
    <cfRule type="beginsWith" dxfId="533" priority="39" stopIfTrue="1" operator="beginsWith" text="Good">
      <formula>LEFT(E31,LEN("Good"))="Good"</formula>
    </cfRule>
    <cfRule type="beginsWith" dxfId="532" priority="41" operator="beginsWith" text="Partial">
      <formula>LEFT(E31,LEN("Partial"))="Partial"</formula>
    </cfRule>
  </conditionalFormatting>
  <conditionalFormatting sqref="E41:F44">
    <cfRule type="beginsWith" dxfId="531" priority="28" stopIfTrue="1" operator="beginsWith" text="Decent">
      <formula>LEFT(E41,LEN("Decent"))="Decent"</formula>
    </cfRule>
    <cfRule type="beginsWith" dxfId="530" priority="30" stopIfTrue="1" operator="beginsWith" text="Poor">
      <formula>LEFT(E41,LEN("Poor"))="Poor"</formula>
    </cfRule>
    <cfRule type="beginsWith" dxfId="529" priority="31" stopIfTrue="1" operator="beginsWith" text="Broken">
      <formula>LEFT(E41,LEN("Broken"))="Broken"</formula>
    </cfRule>
    <cfRule type="beginsWith" dxfId="528" priority="32" stopIfTrue="1" operator="beginsWith" text="Missing">
      <formula>LEFT(E41,LEN("Missing"))="Missing"</formula>
    </cfRule>
    <cfRule type="beginsWith" dxfId="527" priority="33" stopIfTrue="1" operator="beginsWith" text="Waived">
      <formula>LEFT(E41,LEN("Waived"))="Waived"</formula>
    </cfRule>
    <cfRule type="beginsWith" dxfId="526" priority="34" stopIfTrue="1" operator="beginsWith" text="Not Applicable">
      <formula>LEFT(E41,LEN("Not Applicable"))="Not Applicable"</formula>
    </cfRule>
    <cfRule type="beginsWith" dxfId="525" priority="35" stopIfTrue="1" operator="beginsWith" text="Untested">
      <formula>LEFT(E41,LEN("Untested"))="Untested"</formula>
    </cfRule>
    <cfRule type="notContainsBlanks" dxfId="524" priority="36" stopIfTrue="1">
      <formula>LEN(TRIM(E41))&gt;0</formula>
    </cfRule>
  </conditionalFormatting>
  <conditionalFormatting sqref="E41:F44">
    <cfRule type="beginsWith" dxfId="523" priority="25" stopIfTrue="1" operator="beginsWith" text="Exceptional">
      <formula>LEFT(E41,LEN("Exceptional"))="Exceptional"</formula>
    </cfRule>
    <cfRule type="beginsWith" dxfId="522" priority="26" stopIfTrue="1" operator="beginsWith" text="Great">
      <formula>LEFT(E41,LEN("Great"))="Great"</formula>
    </cfRule>
    <cfRule type="beginsWith" dxfId="521" priority="27" stopIfTrue="1" operator="beginsWith" text="Good">
      <formula>LEFT(E41,LEN("Good"))="Good"</formula>
    </cfRule>
    <cfRule type="beginsWith" dxfId="520" priority="29" operator="beginsWith" text="Partial">
      <formula>LEFT(E41,LEN("Partial"))="Partial"</formula>
    </cfRule>
  </conditionalFormatting>
  <conditionalFormatting sqref="E47:F51">
    <cfRule type="beginsWith" dxfId="519" priority="16" stopIfTrue="1" operator="beginsWith" text="Decent">
      <formula>LEFT(E47,LEN("Decent"))="Decent"</formula>
    </cfRule>
    <cfRule type="beginsWith" dxfId="518" priority="18" stopIfTrue="1" operator="beginsWith" text="Poor">
      <formula>LEFT(E47,LEN("Poor"))="Poor"</formula>
    </cfRule>
    <cfRule type="beginsWith" dxfId="517" priority="19" stopIfTrue="1" operator="beginsWith" text="Broken">
      <formula>LEFT(E47,LEN("Broken"))="Broken"</formula>
    </cfRule>
    <cfRule type="beginsWith" dxfId="516" priority="20" stopIfTrue="1" operator="beginsWith" text="Missing">
      <formula>LEFT(E47,LEN("Missing"))="Missing"</formula>
    </cfRule>
    <cfRule type="beginsWith" dxfId="515" priority="21" stopIfTrue="1" operator="beginsWith" text="Waived">
      <formula>LEFT(E47,LEN("Waived"))="Waived"</formula>
    </cfRule>
    <cfRule type="beginsWith" dxfId="514" priority="22" stopIfTrue="1" operator="beginsWith" text="Not Applicable">
      <formula>LEFT(E47,LEN("Not Applicable"))="Not Applicable"</formula>
    </cfRule>
    <cfRule type="beginsWith" dxfId="513" priority="23" stopIfTrue="1" operator="beginsWith" text="Untested">
      <formula>LEFT(E47,LEN("Untested"))="Untested"</formula>
    </cfRule>
    <cfRule type="notContainsBlanks" dxfId="512" priority="24" stopIfTrue="1">
      <formula>LEN(TRIM(E47))&gt;0</formula>
    </cfRule>
  </conditionalFormatting>
  <conditionalFormatting sqref="E47:F51">
    <cfRule type="beginsWith" dxfId="511" priority="13" stopIfTrue="1" operator="beginsWith" text="Exceptional">
      <formula>LEFT(E47,LEN("Exceptional"))="Exceptional"</formula>
    </cfRule>
    <cfRule type="beginsWith" dxfId="510" priority="14" stopIfTrue="1" operator="beginsWith" text="Great">
      <formula>LEFT(E47,LEN("Great"))="Great"</formula>
    </cfRule>
    <cfRule type="beginsWith" dxfId="509" priority="15" stopIfTrue="1" operator="beginsWith" text="Good">
      <formula>LEFT(E47,LEN("Good"))="Good"</formula>
    </cfRule>
    <cfRule type="beginsWith" dxfId="508" priority="17" operator="beginsWith" text="Partial">
      <formula>LEFT(E47,LEN("Partial"))="Partial"</formula>
    </cfRule>
  </conditionalFormatting>
  <conditionalFormatting sqref="E54:F54">
    <cfRule type="beginsWith" dxfId="507" priority="4" stopIfTrue="1" operator="beginsWith" text="Decent">
      <formula>LEFT(E54,LEN("Decent"))="Decent"</formula>
    </cfRule>
    <cfRule type="beginsWith" dxfId="506" priority="6" stopIfTrue="1" operator="beginsWith" text="Poor">
      <formula>LEFT(E54,LEN("Poor"))="Poor"</formula>
    </cfRule>
    <cfRule type="beginsWith" dxfId="505" priority="7" stopIfTrue="1" operator="beginsWith" text="Broken">
      <formula>LEFT(E54,LEN("Broken"))="Broken"</formula>
    </cfRule>
    <cfRule type="beginsWith" dxfId="504" priority="8" stopIfTrue="1" operator="beginsWith" text="Missing">
      <formula>LEFT(E54,LEN("Missing"))="Missing"</formula>
    </cfRule>
    <cfRule type="beginsWith" dxfId="503" priority="9" stopIfTrue="1" operator="beginsWith" text="Waived">
      <formula>LEFT(E54,LEN("Waived"))="Waived"</formula>
    </cfRule>
    <cfRule type="beginsWith" dxfId="502" priority="10" stopIfTrue="1" operator="beginsWith" text="Not Applicable">
      <formula>LEFT(E54,LEN("Not Applicable"))="Not Applicable"</formula>
    </cfRule>
    <cfRule type="beginsWith" dxfId="501" priority="11" stopIfTrue="1" operator="beginsWith" text="Untested">
      <formula>LEFT(E54,LEN("Untested"))="Untested"</formula>
    </cfRule>
    <cfRule type="notContainsBlanks" dxfId="500" priority="12" stopIfTrue="1">
      <formula>LEN(TRIM(E54))&gt;0</formula>
    </cfRule>
  </conditionalFormatting>
  <conditionalFormatting sqref="E54:F54">
    <cfRule type="beginsWith" dxfId="499" priority="1" stopIfTrue="1" operator="beginsWith" text="Exceptional">
      <formula>LEFT(E54,LEN("Exceptional"))="Exceptional"</formula>
    </cfRule>
    <cfRule type="beginsWith" dxfId="498" priority="2" stopIfTrue="1" operator="beginsWith" text="Great">
      <formula>LEFT(E54,LEN("Great"))="Great"</formula>
    </cfRule>
    <cfRule type="beginsWith" dxfId="497" priority="3" stopIfTrue="1" operator="beginsWith" text="Good">
      <formula>LEFT(E54,LEN("Good"))="Good"</formula>
    </cfRule>
    <cfRule type="beginsWith" dxfId="496" priority="5" operator="beginsWith" text="Partial">
      <formula>LEFT(E54,LEN("Partial"))="Partial"</formula>
    </cfRule>
  </conditionalFormatting>
  <dataValidations count="2">
    <dataValidation type="list" allowBlank="1" showInputMessage="1" showErrorMessage="1" sqref="G11 G46 G53 G40 G30" xr:uid="{AB105C38-FBDF-DD43-9F0C-99695F5477EB}">
      <formula1>"Not Assessed, Unacceptable, Requires Improvement, Meets Expectations, Exceeds Expectations"</formula1>
    </dataValidation>
    <dataValidation type="list" allowBlank="1" showInputMessage="1" showErrorMessage="1" sqref="E7:F7" xr:uid="{D94B4FE4-F2CE-194E-B329-133B42A27FC3}">
      <formula1>"Unacceptable, Requires Improvement, Meets Expectations, Exceeds Expectations, Overall Outstanding"</formula1>
    </dataValidation>
  </dataValidations>
  <hyperlinks>
    <hyperlink ref="D21" r:id="rId1" xr:uid="{A5B8FECC-00D7-4B42-B36D-3BD5552D26E9}"/>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89F10407-E324-234A-BE4F-3EFCC6396CA9}">
          <x14:formula1>
            <xm:f>Info!$A$3:$A$12</xm:f>
          </x14:formula1>
          <xm:sqref>F47:F51 F12:F28 F31:F38 F41:F44 F54</xm:sqref>
        </x14:dataValidation>
        <x14:dataValidation type="list" allowBlank="1" showInputMessage="1" showErrorMessage="1" xr:uid="{8B436206-702D-D543-8555-AA8033AE8C54}">
          <x14:formula1>
            <xm:f>Info!$D$3:$D$12</xm:f>
          </x14:formula1>
          <xm:sqref>E13:E28 E12 E31:E38 E41:E44 E47:E51 E54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7"/>
  <sheetViews>
    <sheetView zoomScale="130" zoomScaleNormal="130" zoomScalePageLayoutView="130" workbookViewId="0">
      <selection activeCell="E12" sqref="E12"/>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149999999999999" thickBot="1">
      <c r="A1" s="283" t="s">
        <v>219</v>
      </c>
      <c r="B1" s="284"/>
      <c r="C1" s="285"/>
      <c r="D1" s="75" t="s">
        <v>83</v>
      </c>
      <c r="E1" s="76" t="str">
        <f>""&amp;COUNTIF(E$9:E$104,"Untested")&amp;" Untested"</f>
        <v>17 Untested</v>
      </c>
      <c r="F1" s="76" t="str">
        <f>""&amp;COUNTIF(F$9:F$104,"Untested")&amp;" Untested"</f>
        <v>17 Untested</v>
      </c>
      <c r="G1" s="68" t="s">
        <v>84</v>
      </c>
    </row>
    <row r="2" spans="1:7" ht="17.100000000000001" customHeight="1" thickBot="1">
      <c r="A2" s="269" t="s">
        <v>420</v>
      </c>
      <c r="B2" s="270"/>
      <c r="C2" s="271"/>
      <c r="D2" s="77" t="s">
        <v>85</v>
      </c>
      <c r="E2" s="78"/>
      <c r="F2" s="78">
        <f>COUNTIF($G$9:$G$104,D2)</f>
        <v>5</v>
      </c>
      <c r="G2" s="266" t="s">
        <v>220</v>
      </c>
    </row>
    <row r="3" spans="1:7" ht="16.149999999999999" thickBot="1">
      <c r="A3" s="272"/>
      <c r="B3" s="275"/>
      <c r="C3" s="274"/>
      <c r="D3" s="77" t="s">
        <v>87</v>
      </c>
      <c r="E3" s="78"/>
      <c r="F3" s="78">
        <f>COUNTIF($G$9:$G$104,D3)</f>
        <v>0</v>
      </c>
      <c r="G3" s="267"/>
    </row>
    <row r="4" spans="1:7" ht="16.149999999999999" thickBot="1">
      <c r="A4" s="272"/>
      <c r="B4" s="275"/>
      <c r="C4" s="274"/>
      <c r="D4" s="77" t="s">
        <v>88</v>
      </c>
      <c r="E4" s="78"/>
      <c r="F4" s="78">
        <f>COUNTIF($G$9:$G$104,D4)</f>
        <v>0</v>
      </c>
      <c r="G4" s="267"/>
    </row>
    <row r="5" spans="1:7" ht="16.149999999999999" thickBot="1">
      <c r="A5" s="272"/>
      <c r="B5" s="275"/>
      <c r="C5" s="274"/>
      <c r="D5" s="77" t="s">
        <v>89</v>
      </c>
      <c r="E5" s="78"/>
      <c r="F5" s="78">
        <f>COUNTIF($G$9:$G$104,D5)</f>
        <v>0</v>
      </c>
      <c r="G5" s="267"/>
    </row>
    <row r="6" spans="1:7" ht="16.149999999999999" thickBot="1">
      <c r="A6" s="276"/>
      <c r="B6" s="277"/>
      <c r="C6" s="278"/>
      <c r="D6" s="77" t="s">
        <v>90</v>
      </c>
      <c r="E6" s="78"/>
      <c r="F6" s="78">
        <f>COUNTIF($G$9:$G$104,D6)</f>
        <v>0</v>
      </c>
      <c r="G6" s="268"/>
    </row>
    <row r="7" spans="1:7" ht="16.149999999999999" thickBot="1">
      <c r="A7" s="128"/>
      <c r="B7" s="128"/>
      <c r="C7" s="128"/>
      <c r="D7" s="79" t="s">
        <v>221</v>
      </c>
      <c r="E7" s="281"/>
      <c r="F7" s="282"/>
      <c r="G7" s="120"/>
    </row>
    <row r="8" spans="1:7" ht="16.5" customHeight="1" thickBot="1">
      <c r="A8" s="71"/>
      <c r="B8" s="71"/>
      <c r="C8" s="71"/>
      <c r="D8" s="72"/>
      <c r="E8" s="73"/>
      <c r="F8" s="73"/>
      <c r="G8" s="71"/>
    </row>
    <row r="9" spans="1:7">
      <c r="A9" s="286" t="s">
        <v>222</v>
      </c>
      <c r="B9" s="287"/>
      <c r="C9" s="68"/>
      <c r="D9" s="68" t="s">
        <v>93</v>
      </c>
      <c r="E9" s="69" t="s">
        <v>94</v>
      </c>
      <c r="F9" s="69" t="s">
        <v>46</v>
      </c>
      <c r="G9" s="68" t="s">
        <v>95</v>
      </c>
    </row>
    <row r="11" spans="1:7" ht="18.399999999999999" thickBot="1">
      <c r="A11" s="108" t="s">
        <v>223</v>
      </c>
      <c r="B11" s="107"/>
      <c r="C11" s="107"/>
      <c r="D11" s="107"/>
      <c r="E11" s="279" t="s">
        <v>97</v>
      </c>
      <c r="F11" s="280"/>
      <c r="G11" s="109" t="s">
        <v>85</v>
      </c>
    </row>
    <row r="12" spans="1:7" ht="70.150000000000006" customHeight="1" thickBot="1">
      <c r="A12" s="74" t="s">
        <v>224</v>
      </c>
      <c r="B12" s="264" t="s">
        <v>225</v>
      </c>
      <c r="C12" s="265"/>
      <c r="D12" s="70"/>
      <c r="E12" s="68" t="s">
        <v>100</v>
      </c>
      <c r="F12" s="68" t="s">
        <v>100</v>
      </c>
      <c r="G12" s="70"/>
    </row>
    <row r="13" spans="1:7" ht="54.75" customHeight="1" thickBot="1">
      <c r="A13" s="74" t="s">
        <v>226</v>
      </c>
      <c r="B13" s="264" t="s">
        <v>227</v>
      </c>
      <c r="C13" s="265"/>
      <c r="D13" s="70"/>
      <c r="E13" s="68" t="s">
        <v>100</v>
      </c>
      <c r="F13" s="68" t="s">
        <v>100</v>
      </c>
      <c r="G13" s="70"/>
    </row>
    <row r="14" spans="1:7" ht="71.099999999999994" customHeight="1">
      <c r="A14" s="74" t="s">
        <v>228</v>
      </c>
      <c r="B14" s="264" t="s">
        <v>229</v>
      </c>
      <c r="C14" s="265"/>
      <c r="D14" s="70"/>
      <c r="E14" s="68" t="s">
        <v>100</v>
      </c>
      <c r="F14" s="68" t="s">
        <v>100</v>
      </c>
      <c r="G14" s="70"/>
    </row>
    <row r="16" spans="1:7" ht="18">
      <c r="A16" s="108" t="s">
        <v>230</v>
      </c>
      <c r="B16" s="107"/>
      <c r="C16" s="107"/>
      <c r="D16" s="107"/>
      <c r="E16" s="279" t="s">
        <v>97</v>
      </c>
      <c r="F16" s="280"/>
      <c r="G16" s="109" t="s">
        <v>85</v>
      </c>
    </row>
    <row r="17" spans="1:7" ht="59.1" customHeight="1">
      <c r="A17" s="74" t="s">
        <v>231</v>
      </c>
      <c r="B17" s="264" t="s">
        <v>232</v>
      </c>
      <c r="C17" s="265"/>
      <c r="D17" s="70"/>
      <c r="E17" s="68" t="s">
        <v>100</v>
      </c>
      <c r="F17" s="68" t="s">
        <v>100</v>
      </c>
      <c r="G17" s="70"/>
    </row>
    <row r="18" spans="1:7" ht="59.1" customHeight="1">
      <c r="A18" s="74" t="s">
        <v>233</v>
      </c>
      <c r="B18" s="298" t="s">
        <v>234</v>
      </c>
      <c r="C18" s="299"/>
      <c r="D18" s="70"/>
      <c r="E18" s="68" t="s">
        <v>100</v>
      </c>
      <c r="F18" s="68" t="s">
        <v>100</v>
      </c>
      <c r="G18" s="70"/>
    </row>
    <row r="19" spans="1:7" ht="59.1" customHeight="1">
      <c r="A19" s="74" t="s">
        <v>189</v>
      </c>
      <c r="B19" s="264" t="s">
        <v>235</v>
      </c>
      <c r="C19" s="265"/>
      <c r="D19" s="70"/>
      <c r="E19" s="68" t="s">
        <v>100</v>
      </c>
      <c r="F19" s="68" t="s">
        <v>100</v>
      </c>
      <c r="G19" s="70"/>
    </row>
    <row r="21" spans="1:7" ht="18">
      <c r="A21" s="108" t="s">
        <v>236</v>
      </c>
      <c r="B21" s="107"/>
      <c r="C21" s="107"/>
      <c r="D21" s="107"/>
      <c r="E21" s="279" t="s">
        <v>97</v>
      </c>
      <c r="F21" s="280"/>
      <c r="G21" s="109" t="s">
        <v>85</v>
      </c>
    </row>
    <row r="22" spans="1:7" ht="43.15" customHeight="1">
      <c r="A22" s="74" t="s">
        <v>237</v>
      </c>
      <c r="B22" s="298" t="s">
        <v>238</v>
      </c>
      <c r="C22" s="299"/>
      <c r="D22" s="70"/>
      <c r="E22" s="68" t="s">
        <v>100</v>
      </c>
      <c r="F22" s="68" t="s">
        <v>100</v>
      </c>
      <c r="G22" s="70"/>
    </row>
    <row r="23" spans="1:7" ht="43.15" customHeight="1" thickBot="1">
      <c r="A23" s="74" t="s">
        <v>239</v>
      </c>
      <c r="B23" s="298" t="s">
        <v>240</v>
      </c>
      <c r="C23" s="299"/>
      <c r="D23" s="70"/>
      <c r="E23" s="68" t="s">
        <v>100</v>
      </c>
      <c r="F23" s="68" t="s">
        <v>100</v>
      </c>
      <c r="G23" s="70"/>
    </row>
    <row r="24" spans="1:7" ht="43.15" customHeight="1" thickBot="1">
      <c r="A24" s="74" t="s">
        <v>28</v>
      </c>
      <c r="B24" s="298" t="s">
        <v>241</v>
      </c>
      <c r="C24" s="299"/>
      <c r="D24" s="70"/>
      <c r="E24" s="68" t="s">
        <v>100</v>
      </c>
      <c r="F24" s="68" t="s">
        <v>100</v>
      </c>
      <c r="G24" s="70"/>
    </row>
    <row r="25" spans="1:7" ht="43.15" customHeight="1" thickBot="1">
      <c r="A25" s="74" t="s">
        <v>242</v>
      </c>
      <c r="B25" s="298" t="s">
        <v>243</v>
      </c>
      <c r="C25" s="299"/>
      <c r="D25" s="70"/>
      <c r="E25" s="68" t="s">
        <v>100</v>
      </c>
      <c r="F25" s="68" t="s">
        <v>100</v>
      </c>
      <c r="G25" s="70"/>
    </row>
    <row r="26" spans="1:7" ht="43.15" customHeight="1">
      <c r="A26" s="74" t="s">
        <v>244</v>
      </c>
      <c r="B26" s="298" t="s">
        <v>245</v>
      </c>
      <c r="C26" s="299"/>
      <c r="D26" s="70"/>
      <c r="E26" s="68" t="s">
        <v>100</v>
      </c>
      <c r="F26" s="68" t="s">
        <v>100</v>
      </c>
      <c r="G26" s="70"/>
    </row>
    <row r="28" spans="1:7" ht="18">
      <c r="A28" s="108" t="s">
        <v>246</v>
      </c>
      <c r="B28" s="107"/>
      <c r="C28" s="107"/>
      <c r="D28" s="107"/>
      <c r="E28" s="279" t="s">
        <v>97</v>
      </c>
      <c r="F28" s="280"/>
      <c r="G28" s="109" t="s">
        <v>85</v>
      </c>
    </row>
    <row r="29" spans="1:7" ht="56.1" customHeight="1" thickBot="1">
      <c r="A29" s="74" t="s">
        <v>247</v>
      </c>
      <c r="B29" s="264" t="s">
        <v>248</v>
      </c>
      <c r="C29" s="265"/>
      <c r="D29" s="70"/>
      <c r="E29" s="68" t="s">
        <v>100</v>
      </c>
      <c r="F29" s="68" t="s">
        <v>100</v>
      </c>
      <c r="G29" s="70"/>
    </row>
    <row r="30" spans="1:7" ht="56.1" customHeight="1" thickBot="1">
      <c r="A30" s="74" t="s">
        <v>249</v>
      </c>
      <c r="B30" s="264" t="s">
        <v>250</v>
      </c>
      <c r="C30" s="265"/>
      <c r="D30" s="70"/>
      <c r="E30" s="68" t="s">
        <v>100</v>
      </c>
      <c r="F30" s="68" t="s">
        <v>100</v>
      </c>
      <c r="G30" s="70"/>
    </row>
    <row r="31" spans="1:7" ht="56.1" customHeight="1" thickBot="1">
      <c r="A31" s="74" t="s">
        <v>251</v>
      </c>
      <c r="B31" s="264" t="s">
        <v>252</v>
      </c>
      <c r="C31" s="265"/>
      <c r="D31" s="70"/>
      <c r="E31" s="68" t="s">
        <v>100</v>
      </c>
      <c r="F31" s="68" t="s">
        <v>100</v>
      </c>
      <c r="G31" s="70"/>
    </row>
    <row r="32" spans="1:7" ht="56.1" customHeight="1">
      <c r="A32" s="74" t="s">
        <v>253</v>
      </c>
      <c r="B32" s="264" t="s">
        <v>254</v>
      </c>
      <c r="C32" s="265"/>
      <c r="D32" s="70"/>
      <c r="E32" s="68" t="s">
        <v>100</v>
      </c>
      <c r="F32" s="68" t="s">
        <v>100</v>
      </c>
      <c r="G32" s="70"/>
    </row>
    <row r="33" spans="1:7" ht="56.1" customHeight="1" thickBot="1">
      <c r="A33" s="74" t="s">
        <v>255</v>
      </c>
      <c r="B33" s="264" t="s">
        <v>256</v>
      </c>
      <c r="C33" s="265"/>
      <c r="D33" s="70"/>
      <c r="E33" s="68" t="s">
        <v>100</v>
      </c>
      <c r="F33" s="68" t="s">
        <v>100</v>
      </c>
      <c r="G33" s="70"/>
    </row>
    <row r="35" spans="1:7" ht="18.399999999999999" thickBot="1">
      <c r="A35" s="108" t="s">
        <v>257</v>
      </c>
      <c r="B35" s="107"/>
      <c r="C35" s="107"/>
      <c r="D35" s="107"/>
      <c r="E35" s="279" t="s">
        <v>97</v>
      </c>
      <c r="F35" s="280"/>
      <c r="G35" s="109" t="s">
        <v>85</v>
      </c>
    </row>
    <row r="36" spans="1:7" ht="57" customHeight="1" thickBot="1">
      <c r="A36" s="74" t="s">
        <v>147</v>
      </c>
      <c r="B36" s="264" t="s">
        <v>258</v>
      </c>
      <c r="C36" s="265"/>
      <c r="D36" s="70"/>
      <c r="E36" s="68" t="s">
        <v>100</v>
      </c>
      <c r="F36" s="68" t="s">
        <v>100</v>
      </c>
      <c r="G36" s="70"/>
    </row>
    <row r="37" spans="1:7" ht="72" customHeight="1"/>
  </sheetData>
  <mergeCells count="27">
    <mergeCell ref="G2:G6"/>
    <mergeCell ref="A9:B9"/>
    <mergeCell ref="B12:C12"/>
    <mergeCell ref="B13:C13"/>
    <mergeCell ref="B19:C19"/>
    <mergeCell ref="E7:F7"/>
    <mergeCell ref="E11:F11"/>
    <mergeCell ref="E16:F16"/>
    <mergeCell ref="B36:C36"/>
    <mergeCell ref="A1:C1"/>
    <mergeCell ref="B14:C14"/>
    <mergeCell ref="A2:C6"/>
    <mergeCell ref="B17:C17"/>
    <mergeCell ref="B18:C18"/>
    <mergeCell ref="E28:F28"/>
    <mergeCell ref="E35:F35"/>
    <mergeCell ref="E21:F21"/>
    <mergeCell ref="B23:C23"/>
    <mergeCell ref="B25:C25"/>
    <mergeCell ref="B32:C32"/>
    <mergeCell ref="B33:C33"/>
    <mergeCell ref="B26:C26"/>
    <mergeCell ref="B31:C31"/>
    <mergeCell ref="B22:C22"/>
    <mergeCell ref="B29:C29"/>
    <mergeCell ref="B24:C24"/>
    <mergeCell ref="B30:C30"/>
  </mergeCells>
  <conditionalFormatting sqref="A37:A76">
    <cfRule type="beginsWith" dxfId="495" priority="237" stopIfTrue="1" operator="beginsWith" text="Exceptional">
      <formula>LEFT(A37,LEN("Exceptional"))="Exceptional"</formula>
    </cfRule>
    <cfRule type="beginsWith" dxfId="494" priority="238" stopIfTrue="1" operator="beginsWith" text="Professional">
      <formula>LEFT(A37,LEN("Professional"))="Professional"</formula>
    </cfRule>
    <cfRule type="beginsWith" dxfId="493" priority="239" stopIfTrue="1" operator="beginsWith" text="Advanced">
      <formula>LEFT(A37,LEN("Advanced"))="Advanced"</formula>
    </cfRule>
    <cfRule type="beginsWith" dxfId="492" priority="240" stopIfTrue="1" operator="beginsWith" text="Intermediate">
      <formula>LEFT(A37,LEN("Intermediate"))="Intermediate"</formula>
    </cfRule>
    <cfRule type="beginsWith" dxfId="491" priority="241" stopIfTrue="1" operator="beginsWith" text="Basic">
      <formula>LEFT(A37,LEN("Basic"))="Basic"</formula>
    </cfRule>
    <cfRule type="beginsWith" dxfId="490" priority="242" stopIfTrue="1" operator="beginsWith" text="Required">
      <formula>LEFT(A37,LEN("Required"))="Required"</formula>
    </cfRule>
    <cfRule type="notContainsBlanks" dxfId="489" priority="243" stopIfTrue="1">
      <formula>LEN(TRIM(A37))&gt;0</formula>
    </cfRule>
  </conditionalFormatting>
  <conditionalFormatting sqref="E37:F76">
    <cfRule type="beginsWith" dxfId="488" priority="230" stopIfTrue="1" operator="beginsWith" text="Not Applicable">
      <formula>LEFT(E37,LEN("Not Applicable"))="Not Applicable"</formula>
    </cfRule>
    <cfRule type="beginsWith" dxfId="487" priority="231" stopIfTrue="1" operator="beginsWith" text="Waived">
      <formula>LEFT(E37,LEN("Waived"))="Waived"</formula>
    </cfRule>
    <cfRule type="beginsWith" dxfId="486" priority="232" stopIfTrue="1" operator="beginsWith" text="Pre-Passed">
      <formula>LEFT(E37,LEN("Pre-Passed"))="Pre-Passed"</formula>
    </cfRule>
    <cfRule type="beginsWith" dxfId="485" priority="233" stopIfTrue="1" operator="beginsWith" text="Completed">
      <formula>LEFT(E37,LEN("Completed"))="Completed"</formula>
    </cfRule>
    <cfRule type="beginsWith" dxfId="484" priority="234" stopIfTrue="1" operator="beginsWith" text="Partial">
      <formula>LEFT(E37,LEN("Partial"))="Partial"</formula>
    </cfRule>
    <cfRule type="beginsWith" dxfId="483" priority="235" stopIfTrue="1" operator="beginsWith" text="Missing">
      <formula>LEFT(E37,LEN("Missing"))="Missing"</formula>
    </cfRule>
    <cfRule type="beginsWith" dxfId="482" priority="236" stopIfTrue="1" operator="beginsWith" text="Untested">
      <formula>LEFT(E37,LEN("Untested"))="Untested"</formula>
    </cfRule>
    <cfRule type="notContainsBlanks" dxfId="481" priority="244" stopIfTrue="1">
      <formula>LEN(TRIM(E37))&gt;0</formula>
    </cfRule>
  </conditionalFormatting>
  <conditionalFormatting sqref="E9">
    <cfRule type="beginsWith" dxfId="480" priority="222" stopIfTrue="1" operator="beginsWith" text="Not Applicable">
      <formula>LEFT(E9,LEN("Not Applicable"))="Not Applicable"</formula>
    </cfRule>
    <cfRule type="beginsWith" dxfId="479" priority="223" stopIfTrue="1" operator="beginsWith" text="Waived">
      <formula>LEFT(E9,LEN("Waived"))="Waived"</formula>
    </cfRule>
    <cfRule type="beginsWith" dxfId="478" priority="224" stopIfTrue="1" operator="beginsWith" text="Pre-Passed">
      <formula>LEFT(E9,LEN("Pre-Passed"))="Pre-Passed"</formula>
    </cfRule>
    <cfRule type="beginsWith" dxfId="477" priority="225" stopIfTrue="1" operator="beginsWith" text="Completed">
      <formula>LEFT(E9,LEN("Completed"))="Completed"</formula>
    </cfRule>
    <cfRule type="beginsWith" dxfId="476" priority="226" stopIfTrue="1" operator="beginsWith" text="Partial">
      <formula>LEFT(E9,LEN("Partial"))="Partial"</formula>
    </cfRule>
    <cfRule type="beginsWith" dxfId="475" priority="227" stopIfTrue="1" operator="beginsWith" text="Missing">
      <formula>LEFT(E9,LEN("Missing"))="Missing"</formula>
    </cfRule>
    <cfRule type="beginsWith" dxfId="474" priority="228" stopIfTrue="1" operator="beginsWith" text="Untested">
      <formula>LEFT(E9,LEN("Untested"))="Untested"</formula>
    </cfRule>
    <cfRule type="notContainsBlanks" dxfId="473" priority="229" stopIfTrue="1">
      <formula>LEN(TRIM(E9))&gt;0</formula>
    </cfRule>
  </conditionalFormatting>
  <conditionalFormatting sqref="F9">
    <cfRule type="beginsWith" dxfId="472" priority="214" stopIfTrue="1" operator="beginsWith" text="Not Applicable">
      <formula>LEFT(F9,LEN("Not Applicable"))="Not Applicable"</formula>
    </cfRule>
    <cfRule type="beginsWith" dxfId="471" priority="215" stopIfTrue="1" operator="beginsWith" text="Waived">
      <formula>LEFT(F9,LEN("Waived"))="Waived"</formula>
    </cfRule>
    <cfRule type="beginsWith" dxfId="470" priority="216" stopIfTrue="1" operator="beginsWith" text="Pre-Passed">
      <formula>LEFT(F9,LEN("Pre-Passed"))="Pre-Passed"</formula>
    </cfRule>
    <cfRule type="beginsWith" dxfId="469" priority="217" stopIfTrue="1" operator="beginsWith" text="Completed">
      <formula>LEFT(F9,LEN("Completed"))="Completed"</formula>
    </cfRule>
    <cfRule type="beginsWith" dxfId="468" priority="218" stopIfTrue="1" operator="beginsWith" text="Partial">
      <formula>LEFT(F9,LEN("Partial"))="Partial"</formula>
    </cfRule>
    <cfRule type="beginsWith" dxfId="467" priority="219" stopIfTrue="1" operator="beginsWith" text="Missing">
      <formula>LEFT(F9,LEN("Missing"))="Missing"</formula>
    </cfRule>
    <cfRule type="beginsWith" dxfId="466" priority="220" stopIfTrue="1" operator="beginsWith" text="Untested">
      <formula>LEFT(F9,LEN("Untested"))="Untested"</formula>
    </cfRule>
    <cfRule type="notContainsBlanks" dxfId="465" priority="221" stopIfTrue="1">
      <formula>LEN(TRIM(F9))&gt;0</formula>
    </cfRule>
  </conditionalFormatting>
  <conditionalFormatting sqref="E12:F14 E29:F29 E36:F36 E22:F22 E19:F19">
    <cfRule type="beginsWith" dxfId="464" priority="210" stopIfTrue="1" operator="beginsWith" text="Not Applicable">
      <formula>LEFT(E12,LEN("Not Applicable"))="Not Applicable"</formula>
    </cfRule>
    <cfRule type="beginsWith" dxfId="463" priority="211" stopIfTrue="1" operator="beginsWith" text="No Extras">
      <formula>LEFT(E12,LEN("No Extras"))="No Extras"</formula>
    </cfRule>
    <cfRule type="beginsWith" dxfId="462" priority="212" stopIfTrue="1" operator="beginsWith" text="Untested">
      <formula>LEFT(E12,LEN("Untested"))="Untested"</formula>
    </cfRule>
    <cfRule type="notContainsBlanks" dxfId="461" priority="213" stopIfTrue="1">
      <formula>LEN(TRIM(E12))&gt;0</formula>
    </cfRule>
  </conditionalFormatting>
  <conditionalFormatting sqref="E12:F14 E29:F29 E36:F36 E22:F22 E19:F19">
    <cfRule type="beginsWith" dxfId="460" priority="207" stopIfTrue="1" operator="beginsWith" text="Exceptional">
      <formula>LEFT(E12,LEN("Exceptional"))="Exceptional"</formula>
    </cfRule>
    <cfRule type="beginsWith" dxfId="459" priority="208" stopIfTrue="1" operator="beginsWith" text="Lots">
      <formula>LEFT(E12,LEN("Lots"))="Lots"</formula>
    </cfRule>
    <cfRule type="beginsWith" dxfId="458" priority="209" stopIfTrue="1" operator="beginsWith" text="Some">
      <formula>LEFT(E12,LEN("Some"))="Some"</formula>
    </cfRule>
  </conditionalFormatting>
  <conditionalFormatting sqref="A10">
    <cfRule type="beginsWith" dxfId="457" priority="199" stopIfTrue="1" operator="beginsWith" text="Exceptional">
      <formula>LEFT(A10,LEN("Exceptional"))="Exceptional"</formula>
    </cfRule>
    <cfRule type="beginsWith" dxfId="456" priority="200" stopIfTrue="1" operator="beginsWith" text="Professional">
      <formula>LEFT(A10,LEN("Professional"))="Professional"</formula>
    </cfRule>
    <cfRule type="beginsWith" dxfId="455" priority="201" stopIfTrue="1" operator="beginsWith" text="Advanced">
      <formula>LEFT(A10,LEN("Advanced"))="Advanced"</formula>
    </cfRule>
    <cfRule type="beginsWith" dxfId="454" priority="202" stopIfTrue="1" operator="beginsWith" text="Intermediate">
      <formula>LEFT(A10,LEN("Intermediate"))="Intermediate"</formula>
    </cfRule>
    <cfRule type="beginsWith" dxfId="453" priority="203" stopIfTrue="1" operator="beginsWith" text="Basic">
      <formula>LEFT(A10,LEN("Basic"))="Basic"</formula>
    </cfRule>
    <cfRule type="beginsWith" dxfId="452" priority="204" stopIfTrue="1" operator="beginsWith" text="Required">
      <formula>LEFT(A10,LEN("Required"))="Required"</formula>
    </cfRule>
    <cfRule type="notContainsBlanks" dxfId="451" priority="205" stopIfTrue="1">
      <formula>LEN(TRIM(A10))&gt;0</formula>
    </cfRule>
  </conditionalFormatting>
  <conditionalFormatting sqref="E10:F10">
    <cfRule type="beginsWith" dxfId="450" priority="192" stopIfTrue="1" operator="beginsWith" text="Not Applicable">
      <formula>LEFT(E10,LEN("Not Applicable"))="Not Applicable"</formula>
    </cfRule>
    <cfRule type="beginsWith" dxfId="449" priority="193" stopIfTrue="1" operator="beginsWith" text="Waived">
      <formula>LEFT(E10,LEN("Waived"))="Waived"</formula>
    </cfRule>
    <cfRule type="beginsWith" dxfId="448" priority="194" stopIfTrue="1" operator="beginsWith" text="Pre-Passed">
      <formula>LEFT(E10,LEN("Pre-Passed"))="Pre-Passed"</formula>
    </cfRule>
    <cfRule type="beginsWith" dxfId="447" priority="195" stopIfTrue="1" operator="beginsWith" text="Completed">
      <formula>LEFT(E10,LEN("Completed"))="Completed"</formula>
    </cfRule>
    <cfRule type="beginsWith" dxfId="446" priority="196" stopIfTrue="1" operator="beginsWith" text="Partial">
      <formula>LEFT(E10,LEN("Partial"))="Partial"</formula>
    </cfRule>
    <cfRule type="beginsWith" dxfId="445" priority="197" stopIfTrue="1" operator="beginsWith" text="Missing">
      <formula>LEFT(E10,LEN("Missing"))="Missing"</formula>
    </cfRule>
    <cfRule type="beginsWith" dxfId="444" priority="198" stopIfTrue="1" operator="beginsWith" text="Untested">
      <formula>LEFT(E10,LEN("Untested"))="Untested"</formula>
    </cfRule>
    <cfRule type="notContainsBlanks" dxfId="443" priority="206" stopIfTrue="1">
      <formula>LEN(TRIM(E10))&gt;0</formula>
    </cfRule>
  </conditionalFormatting>
  <conditionalFormatting sqref="A27">
    <cfRule type="beginsWith" dxfId="442" priority="184" stopIfTrue="1" operator="beginsWith" text="Exceptional">
      <formula>LEFT(A27,LEN("Exceptional"))="Exceptional"</formula>
    </cfRule>
    <cfRule type="beginsWith" dxfId="441" priority="185" stopIfTrue="1" operator="beginsWith" text="Professional">
      <formula>LEFT(A27,LEN("Professional"))="Professional"</formula>
    </cfRule>
    <cfRule type="beginsWith" dxfId="440" priority="186" stopIfTrue="1" operator="beginsWith" text="Advanced">
      <formula>LEFT(A27,LEN("Advanced"))="Advanced"</formula>
    </cfRule>
    <cfRule type="beginsWith" dxfId="439" priority="187" stopIfTrue="1" operator="beginsWith" text="Intermediate">
      <formula>LEFT(A27,LEN("Intermediate"))="Intermediate"</formula>
    </cfRule>
    <cfRule type="beginsWith" dxfId="438" priority="188" stopIfTrue="1" operator="beginsWith" text="Basic">
      <formula>LEFT(A27,LEN("Basic"))="Basic"</formula>
    </cfRule>
    <cfRule type="beginsWith" dxfId="437" priority="189" stopIfTrue="1" operator="beginsWith" text="Required">
      <formula>LEFT(A27,LEN("Required"))="Required"</formula>
    </cfRule>
    <cfRule type="notContainsBlanks" dxfId="436" priority="190" stopIfTrue="1">
      <formula>LEN(TRIM(A27))&gt;0</formula>
    </cfRule>
  </conditionalFormatting>
  <conditionalFormatting sqref="E27:F27">
    <cfRule type="beginsWith" dxfId="435" priority="177" stopIfTrue="1" operator="beginsWith" text="Not Applicable">
      <formula>LEFT(E27,LEN("Not Applicable"))="Not Applicable"</formula>
    </cfRule>
    <cfRule type="beginsWith" dxfId="434" priority="178" stopIfTrue="1" operator="beginsWith" text="Waived">
      <formula>LEFT(E27,LEN("Waived"))="Waived"</formula>
    </cfRule>
    <cfRule type="beginsWith" dxfId="433" priority="179" stopIfTrue="1" operator="beginsWith" text="Pre-Passed">
      <formula>LEFT(E27,LEN("Pre-Passed"))="Pre-Passed"</formula>
    </cfRule>
    <cfRule type="beginsWith" dxfId="432" priority="180" stopIfTrue="1" operator="beginsWith" text="Completed">
      <formula>LEFT(E27,LEN("Completed"))="Completed"</formula>
    </cfRule>
    <cfRule type="beginsWith" dxfId="431" priority="181" stopIfTrue="1" operator="beginsWith" text="Partial">
      <formula>LEFT(E27,LEN("Partial"))="Partial"</formula>
    </cfRule>
    <cfRule type="beginsWith" dxfId="430" priority="182" stopIfTrue="1" operator="beginsWith" text="Missing">
      <formula>LEFT(E27,LEN("Missing"))="Missing"</formula>
    </cfRule>
    <cfRule type="beginsWith" dxfId="429" priority="183" stopIfTrue="1" operator="beginsWith" text="Untested">
      <formula>LEFT(E27,LEN("Untested"))="Untested"</formula>
    </cfRule>
    <cfRule type="notContainsBlanks" dxfId="428" priority="191" stopIfTrue="1">
      <formula>LEN(TRIM(E27))&gt;0</formula>
    </cfRule>
  </conditionalFormatting>
  <conditionalFormatting sqref="A20">
    <cfRule type="beginsWith" dxfId="427" priority="154" stopIfTrue="1" operator="beginsWith" text="Exceptional">
      <formula>LEFT(A20,LEN("Exceptional"))="Exceptional"</formula>
    </cfRule>
    <cfRule type="beginsWith" dxfId="426" priority="155" stopIfTrue="1" operator="beginsWith" text="Professional">
      <formula>LEFT(A20,LEN("Professional"))="Professional"</formula>
    </cfRule>
    <cfRule type="beginsWith" dxfId="425" priority="156" stopIfTrue="1" operator="beginsWith" text="Advanced">
      <formula>LEFT(A20,LEN("Advanced"))="Advanced"</formula>
    </cfRule>
    <cfRule type="beginsWith" dxfId="424" priority="157" stopIfTrue="1" operator="beginsWith" text="Intermediate">
      <formula>LEFT(A20,LEN("Intermediate"))="Intermediate"</formula>
    </cfRule>
    <cfRule type="beginsWith" dxfId="423" priority="158" stopIfTrue="1" operator="beginsWith" text="Basic">
      <formula>LEFT(A20,LEN("Basic"))="Basic"</formula>
    </cfRule>
    <cfRule type="beginsWith" dxfId="422" priority="159" stopIfTrue="1" operator="beginsWith" text="Required">
      <formula>LEFT(A20,LEN("Required"))="Required"</formula>
    </cfRule>
    <cfRule type="notContainsBlanks" dxfId="421" priority="160" stopIfTrue="1">
      <formula>LEN(TRIM(A20))&gt;0</formula>
    </cfRule>
  </conditionalFormatting>
  <conditionalFormatting sqref="E20:F20">
    <cfRule type="beginsWith" dxfId="420" priority="147" stopIfTrue="1" operator="beginsWith" text="Not Applicable">
      <formula>LEFT(E20,LEN("Not Applicable"))="Not Applicable"</formula>
    </cfRule>
    <cfRule type="beginsWith" dxfId="419" priority="148" stopIfTrue="1" operator="beginsWith" text="Waived">
      <formula>LEFT(E20,LEN("Waived"))="Waived"</formula>
    </cfRule>
    <cfRule type="beginsWith" dxfId="418" priority="149" stopIfTrue="1" operator="beginsWith" text="Pre-Passed">
      <formula>LEFT(E20,LEN("Pre-Passed"))="Pre-Passed"</formula>
    </cfRule>
    <cfRule type="beginsWith" dxfId="417" priority="150" stopIfTrue="1" operator="beginsWith" text="Completed">
      <formula>LEFT(E20,LEN("Completed"))="Completed"</formula>
    </cfRule>
    <cfRule type="beginsWith" dxfId="416" priority="151" stopIfTrue="1" operator="beginsWith" text="Partial">
      <formula>LEFT(E20,LEN("Partial"))="Partial"</formula>
    </cfRule>
    <cfRule type="beginsWith" dxfId="415" priority="152" stopIfTrue="1" operator="beginsWith" text="Missing">
      <formula>LEFT(E20,LEN("Missing"))="Missing"</formula>
    </cfRule>
    <cfRule type="beginsWith" dxfId="414" priority="153" stopIfTrue="1" operator="beginsWith" text="Untested">
      <formula>LEFT(E20,LEN("Untested"))="Untested"</formula>
    </cfRule>
    <cfRule type="notContainsBlanks" dxfId="413" priority="161" stopIfTrue="1">
      <formula>LEN(TRIM(E20))&gt;0</formula>
    </cfRule>
  </conditionalFormatting>
  <conditionalFormatting sqref="E23:F23">
    <cfRule type="beginsWith" dxfId="412" priority="143" stopIfTrue="1" operator="beginsWith" text="Not Applicable">
      <formula>LEFT(E23,LEN("Not Applicable"))="Not Applicable"</formula>
    </cfRule>
    <cfRule type="beginsWith" dxfId="411" priority="144" stopIfTrue="1" operator="beginsWith" text="No Extras">
      <formula>LEFT(E23,LEN("No Extras"))="No Extras"</formula>
    </cfRule>
    <cfRule type="beginsWith" dxfId="410" priority="145" stopIfTrue="1" operator="beginsWith" text="Untested">
      <formula>LEFT(E23,LEN("Untested"))="Untested"</formula>
    </cfRule>
    <cfRule type="notContainsBlanks" dxfId="409" priority="146" stopIfTrue="1">
      <formula>LEN(TRIM(E23))&gt;0</formula>
    </cfRule>
  </conditionalFormatting>
  <conditionalFormatting sqref="E23:F23">
    <cfRule type="beginsWith" dxfId="408" priority="140" stopIfTrue="1" operator="beginsWith" text="Exceptional">
      <formula>LEFT(E23,LEN("Exceptional"))="Exceptional"</formula>
    </cfRule>
    <cfRule type="beginsWith" dxfId="407" priority="141" stopIfTrue="1" operator="beginsWith" text="Lots">
      <formula>LEFT(E23,LEN("Lots"))="Lots"</formula>
    </cfRule>
    <cfRule type="beginsWith" dxfId="406" priority="142" stopIfTrue="1" operator="beginsWith" text="Some">
      <formula>LEFT(E23,LEN("Some"))="Some"</formula>
    </cfRule>
  </conditionalFormatting>
  <conditionalFormatting sqref="E25:F25">
    <cfRule type="beginsWith" dxfId="405" priority="136" stopIfTrue="1" operator="beginsWith" text="Not Applicable">
      <formula>LEFT(E25,LEN("Not Applicable"))="Not Applicable"</formula>
    </cfRule>
    <cfRule type="beginsWith" dxfId="404" priority="137" stopIfTrue="1" operator="beginsWith" text="No Extras">
      <formula>LEFT(E25,LEN("No Extras"))="No Extras"</formula>
    </cfRule>
    <cfRule type="beginsWith" dxfId="403" priority="138" stopIfTrue="1" operator="beginsWith" text="Untested">
      <formula>LEFT(E25,LEN("Untested"))="Untested"</formula>
    </cfRule>
    <cfRule type="notContainsBlanks" dxfId="402" priority="139" stopIfTrue="1">
      <formula>LEN(TRIM(E25))&gt;0</formula>
    </cfRule>
  </conditionalFormatting>
  <conditionalFormatting sqref="E25:F25">
    <cfRule type="beginsWith" dxfId="401" priority="133" stopIfTrue="1" operator="beginsWith" text="Exceptional">
      <formula>LEFT(E25,LEN("Exceptional"))="Exceptional"</formula>
    </cfRule>
    <cfRule type="beginsWith" dxfId="400" priority="134" stopIfTrue="1" operator="beginsWith" text="Lots">
      <formula>LEFT(E25,LEN("Lots"))="Lots"</formula>
    </cfRule>
    <cfRule type="beginsWith" dxfId="399" priority="135" stopIfTrue="1" operator="beginsWith" text="Some">
      <formula>LEFT(E25,LEN("Some"))="Some"</formula>
    </cfRule>
  </conditionalFormatting>
  <conditionalFormatting sqref="E32:F32">
    <cfRule type="beginsWith" dxfId="398" priority="129" stopIfTrue="1" operator="beginsWith" text="Not Applicable">
      <formula>LEFT(E32,LEN("Not Applicable"))="Not Applicable"</formula>
    </cfRule>
    <cfRule type="beginsWith" dxfId="397" priority="130" stopIfTrue="1" operator="beginsWith" text="No Extras">
      <formula>LEFT(E32,LEN("No Extras"))="No Extras"</formula>
    </cfRule>
    <cfRule type="beginsWith" dxfId="396" priority="131" stopIfTrue="1" operator="beginsWith" text="Untested">
      <formula>LEFT(E32,LEN("Untested"))="Untested"</formula>
    </cfRule>
    <cfRule type="notContainsBlanks" dxfId="395" priority="132" stopIfTrue="1">
      <formula>LEN(TRIM(E32))&gt;0</formula>
    </cfRule>
  </conditionalFormatting>
  <conditionalFormatting sqref="E32:F32">
    <cfRule type="beginsWith" dxfId="394" priority="126" stopIfTrue="1" operator="beginsWith" text="Exceptional">
      <formula>LEFT(E32,LEN("Exceptional"))="Exceptional"</formula>
    </cfRule>
    <cfRule type="beginsWith" dxfId="393" priority="127" stopIfTrue="1" operator="beginsWith" text="Lots">
      <formula>LEFT(E32,LEN("Lots"))="Lots"</formula>
    </cfRule>
    <cfRule type="beginsWith" dxfId="392" priority="128" stopIfTrue="1" operator="beginsWith" text="Some">
      <formula>LEFT(E32,LEN("Some"))="Some"</formula>
    </cfRule>
  </conditionalFormatting>
  <conditionalFormatting sqref="E33:F33">
    <cfRule type="beginsWith" dxfId="391" priority="122" stopIfTrue="1" operator="beginsWith" text="Not Applicable">
      <formula>LEFT(E33,LEN("Not Applicable"))="Not Applicable"</formula>
    </cfRule>
    <cfRule type="beginsWith" dxfId="390" priority="123" stopIfTrue="1" operator="beginsWith" text="No Extras">
      <formula>LEFT(E33,LEN("No Extras"))="No Extras"</formula>
    </cfRule>
    <cfRule type="beginsWith" dxfId="389" priority="124" stopIfTrue="1" operator="beginsWith" text="Untested">
      <formula>LEFT(E33,LEN("Untested"))="Untested"</formula>
    </cfRule>
    <cfRule type="notContainsBlanks" dxfId="388" priority="125" stopIfTrue="1">
      <formula>LEN(TRIM(E33))&gt;0</formula>
    </cfRule>
  </conditionalFormatting>
  <conditionalFormatting sqref="E33:F33">
    <cfRule type="beginsWith" dxfId="387" priority="119" stopIfTrue="1" operator="beginsWith" text="Exceptional">
      <formula>LEFT(E33,LEN("Exceptional"))="Exceptional"</formula>
    </cfRule>
    <cfRule type="beginsWith" dxfId="386" priority="120" stopIfTrue="1" operator="beginsWith" text="Lots">
      <formula>LEFT(E33,LEN("Lots"))="Lots"</formula>
    </cfRule>
    <cfRule type="beginsWith" dxfId="385" priority="121" stopIfTrue="1" operator="beginsWith" text="Some">
      <formula>LEFT(E33,LEN("Some"))="Some"</formula>
    </cfRule>
  </conditionalFormatting>
  <conditionalFormatting sqref="A15">
    <cfRule type="beginsWith" dxfId="384" priority="111" stopIfTrue="1" operator="beginsWith" text="Exceptional">
      <formula>LEFT(A15,LEN("Exceptional"))="Exceptional"</formula>
    </cfRule>
    <cfRule type="beginsWith" dxfId="383" priority="112" stopIfTrue="1" operator="beginsWith" text="Professional">
      <formula>LEFT(A15,LEN("Professional"))="Professional"</formula>
    </cfRule>
    <cfRule type="beginsWith" dxfId="382" priority="113" stopIfTrue="1" operator="beginsWith" text="Advanced">
      <formula>LEFT(A15,LEN("Advanced"))="Advanced"</formula>
    </cfRule>
    <cfRule type="beginsWith" dxfId="381" priority="114" stopIfTrue="1" operator="beginsWith" text="Intermediate">
      <formula>LEFT(A15,LEN("Intermediate"))="Intermediate"</formula>
    </cfRule>
    <cfRule type="beginsWith" dxfId="380" priority="115" stopIfTrue="1" operator="beginsWith" text="Basic">
      <formula>LEFT(A15,LEN("Basic"))="Basic"</formula>
    </cfRule>
    <cfRule type="beginsWith" dxfId="379" priority="116" stopIfTrue="1" operator="beginsWith" text="Required">
      <formula>LEFT(A15,LEN("Required"))="Required"</formula>
    </cfRule>
    <cfRule type="notContainsBlanks" dxfId="378" priority="117" stopIfTrue="1">
      <formula>LEN(TRIM(A15))&gt;0</formula>
    </cfRule>
  </conditionalFormatting>
  <conditionalFormatting sqref="E15:F15">
    <cfRule type="beginsWith" dxfId="377" priority="104" stopIfTrue="1" operator="beginsWith" text="Not Applicable">
      <formula>LEFT(E15,LEN("Not Applicable"))="Not Applicable"</formula>
    </cfRule>
    <cfRule type="beginsWith" dxfId="376" priority="105" stopIfTrue="1" operator="beginsWith" text="Waived">
      <formula>LEFT(E15,LEN("Waived"))="Waived"</formula>
    </cfRule>
    <cfRule type="beginsWith" dxfId="375" priority="106" stopIfTrue="1" operator="beginsWith" text="Pre-Passed">
      <formula>LEFT(E15,LEN("Pre-Passed"))="Pre-Passed"</formula>
    </cfRule>
    <cfRule type="beginsWith" dxfId="374" priority="107" stopIfTrue="1" operator="beginsWith" text="Completed">
      <formula>LEFT(E15,LEN("Completed"))="Completed"</formula>
    </cfRule>
    <cfRule type="beginsWith" dxfId="373" priority="108" stopIfTrue="1" operator="beginsWith" text="Partial">
      <formula>LEFT(E15,LEN("Partial"))="Partial"</formula>
    </cfRule>
    <cfRule type="beginsWith" dxfId="372" priority="109" stopIfTrue="1" operator="beginsWith" text="Missing">
      <formula>LEFT(E15,LEN("Missing"))="Missing"</formula>
    </cfRule>
    <cfRule type="beginsWith" dxfId="371" priority="110" stopIfTrue="1" operator="beginsWith" text="Untested">
      <formula>LEFT(E15,LEN("Untested"))="Untested"</formula>
    </cfRule>
    <cfRule type="notContainsBlanks" dxfId="370" priority="118" stopIfTrue="1">
      <formula>LEN(TRIM(E15))&gt;0</formula>
    </cfRule>
  </conditionalFormatting>
  <conditionalFormatting sqref="E17:F17">
    <cfRule type="beginsWith" dxfId="369" priority="100" stopIfTrue="1" operator="beginsWith" text="Not Applicable">
      <formula>LEFT(E17,LEN("Not Applicable"))="Not Applicable"</formula>
    </cfRule>
    <cfRule type="beginsWith" dxfId="368" priority="101" stopIfTrue="1" operator="beginsWith" text="No Extras">
      <formula>LEFT(E17,LEN("No Extras"))="No Extras"</formula>
    </cfRule>
    <cfRule type="beginsWith" dxfId="367" priority="102" stopIfTrue="1" operator="beginsWith" text="Untested">
      <formula>LEFT(E17,LEN("Untested"))="Untested"</formula>
    </cfRule>
    <cfRule type="notContainsBlanks" dxfId="366" priority="103" stopIfTrue="1">
      <formula>LEN(TRIM(E17))&gt;0</formula>
    </cfRule>
  </conditionalFormatting>
  <conditionalFormatting sqref="E17:F17">
    <cfRule type="beginsWith" dxfId="365" priority="97" stopIfTrue="1" operator="beginsWith" text="Exceptional">
      <formula>LEFT(E17,LEN("Exceptional"))="Exceptional"</formula>
    </cfRule>
    <cfRule type="beginsWith" dxfId="364" priority="98" stopIfTrue="1" operator="beginsWith" text="Lots">
      <formula>LEFT(E17,LEN("Lots"))="Lots"</formula>
    </cfRule>
    <cfRule type="beginsWith" dxfId="363" priority="99" stopIfTrue="1" operator="beginsWith" text="Some">
      <formula>LEFT(E17,LEN("Some"))="Some"</formula>
    </cfRule>
  </conditionalFormatting>
  <conditionalFormatting sqref="E26:F26">
    <cfRule type="beginsWith" dxfId="362" priority="93" stopIfTrue="1" operator="beginsWith" text="Not Applicable">
      <formula>LEFT(E26,LEN("Not Applicable"))="Not Applicable"</formula>
    </cfRule>
    <cfRule type="beginsWith" dxfId="361" priority="94" stopIfTrue="1" operator="beginsWith" text="No Extras">
      <formula>LEFT(E26,LEN("No Extras"))="No Extras"</formula>
    </cfRule>
    <cfRule type="beginsWith" dxfId="360" priority="95" stopIfTrue="1" operator="beginsWith" text="Untested">
      <formula>LEFT(E26,LEN("Untested"))="Untested"</formula>
    </cfRule>
    <cfRule type="notContainsBlanks" dxfId="359" priority="96" stopIfTrue="1">
      <formula>LEN(TRIM(E26))&gt;0</formula>
    </cfRule>
  </conditionalFormatting>
  <conditionalFormatting sqref="E26:F26">
    <cfRule type="beginsWith" dxfId="358" priority="90" stopIfTrue="1" operator="beginsWith" text="Exceptional">
      <formula>LEFT(E26,LEN("Exceptional"))="Exceptional"</formula>
    </cfRule>
    <cfRule type="beginsWith" dxfId="357" priority="91" stopIfTrue="1" operator="beginsWith" text="Lots">
      <formula>LEFT(E26,LEN("Lots"))="Lots"</formula>
    </cfRule>
    <cfRule type="beginsWith" dxfId="356" priority="92" stopIfTrue="1" operator="beginsWith" text="Some">
      <formula>LEFT(E26,LEN("Some"))="Some"</formula>
    </cfRule>
  </conditionalFormatting>
  <conditionalFormatting sqref="E18:F18">
    <cfRule type="beginsWith" dxfId="355" priority="86" stopIfTrue="1" operator="beginsWith" text="Not Applicable">
      <formula>LEFT(E18,LEN("Not Applicable"))="Not Applicable"</formula>
    </cfRule>
    <cfRule type="beginsWith" dxfId="354" priority="87" stopIfTrue="1" operator="beginsWith" text="No Extras">
      <formula>LEFT(E18,LEN("No Extras"))="No Extras"</formula>
    </cfRule>
    <cfRule type="beginsWith" dxfId="353" priority="88" stopIfTrue="1" operator="beginsWith" text="Untested">
      <formula>LEFT(E18,LEN("Untested"))="Untested"</formula>
    </cfRule>
    <cfRule type="notContainsBlanks" dxfId="352" priority="89" stopIfTrue="1">
      <formula>LEN(TRIM(E18))&gt;0</formula>
    </cfRule>
  </conditionalFormatting>
  <conditionalFormatting sqref="E18:F18">
    <cfRule type="beginsWith" dxfId="351" priority="83" stopIfTrue="1" operator="beginsWith" text="Exceptional">
      <formula>LEFT(E18,LEN("Exceptional"))="Exceptional"</formula>
    </cfRule>
    <cfRule type="beginsWith" dxfId="350" priority="84" stopIfTrue="1" operator="beginsWith" text="Lots">
      <formula>LEFT(E18,LEN("Lots"))="Lots"</formula>
    </cfRule>
    <cfRule type="beginsWith" dxfId="349" priority="85" stopIfTrue="1" operator="beginsWith" text="Some">
      <formula>LEFT(E18,LEN("Some"))="Some"</formula>
    </cfRule>
  </conditionalFormatting>
  <conditionalFormatting sqref="E31:F31">
    <cfRule type="beginsWith" dxfId="348" priority="79" stopIfTrue="1" operator="beginsWith" text="Not Applicable">
      <formula>LEFT(E31,LEN("Not Applicable"))="Not Applicable"</formula>
    </cfRule>
    <cfRule type="beginsWith" dxfId="347" priority="80" stopIfTrue="1" operator="beginsWith" text="No Extras">
      <formula>LEFT(E31,LEN("No Extras"))="No Extras"</formula>
    </cfRule>
    <cfRule type="beginsWith" dxfId="346" priority="81" stopIfTrue="1" operator="beginsWith" text="Untested">
      <formula>LEFT(E31,LEN("Untested"))="Untested"</formula>
    </cfRule>
    <cfRule type="notContainsBlanks" dxfId="345" priority="82" stopIfTrue="1">
      <formula>LEN(TRIM(E31))&gt;0</formula>
    </cfRule>
  </conditionalFormatting>
  <conditionalFormatting sqref="E31:F31">
    <cfRule type="beginsWith" dxfId="344" priority="76" stopIfTrue="1" operator="beginsWith" text="Exceptional">
      <formula>LEFT(E31,LEN("Exceptional"))="Exceptional"</formula>
    </cfRule>
    <cfRule type="beginsWith" dxfId="343" priority="77" stopIfTrue="1" operator="beginsWith" text="Lots">
      <formula>LEFT(E31,LEN("Lots"))="Lots"</formula>
    </cfRule>
    <cfRule type="beginsWith" dxfId="342" priority="78" stopIfTrue="1" operator="beginsWith" text="Some">
      <formula>LEFT(E31,LEN("Some"))="Some"</formula>
    </cfRule>
  </conditionalFormatting>
  <conditionalFormatting sqref="A34">
    <cfRule type="beginsWith" dxfId="341" priority="29" stopIfTrue="1" operator="beginsWith" text="Exceptional">
      <formula>LEFT(A34,LEN("Exceptional"))="Exceptional"</formula>
    </cfRule>
    <cfRule type="beginsWith" dxfId="340" priority="30" stopIfTrue="1" operator="beginsWith" text="Professional">
      <formula>LEFT(A34,LEN("Professional"))="Professional"</formula>
    </cfRule>
    <cfRule type="beginsWith" dxfId="339" priority="31" stopIfTrue="1" operator="beginsWith" text="Advanced">
      <formula>LEFT(A34,LEN("Advanced"))="Advanced"</formula>
    </cfRule>
    <cfRule type="beginsWith" dxfId="338" priority="32" stopIfTrue="1" operator="beginsWith" text="Intermediate">
      <formula>LEFT(A34,LEN("Intermediate"))="Intermediate"</formula>
    </cfRule>
    <cfRule type="beginsWith" dxfId="337" priority="33" stopIfTrue="1" operator="beginsWith" text="Basic">
      <formula>LEFT(A34,LEN("Basic"))="Basic"</formula>
    </cfRule>
    <cfRule type="beginsWith" dxfId="336" priority="34" stopIfTrue="1" operator="beginsWith" text="Required">
      <formula>LEFT(A34,LEN("Required"))="Required"</formula>
    </cfRule>
    <cfRule type="notContainsBlanks" dxfId="335" priority="35" stopIfTrue="1">
      <formula>LEN(TRIM(A34))&gt;0</formula>
    </cfRule>
  </conditionalFormatting>
  <conditionalFormatting sqref="E34:F34">
    <cfRule type="beginsWith" dxfId="334" priority="22" stopIfTrue="1" operator="beginsWith" text="Not Applicable">
      <formula>LEFT(E34,LEN("Not Applicable"))="Not Applicable"</formula>
    </cfRule>
    <cfRule type="beginsWith" dxfId="333" priority="23" stopIfTrue="1" operator="beginsWith" text="Waived">
      <formula>LEFT(E34,LEN("Waived"))="Waived"</formula>
    </cfRule>
    <cfRule type="beginsWith" dxfId="332" priority="24" stopIfTrue="1" operator="beginsWith" text="Pre-Passed">
      <formula>LEFT(E34,LEN("Pre-Passed"))="Pre-Passed"</formula>
    </cfRule>
    <cfRule type="beginsWith" dxfId="331" priority="25" stopIfTrue="1" operator="beginsWith" text="Completed">
      <formula>LEFT(E34,LEN("Completed"))="Completed"</formula>
    </cfRule>
    <cfRule type="beginsWith" dxfId="330" priority="26" stopIfTrue="1" operator="beginsWith" text="Partial">
      <formula>LEFT(E34,LEN("Partial"))="Partial"</formula>
    </cfRule>
    <cfRule type="beginsWith" dxfId="329" priority="27" stopIfTrue="1" operator="beginsWith" text="Missing">
      <formula>LEFT(E34,LEN("Missing"))="Missing"</formula>
    </cfRule>
    <cfRule type="beginsWith" dxfId="328" priority="28" stopIfTrue="1" operator="beginsWith" text="Untested">
      <formula>LEFT(E34,LEN("Untested"))="Untested"</formula>
    </cfRule>
    <cfRule type="notContainsBlanks" dxfId="327" priority="36" stopIfTrue="1">
      <formula>LEN(TRIM(E34))&gt;0</formula>
    </cfRule>
  </conditionalFormatting>
  <conditionalFormatting sqref="E24:F24">
    <cfRule type="beginsWith" dxfId="326" priority="11" stopIfTrue="1" operator="beginsWith" text="Not Applicable">
      <formula>LEFT(E24,LEN("Not Applicable"))="Not Applicable"</formula>
    </cfRule>
    <cfRule type="beginsWith" dxfId="325" priority="12" stopIfTrue="1" operator="beginsWith" text="No Extras">
      <formula>LEFT(E24,LEN("No Extras"))="No Extras"</formula>
    </cfRule>
    <cfRule type="beginsWith" dxfId="324" priority="13" stopIfTrue="1" operator="beginsWith" text="Untested">
      <formula>LEFT(E24,LEN("Untested"))="Untested"</formula>
    </cfRule>
    <cfRule type="notContainsBlanks" dxfId="323" priority="14" stopIfTrue="1">
      <formula>LEN(TRIM(E24))&gt;0</formula>
    </cfRule>
  </conditionalFormatting>
  <conditionalFormatting sqref="E24:F24">
    <cfRule type="beginsWith" dxfId="322" priority="8" stopIfTrue="1" operator="beginsWith" text="Exceptional">
      <formula>LEFT(E24,LEN("Exceptional"))="Exceptional"</formula>
    </cfRule>
    <cfRule type="beginsWith" dxfId="321" priority="9" stopIfTrue="1" operator="beginsWith" text="Lots">
      <formula>LEFT(E24,LEN("Lots"))="Lots"</formula>
    </cfRule>
    <cfRule type="beginsWith" dxfId="320" priority="10" stopIfTrue="1" operator="beginsWith" text="Some">
      <formula>LEFT(E24,LEN("Some"))="Some"</formula>
    </cfRule>
  </conditionalFormatting>
  <conditionalFormatting sqref="E30:F30">
    <cfRule type="beginsWith" dxfId="319" priority="4" stopIfTrue="1" operator="beginsWith" text="Not Applicable">
      <formula>LEFT(E30,LEN("Not Applicable"))="Not Applicable"</formula>
    </cfRule>
    <cfRule type="beginsWith" dxfId="318" priority="5" stopIfTrue="1" operator="beginsWith" text="No Extras">
      <formula>LEFT(E30,LEN("No Extras"))="No Extras"</formula>
    </cfRule>
    <cfRule type="beginsWith" dxfId="317" priority="6" stopIfTrue="1" operator="beginsWith" text="Untested">
      <formula>LEFT(E30,LEN("Untested"))="Untested"</formula>
    </cfRule>
    <cfRule type="notContainsBlanks" dxfId="316" priority="7" stopIfTrue="1">
      <formula>LEN(TRIM(E30))&gt;0</formula>
    </cfRule>
  </conditionalFormatting>
  <conditionalFormatting sqref="E30:F30">
    <cfRule type="beginsWith" dxfId="315" priority="1" stopIfTrue="1" operator="beginsWith" text="Exceptional">
      <formula>LEFT(E30,LEN("Exceptional"))="Exceptional"</formula>
    </cfRule>
    <cfRule type="beginsWith" dxfId="314" priority="2" stopIfTrue="1" operator="beginsWith" text="Lots">
      <formula>LEFT(E30,LEN("Lots"))="Lots"</formula>
    </cfRule>
    <cfRule type="beginsWith" dxfId="313" priority="3" stopIfTrue="1" operator="beginsWith" text="Some">
      <formula>LEFT(E30,LEN("Some"))="Some"</formula>
    </cfRule>
  </conditionalFormatting>
  <dataValidations count="4">
    <dataValidation type="list" showInputMessage="1" showErrorMessage="1" sqref="E12:E14 E17:E19 E36 E22:E26 E29:E33" xr:uid="{00000000-0002-0000-0400-000000000000}">
      <formula1>"Untested, Not Applicable, No Extras, Some Extras, Lots of Extras, Exceptional"</formula1>
    </dataValidation>
    <dataValidation type="list" allowBlank="1" showInputMessage="1" showErrorMessage="1" sqref="E7:F7" xr:uid="{00000000-0002-0000-0400-000001000000}">
      <formula1>"Unacceptable, Requires Improvement, Meets Expectations, Exceeds Expectations, Overall Outstanding"</formula1>
    </dataValidation>
    <dataValidation type="list" allowBlank="1" showInputMessage="1" showErrorMessage="1" sqref="G11 G28 G35 G21 G16" xr:uid="{00000000-0002-0000-0400-000002000000}">
      <formula1>"Not Assessed, Unacceptable, Requires Improvement, Meets Expectations, Exceeds Expectations"</formula1>
    </dataValidation>
    <dataValidation type="list" showInputMessage="1" showErrorMessage="1" sqref="F17:F19 F12:F14 F36 F22:F26 F29:F33" xr:uid="{00000000-0002-0000-0400-000003000000}">
      <formula1>"Untested, Not Applicable, Waived, Missing, Broken,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
  <sheetViews>
    <sheetView workbookViewId="0">
      <selection activeCell="A2" sqref="A2:C3"/>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149999999999999" thickBot="1">
      <c r="A1" s="283" t="s">
        <v>259</v>
      </c>
      <c r="B1" s="284"/>
      <c r="C1" s="285"/>
      <c r="D1" s="75" t="s">
        <v>260</v>
      </c>
      <c r="E1" s="76" t="str">
        <f>""&amp;COUNTIF(E$5:E$32,"Untested")&amp;" Untested"</f>
        <v>6 Untested</v>
      </c>
      <c r="F1" s="76" t="str">
        <f>""&amp;COUNTIF(F$5:F$32,"Untested")&amp;" Untested"</f>
        <v>6 Untested</v>
      </c>
      <c r="G1" s="68" t="s">
        <v>84</v>
      </c>
    </row>
    <row r="2" spans="1:7" ht="21" customHeight="1" thickBot="1">
      <c r="A2" s="269" t="s">
        <v>425</v>
      </c>
      <c r="B2" s="270"/>
      <c r="C2" s="271"/>
      <c r="D2" s="77" t="s">
        <v>261</v>
      </c>
      <c r="E2" s="78">
        <f>COUNTIF(E6:E32,"Fail")</f>
        <v>0</v>
      </c>
      <c r="F2" s="78">
        <f>COUNTIF($F$5:$F$32,"Fail")</f>
        <v>0</v>
      </c>
      <c r="G2" s="266" t="s">
        <v>262</v>
      </c>
    </row>
    <row r="3" spans="1:7" ht="21" customHeight="1" thickBot="1">
      <c r="A3" s="276"/>
      <c r="B3" s="277"/>
      <c r="C3" s="278"/>
      <c r="D3" s="77" t="s">
        <v>263</v>
      </c>
      <c r="E3" s="78">
        <f>COUNTIF(E6:E32,"Pass")</f>
        <v>0</v>
      </c>
      <c r="F3" s="78">
        <f>COUNTIF($F$5:$F$32,"Pass")</f>
        <v>0</v>
      </c>
      <c r="G3" s="268"/>
    </row>
    <row r="4" spans="1:7" ht="12" customHeight="1" thickBot="1">
      <c r="A4" s="94"/>
      <c r="B4" s="94"/>
      <c r="C4" s="94"/>
      <c r="D4" s="96"/>
      <c r="E4" s="95"/>
      <c r="F4" s="95"/>
      <c r="G4" s="97"/>
    </row>
    <row r="5" spans="1:7" ht="16.149999999999999" thickBot="1">
      <c r="A5" s="124" t="s">
        <v>264</v>
      </c>
      <c r="B5" s="125"/>
      <c r="C5" s="68"/>
      <c r="D5" s="68" t="s">
        <v>93</v>
      </c>
      <c r="E5" s="69" t="s">
        <v>94</v>
      </c>
      <c r="F5" s="69" t="s">
        <v>46</v>
      </c>
      <c r="G5" s="68" t="s">
        <v>95</v>
      </c>
    </row>
    <row r="6" spans="1:7" ht="43.15" customHeight="1" thickBot="1">
      <c r="A6" s="82"/>
      <c r="B6" s="264"/>
      <c r="C6" s="265"/>
      <c r="D6" s="70"/>
      <c r="E6" s="68" t="s">
        <v>100</v>
      </c>
      <c r="F6" s="68" t="s">
        <v>100</v>
      </c>
      <c r="G6" s="70"/>
    </row>
    <row r="7" spans="1:7" ht="43.15" customHeight="1" thickBot="1">
      <c r="A7" s="82"/>
      <c r="B7" s="264"/>
      <c r="C7" s="265"/>
      <c r="D7" s="70"/>
      <c r="E7" s="68" t="s">
        <v>100</v>
      </c>
      <c r="F7" s="68" t="s">
        <v>100</v>
      </c>
      <c r="G7" s="70"/>
    </row>
    <row r="8" spans="1:7" ht="43.15" customHeight="1" thickBot="1">
      <c r="A8" s="82"/>
      <c r="B8" s="264"/>
      <c r="C8" s="265"/>
      <c r="D8" s="70"/>
      <c r="E8" s="68" t="s">
        <v>100</v>
      </c>
      <c r="F8" s="68" t="s">
        <v>100</v>
      </c>
      <c r="G8" s="70"/>
    </row>
    <row r="9" spans="1:7" ht="43.15" customHeight="1" thickBot="1">
      <c r="A9" s="82"/>
      <c r="B9" s="264"/>
      <c r="C9" s="265"/>
      <c r="D9" s="70"/>
      <c r="E9" s="68" t="s">
        <v>100</v>
      </c>
      <c r="F9" s="68" t="s">
        <v>100</v>
      </c>
      <c r="G9" s="70"/>
    </row>
    <row r="10" spans="1:7" ht="43.15" customHeight="1" thickBot="1">
      <c r="A10" s="82"/>
      <c r="B10" s="264"/>
      <c r="C10" s="265"/>
      <c r="D10" s="70"/>
      <c r="E10" s="68" t="s">
        <v>100</v>
      </c>
      <c r="F10" s="68" t="s">
        <v>100</v>
      </c>
      <c r="G10" s="70"/>
    </row>
    <row r="11" spans="1:7" ht="43.15" customHeight="1" thickBot="1">
      <c r="A11" s="82"/>
      <c r="B11" s="264"/>
      <c r="C11" s="265"/>
      <c r="D11" s="70"/>
      <c r="E11" s="68" t="s">
        <v>100</v>
      </c>
      <c r="F11" s="68" t="s">
        <v>100</v>
      </c>
      <c r="G11" s="70"/>
    </row>
  </sheetData>
  <mergeCells count="9">
    <mergeCell ref="B11:C11"/>
    <mergeCell ref="A2:C3"/>
    <mergeCell ref="G2:G3"/>
    <mergeCell ref="A1:C1"/>
    <mergeCell ref="B6:C6"/>
    <mergeCell ref="B10:C10"/>
    <mergeCell ref="B9:C9"/>
    <mergeCell ref="B8:C8"/>
    <mergeCell ref="B7:C7"/>
  </mergeCells>
  <conditionalFormatting sqref="E14:F33">
    <cfRule type="beginsWith" dxfId="312" priority="275" stopIfTrue="1" operator="beginsWith" text="Not Applicable">
      <formula>LEFT(E14,LEN("Not Applicable"))="Not Applicable"</formula>
    </cfRule>
    <cfRule type="beginsWith" dxfId="311" priority="276" stopIfTrue="1" operator="beginsWith" text="Waived">
      <formula>LEFT(E14,LEN("Waived"))="Waived"</formula>
    </cfRule>
    <cfRule type="beginsWith" dxfId="310" priority="277" stopIfTrue="1" operator="beginsWith" text="Pre-Passed">
      <formula>LEFT(E14,LEN("Pre-Passed"))="Pre-Passed"</formula>
    </cfRule>
    <cfRule type="beginsWith" dxfId="309" priority="278" stopIfTrue="1" operator="beginsWith" text="Completed">
      <formula>LEFT(E14,LEN("Completed"))="Completed"</formula>
    </cfRule>
    <cfRule type="beginsWith" dxfId="308" priority="279" stopIfTrue="1" operator="beginsWith" text="Partial">
      <formula>LEFT(E14,LEN("Partial"))="Partial"</formula>
    </cfRule>
    <cfRule type="beginsWith" dxfId="307" priority="280" stopIfTrue="1" operator="beginsWith" text="Missing">
      <formula>LEFT(E14,LEN("Missing"))="Missing"</formula>
    </cfRule>
    <cfRule type="beginsWith" dxfId="306" priority="281" stopIfTrue="1" operator="beginsWith" text="Untested">
      <formula>LEFT(E14,LEN("Untested"))="Untested"</formula>
    </cfRule>
    <cfRule type="notContainsBlanks" dxfId="305" priority="282" stopIfTrue="1">
      <formula>LEN(TRIM(E14))&gt;0</formula>
    </cfRule>
  </conditionalFormatting>
  <conditionalFormatting sqref="E5">
    <cfRule type="beginsWith" dxfId="304" priority="267" stopIfTrue="1" operator="beginsWith" text="Not Applicable">
      <formula>LEFT(E5,LEN("Not Applicable"))="Not Applicable"</formula>
    </cfRule>
    <cfRule type="beginsWith" dxfId="303" priority="268" stopIfTrue="1" operator="beginsWith" text="Waived">
      <formula>LEFT(E5,LEN("Waived"))="Waived"</formula>
    </cfRule>
    <cfRule type="beginsWith" dxfId="302" priority="269" stopIfTrue="1" operator="beginsWith" text="Pre-Passed">
      <formula>LEFT(E5,LEN("Pre-Passed"))="Pre-Passed"</formula>
    </cfRule>
    <cfRule type="beginsWith" dxfId="301" priority="270" stopIfTrue="1" operator="beginsWith" text="Completed">
      <formula>LEFT(E5,LEN("Completed"))="Completed"</formula>
    </cfRule>
    <cfRule type="beginsWith" dxfId="300" priority="271" stopIfTrue="1" operator="beginsWith" text="Partial">
      <formula>LEFT(E5,LEN("Partial"))="Partial"</formula>
    </cfRule>
    <cfRule type="beginsWith" dxfId="299" priority="272" stopIfTrue="1" operator="beginsWith" text="Missing">
      <formula>LEFT(E5,LEN("Missing"))="Missing"</formula>
    </cfRule>
    <cfRule type="beginsWith" dxfId="298" priority="273" stopIfTrue="1" operator="beginsWith" text="Untested">
      <formula>LEFT(E5,LEN("Untested"))="Untested"</formula>
    </cfRule>
    <cfRule type="notContainsBlanks" dxfId="297" priority="274" stopIfTrue="1">
      <formula>LEN(TRIM(E5))&gt;0</formula>
    </cfRule>
  </conditionalFormatting>
  <conditionalFormatting sqref="F5">
    <cfRule type="beginsWith" dxfId="296" priority="259" stopIfTrue="1" operator="beginsWith" text="Not Applicable">
      <formula>LEFT(F5,LEN("Not Applicable"))="Not Applicable"</formula>
    </cfRule>
    <cfRule type="beginsWith" dxfId="295" priority="260" stopIfTrue="1" operator="beginsWith" text="Waived">
      <formula>LEFT(F5,LEN("Waived"))="Waived"</formula>
    </cfRule>
    <cfRule type="beginsWith" dxfId="294" priority="261" stopIfTrue="1" operator="beginsWith" text="Pre-Passed">
      <formula>LEFT(F5,LEN("Pre-Passed"))="Pre-Passed"</formula>
    </cfRule>
    <cfRule type="beginsWith" dxfId="293" priority="262" stopIfTrue="1" operator="beginsWith" text="Completed">
      <formula>LEFT(F5,LEN("Completed"))="Completed"</formula>
    </cfRule>
    <cfRule type="beginsWith" dxfId="292" priority="263" stopIfTrue="1" operator="beginsWith" text="Partial">
      <formula>LEFT(F5,LEN("Partial"))="Partial"</formula>
    </cfRule>
    <cfRule type="beginsWith" dxfId="291" priority="264" stopIfTrue="1" operator="beginsWith" text="Missing">
      <formula>LEFT(F5,LEN("Missing"))="Missing"</formula>
    </cfRule>
    <cfRule type="beginsWith" dxfId="290" priority="265" stopIfTrue="1" operator="beginsWith" text="Untested">
      <formula>LEFT(F5,LEN("Untested"))="Untested"</formula>
    </cfRule>
    <cfRule type="notContainsBlanks" dxfId="289" priority="266" stopIfTrue="1">
      <formula>LEN(TRIM(F5))&gt;0</formula>
    </cfRule>
  </conditionalFormatting>
  <conditionalFormatting sqref="E6:F6 E11:F11">
    <cfRule type="beginsWith" dxfId="288" priority="74" stopIfTrue="1" operator="beginsWith" text="Fail">
      <formula>LEFT(E6,LEN("Fail"))="Fail"</formula>
    </cfRule>
    <cfRule type="beginsWith" dxfId="287" priority="75" stopIfTrue="1" operator="beginsWith" text="Pass">
      <formula>LEFT(E6,LEN("Pass"))="Pass"</formula>
    </cfRule>
    <cfRule type="beginsWith" dxfId="286" priority="78" stopIfTrue="1" operator="beginsWith" text="Untested">
      <formula>LEFT(E6,LEN("Untested"))="Untested"</formula>
    </cfRule>
  </conditionalFormatting>
  <conditionalFormatting sqref="F11">
    <cfRule type="beginsWith" dxfId="285" priority="58" stopIfTrue="1" operator="beginsWith" text="Fail">
      <formula>LEFT(F11,LEN("Fail"))="Fail"</formula>
    </cfRule>
    <cfRule type="beginsWith" dxfId="284" priority="59" stopIfTrue="1" operator="beginsWith" text="Pass">
      <formula>LEFT(F11,LEN("Pass"))="Pass"</formula>
    </cfRule>
    <cfRule type="beginsWith" dxfId="283" priority="60" stopIfTrue="1" operator="beginsWith" text="Untested">
      <formula>LEFT(F11,LEN("Untested"))="Untested"</formula>
    </cfRule>
  </conditionalFormatting>
  <conditionalFormatting sqref="E6 E11">
    <cfRule type="beginsWith" dxfId="282" priority="55" stopIfTrue="1" operator="beginsWith" text="Fail">
      <formula>LEFT(E6,LEN("Fail"))="Fail"</formula>
    </cfRule>
    <cfRule type="beginsWith" dxfId="281" priority="56" stopIfTrue="1" operator="beginsWith" text="Pass">
      <formula>LEFT(E6,LEN("Pass"))="Pass"</formula>
    </cfRule>
    <cfRule type="beginsWith" dxfId="280" priority="57" stopIfTrue="1" operator="beginsWith" text="Untested">
      <formula>LEFT(E6,LEN("Untested"))="Untested"</formula>
    </cfRule>
  </conditionalFormatting>
  <conditionalFormatting sqref="E11">
    <cfRule type="beginsWith" dxfId="279" priority="52" stopIfTrue="1" operator="beginsWith" text="Fail">
      <formula>LEFT(E11,LEN("Fail"))="Fail"</formula>
    </cfRule>
    <cfRule type="beginsWith" dxfId="278" priority="53" stopIfTrue="1" operator="beginsWith" text="Pass">
      <formula>LEFT(E11,LEN("Pass"))="Pass"</formula>
    </cfRule>
    <cfRule type="beginsWith" dxfId="277" priority="54" stopIfTrue="1" operator="beginsWith" text="Untested">
      <formula>LEFT(E11,LEN("Untested"))="Untested"</formula>
    </cfRule>
  </conditionalFormatting>
  <conditionalFormatting sqref="F6">
    <cfRule type="beginsWith" dxfId="276" priority="49" stopIfTrue="1" operator="beginsWith" text="Fail">
      <formula>LEFT(F6,LEN("Fail"))="Fail"</formula>
    </cfRule>
    <cfRule type="beginsWith" dxfId="275" priority="50" stopIfTrue="1" operator="beginsWith" text="Pass">
      <formula>LEFT(F6,LEN("Pass"))="Pass"</formula>
    </cfRule>
    <cfRule type="beginsWith" dxfId="274" priority="51" stopIfTrue="1" operator="beginsWith" text="Untested">
      <formula>LEFT(F6,LEN("Untested"))="Untested"</formula>
    </cfRule>
  </conditionalFormatting>
  <conditionalFormatting sqref="E10">
    <cfRule type="beginsWith" dxfId="273" priority="37" stopIfTrue="1" operator="beginsWith" text="Fail">
      <formula>LEFT(E10,LEN("Fail"))="Fail"</formula>
    </cfRule>
    <cfRule type="beginsWith" dxfId="272" priority="38" stopIfTrue="1" operator="beginsWith" text="Pass">
      <formula>LEFT(E10,LEN("Pass"))="Pass"</formula>
    </cfRule>
    <cfRule type="beginsWith" dxfId="271" priority="39" stopIfTrue="1" operator="beginsWith" text="Untested">
      <formula>LEFT(E10,LEN("Untested"))="Untested"</formula>
    </cfRule>
  </conditionalFormatting>
  <conditionalFormatting sqref="E9">
    <cfRule type="beginsWith" dxfId="270" priority="25" stopIfTrue="1" operator="beginsWith" text="Fail">
      <formula>LEFT(E9,LEN("Fail"))="Fail"</formula>
    </cfRule>
    <cfRule type="beginsWith" dxfId="269" priority="26" stopIfTrue="1" operator="beginsWith" text="Pass">
      <formula>LEFT(E9,LEN("Pass"))="Pass"</formula>
    </cfRule>
    <cfRule type="beginsWith" dxfId="268" priority="27" stopIfTrue="1" operator="beginsWith" text="Untested">
      <formula>LEFT(E9,LEN("Untested"))="Untested"</formula>
    </cfRule>
  </conditionalFormatting>
  <conditionalFormatting sqref="E8">
    <cfRule type="beginsWith" dxfId="267" priority="13" stopIfTrue="1" operator="beginsWith" text="Fail">
      <formula>LEFT(E8,LEN("Fail"))="Fail"</formula>
    </cfRule>
    <cfRule type="beginsWith" dxfId="266" priority="14" stopIfTrue="1" operator="beginsWith" text="Pass">
      <formula>LEFT(E8,LEN("Pass"))="Pass"</formula>
    </cfRule>
    <cfRule type="beginsWith" dxfId="265" priority="15" stopIfTrue="1" operator="beginsWith" text="Untested">
      <formula>LEFT(E8,LEN("Untested"))="Untested"</formula>
    </cfRule>
  </conditionalFormatting>
  <conditionalFormatting sqref="E10:F10">
    <cfRule type="beginsWith" dxfId="264" priority="46" stopIfTrue="1" operator="beginsWith" text="Fail">
      <formula>LEFT(E10,LEN("Fail"))="Fail"</formula>
    </cfRule>
    <cfRule type="beginsWith" dxfId="263" priority="47" stopIfTrue="1" operator="beginsWith" text="Pass">
      <formula>LEFT(E10,LEN("Pass"))="Pass"</formula>
    </cfRule>
    <cfRule type="beginsWith" dxfId="262" priority="48" stopIfTrue="1" operator="beginsWith" text="Untested">
      <formula>LEFT(E10,LEN("Untested"))="Untested"</formula>
    </cfRule>
  </conditionalFormatting>
  <conditionalFormatting sqref="F10">
    <cfRule type="beginsWith" dxfId="261" priority="43" stopIfTrue="1" operator="beginsWith" text="Fail">
      <formula>LEFT(F10,LEN("Fail"))="Fail"</formula>
    </cfRule>
    <cfRule type="beginsWith" dxfId="260" priority="44" stopIfTrue="1" operator="beginsWith" text="Pass">
      <formula>LEFT(F10,LEN("Pass"))="Pass"</formula>
    </cfRule>
    <cfRule type="beginsWith" dxfId="259" priority="45" stopIfTrue="1" operator="beginsWith" text="Untested">
      <formula>LEFT(F10,LEN("Untested"))="Untested"</formula>
    </cfRule>
  </conditionalFormatting>
  <conditionalFormatting sqref="E10">
    <cfRule type="beginsWith" dxfId="258" priority="40" stopIfTrue="1" operator="beginsWith" text="Fail">
      <formula>LEFT(E10,LEN("Fail"))="Fail"</formula>
    </cfRule>
    <cfRule type="beginsWith" dxfId="257" priority="41" stopIfTrue="1" operator="beginsWith" text="Pass">
      <formula>LEFT(E10,LEN("Pass"))="Pass"</formula>
    </cfRule>
    <cfRule type="beginsWith" dxfId="256" priority="42" stopIfTrue="1" operator="beginsWith" text="Untested">
      <formula>LEFT(E10,LEN("Untested"))="Untested"</formula>
    </cfRule>
  </conditionalFormatting>
  <conditionalFormatting sqref="E9:F9">
    <cfRule type="beginsWith" dxfId="255" priority="34" stopIfTrue="1" operator="beginsWith" text="Fail">
      <formula>LEFT(E9,LEN("Fail"))="Fail"</formula>
    </cfRule>
    <cfRule type="beginsWith" dxfId="254" priority="35" stopIfTrue="1" operator="beginsWith" text="Pass">
      <formula>LEFT(E9,LEN("Pass"))="Pass"</formula>
    </cfRule>
    <cfRule type="beginsWith" dxfId="253" priority="36" stopIfTrue="1" operator="beginsWith" text="Untested">
      <formula>LEFT(E9,LEN("Untested"))="Untested"</formula>
    </cfRule>
  </conditionalFormatting>
  <conditionalFormatting sqref="F9">
    <cfRule type="beginsWith" dxfId="252" priority="31" stopIfTrue="1" operator="beginsWith" text="Fail">
      <formula>LEFT(F9,LEN("Fail"))="Fail"</formula>
    </cfRule>
    <cfRule type="beginsWith" dxfId="251" priority="32" stopIfTrue="1" operator="beginsWith" text="Pass">
      <formula>LEFT(F9,LEN("Pass"))="Pass"</formula>
    </cfRule>
    <cfRule type="beginsWith" dxfId="250" priority="33" stopIfTrue="1" operator="beginsWith" text="Untested">
      <formula>LEFT(F9,LEN("Untested"))="Untested"</formula>
    </cfRule>
  </conditionalFormatting>
  <conditionalFormatting sqref="E9">
    <cfRule type="beginsWith" dxfId="249" priority="28" stopIfTrue="1" operator="beginsWith" text="Fail">
      <formula>LEFT(E9,LEN("Fail"))="Fail"</formula>
    </cfRule>
    <cfRule type="beginsWith" dxfId="248" priority="29" stopIfTrue="1" operator="beginsWith" text="Pass">
      <formula>LEFT(E9,LEN("Pass"))="Pass"</formula>
    </cfRule>
    <cfRule type="beginsWith" dxfId="247" priority="30" stopIfTrue="1" operator="beginsWith" text="Untested">
      <formula>LEFT(E9,LEN("Untested"))="Untested"</formula>
    </cfRule>
  </conditionalFormatting>
  <conditionalFormatting sqref="E8:F8">
    <cfRule type="beginsWith" dxfId="246" priority="22" stopIfTrue="1" operator="beginsWith" text="Fail">
      <formula>LEFT(E8,LEN("Fail"))="Fail"</formula>
    </cfRule>
    <cfRule type="beginsWith" dxfId="245" priority="23" stopIfTrue="1" operator="beginsWith" text="Pass">
      <formula>LEFT(E8,LEN("Pass"))="Pass"</formula>
    </cfRule>
    <cfRule type="beginsWith" dxfId="244" priority="24" stopIfTrue="1" operator="beginsWith" text="Untested">
      <formula>LEFT(E8,LEN("Untested"))="Untested"</formula>
    </cfRule>
  </conditionalFormatting>
  <conditionalFormatting sqref="F8">
    <cfRule type="beginsWith" dxfId="243" priority="19" stopIfTrue="1" operator="beginsWith" text="Fail">
      <formula>LEFT(F8,LEN("Fail"))="Fail"</formula>
    </cfRule>
    <cfRule type="beginsWith" dxfId="242" priority="20" stopIfTrue="1" operator="beginsWith" text="Pass">
      <formula>LEFT(F8,LEN("Pass"))="Pass"</formula>
    </cfRule>
    <cfRule type="beginsWith" dxfId="241" priority="21" stopIfTrue="1" operator="beginsWith" text="Untested">
      <formula>LEFT(F8,LEN("Untested"))="Untested"</formula>
    </cfRule>
  </conditionalFormatting>
  <conditionalFormatting sqref="E8">
    <cfRule type="beginsWith" dxfId="240" priority="16" stopIfTrue="1" operator="beginsWith" text="Fail">
      <formula>LEFT(E8,LEN("Fail"))="Fail"</formula>
    </cfRule>
    <cfRule type="beginsWith" dxfId="239" priority="17" stopIfTrue="1" operator="beginsWith" text="Pass">
      <formula>LEFT(E8,LEN("Pass"))="Pass"</formula>
    </cfRule>
    <cfRule type="beginsWith" dxfId="238" priority="18" stopIfTrue="1" operator="beginsWith" text="Untested">
      <formula>LEFT(E8,LEN("Untested"))="Untested"</formula>
    </cfRule>
  </conditionalFormatting>
  <conditionalFormatting sqref="E7:F7">
    <cfRule type="beginsWith" dxfId="237" priority="10" stopIfTrue="1" operator="beginsWith" text="Fail">
      <formula>LEFT(E7,LEN("Fail"))="Fail"</formula>
    </cfRule>
    <cfRule type="beginsWith" dxfId="236" priority="11" stopIfTrue="1" operator="beginsWith" text="Pass">
      <formula>LEFT(E7,LEN("Pass"))="Pass"</formula>
    </cfRule>
    <cfRule type="beginsWith" dxfId="235" priority="12" stopIfTrue="1" operator="beginsWith" text="Untested">
      <formula>LEFT(E7,LEN("Untested"))="Untested"</formula>
    </cfRule>
  </conditionalFormatting>
  <conditionalFormatting sqref="F7">
    <cfRule type="beginsWith" dxfId="234" priority="7" stopIfTrue="1" operator="beginsWith" text="Fail">
      <formula>LEFT(F7,LEN("Fail"))="Fail"</formula>
    </cfRule>
    <cfRule type="beginsWith" dxfId="233" priority="8" stopIfTrue="1" operator="beginsWith" text="Pass">
      <formula>LEFT(F7,LEN("Pass"))="Pass"</formula>
    </cfRule>
    <cfRule type="beginsWith" dxfId="232" priority="9" stopIfTrue="1" operator="beginsWith" text="Untested">
      <formula>LEFT(F7,LEN("Untested"))="Untested"</formula>
    </cfRule>
  </conditionalFormatting>
  <conditionalFormatting sqref="E7">
    <cfRule type="beginsWith" dxfId="231" priority="4" stopIfTrue="1" operator="beginsWith" text="Fail">
      <formula>LEFT(E7,LEN("Fail"))="Fail"</formula>
    </cfRule>
    <cfRule type="beginsWith" dxfId="230" priority="5" stopIfTrue="1" operator="beginsWith" text="Pass">
      <formula>LEFT(E7,LEN("Pass"))="Pass"</formula>
    </cfRule>
    <cfRule type="beginsWith" dxfId="229" priority="6" stopIfTrue="1" operator="beginsWith" text="Untested">
      <formula>LEFT(E7,LEN("Untested"))="Untested"</formula>
    </cfRule>
  </conditionalFormatting>
  <conditionalFormatting sqref="E7">
    <cfRule type="beginsWith" dxfId="228" priority="1" stopIfTrue="1" operator="beginsWith" text="Fail">
      <formula>LEFT(E7,LEN("Fail"))="Fail"</formula>
    </cfRule>
    <cfRule type="beginsWith" dxfId="227" priority="2" stopIfTrue="1" operator="beginsWith" text="Pass">
      <formula>LEFT(E7,LEN("Pass"))="Pass"</formula>
    </cfRule>
    <cfRule type="beginsWith" dxfId="226" priority="3" stopIfTrue="1" operator="beginsWith" text="Untested">
      <formula>LEFT(E7,LEN("Untested"))="Untested"</formula>
    </cfRule>
  </conditionalFormatting>
  <dataValidations count="1">
    <dataValidation type="list" showInputMessage="1" showErrorMessage="1" sqref="E6:F11" xr:uid="{00000000-0002-0000-0500-000000000000}">
      <formula1>"Untested, Fail, Pass"</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Normal="120" zoomScalePageLayoutView="120" workbookViewId="0">
      <selection activeCell="A2" sqref="A2:C5"/>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149999999999999" thickBot="1">
      <c r="A1" s="283" t="s">
        <v>265</v>
      </c>
      <c r="B1" s="284"/>
      <c r="C1" s="285"/>
      <c r="D1" s="75" t="s">
        <v>260</v>
      </c>
      <c r="E1" s="76" t="str">
        <f>""&amp;COUNTIF(E$7:E$98,"Untested")&amp;" Untested"</f>
        <v>49 Untested</v>
      </c>
      <c r="F1" s="76" t="str">
        <f>""&amp;COUNTIF(F$7:F$98,"Untested")&amp;" Untested"</f>
        <v>49 Untested</v>
      </c>
      <c r="G1" s="68" t="s">
        <v>84</v>
      </c>
    </row>
    <row r="2" spans="1:7" ht="17.100000000000001" customHeight="1" thickBot="1">
      <c r="A2" s="269" t="s">
        <v>424</v>
      </c>
      <c r="B2" s="270"/>
      <c r="C2" s="271"/>
      <c r="D2" s="77" t="s">
        <v>266</v>
      </c>
      <c r="E2" s="78">
        <f>COUNTIF($E$7:$E$98,"Missing")+COUNTIF($E$7:$E$98,"Incomplete")</f>
        <v>0</v>
      </c>
      <c r="F2" s="78">
        <f>COUNTIF($F$7:$F$98,"Missing")+COUNTIF($F$7:$F$98,"Incomplete")</f>
        <v>0</v>
      </c>
      <c r="G2" s="266" t="s">
        <v>267</v>
      </c>
    </row>
    <row r="3" spans="1:7" ht="16.149999999999999" thickBot="1">
      <c r="A3" s="272"/>
      <c r="B3" s="275"/>
      <c r="C3" s="274"/>
      <c r="D3" s="77" t="s">
        <v>268</v>
      </c>
      <c r="E3" s="78">
        <f>COUNTIF($E$7:$E$98,"Mostly Complete")</f>
        <v>0</v>
      </c>
      <c r="F3" s="78">
        <f>COUNTIF($F$7:$F$98,"Mostly Complete")</f>
        <v>0</v>
      </c>
      <c r="G3" s="267"/>
    </row>
    <row r="4" spans="1:7" ht="16.149999999999999" thickBot="1">
      <c r="A4" s="272"/>
      <c r="B4" s="275"/>
      <c r="C4" s="274"/>
      <c r="D4" s="77" t="s">
        <v>269</v>
      </c>
      <c r="E4" s="78">
        <f>COUNTIF($E$7:$E$98,"Complete")</f>
        <v>0</v>
      </c>
      <c r="F4" s="78">
        <f>COUNTIF($F$7:$F$98,"Complete")</f>
        <v>0</v>
      </c>
      <c r="G4" s="267"/>
    </row>
    <row r="5" spans="1:7" ht="16.149999999999999" thickBot="1">
      <c r="A5" s="276"/>
      <c r="B5" s="277"/>
      <c r="C5" s="278"/>
      <c r="D5" s="79" t="s">
        <v>270</v>
      </c>
      <c r="E5" s="80">
        <f>E2*(-0.1)+E3*(-0.02)</f>
        <v>0</v>
      </c>
      <c r="F5" s="80">
        <f>F2*(-0.1)+F3*(-0.02)</f>
        <v>0</v>
      </c>
      <c r="G5" s="268"/>
    </row>
    <row r="6" spans="1:7" ht="8.1" customHeight="1" thickBot="1">
      <c r="A6" s="71"/>
      <c r="B6" s="71"/>
      <c r="C6" s="71"/>
      <c r="D6" s="72"/>
      <c r="E6" s="73"/>
      <c r="F6" s="73"/>
      <c r="G6" s="71"/>
    </row>
    <row r="7" spans="1:7" ht="16.149999999999999" thickBot="1">
      <c r="A7" s="286" t="s">
        <v>271</v>
      </c>
      <c r="B7" s="287"/>
      <c r="C7" s="68"/>
      <c r="D7" s="68" t="s">
        <v>93</v>
      </c>
      <c r="E7" s="69" t="s">
        <v>94</v>
      </c>
      <c r="F7" s="69" t="s">
        <v>46</v>
      </c>
      <c r="G7" s="68" t="s">
        <v>95</v>
      </c>
    </row>
    <row r="8" spans="1:7" ht="65.099999999999994" customHeight="1" thickBot="1">
      <c r="A8" s="82" t="s">
        <v>272</v>
      </c>
      <c r="B8" s="264" t="s">
        <v>273</v>
      </c>
      <c r="C8" s="265"/>
      <c r="D8" s="70"/>
      <c r="E8" s="68" t="s">
        <v>100</v>
      </c>
      <c r="F8" s="68" t="s">
        <v>100</v>
      </c>
      <c r="G8" s="70"/>
    </row>
    <row r="9" spans="1:7" ht="42" customHeight="1" thickBot="1">
      <c r="A9" s="82" t="s">
        <v>274</v>
      </c>
      <c r="B9" s="296" t="s">
        <v>275</v>
      </c>
      <c r="C9" s="297"/>
      <c r="D9" s="70"/>
      <c r="E9" s="68" t="s">
        <v>100</v>
      </c>
      <c r="F9" s="68" t="s">
        <v>100</v>
      </c>
      <c r="G9" s="70"/>
    </row>
    <row r="10" spans="1:7" ht="8.1" customHeight="1" thickBot="1">
      <c r="A10" s="71"/>
      <c r="B10" s="71"/>
      <c r="C10" s="71"/>
      <c r="D10" s="72"/>
      <c r="E10" s="73"/>
      <c r="F10" s="73"/>
      <c r="G10" s="71"/>
    </row>
    <row r="11" spans="1:7" ht="16.149999999999999" thickBot="1">
      <c r="A11" s="100" t="s">
        <v>276</v>
      </c>
      <c r="B11" s="101"/>
      <c r="C11" s="68"/>
      <c r="D11" s="68" t="s">
        <v>93</v>
      </c>
      <c r="E11" s="69" t="s">
        <v>94</v>
      </c>
      <c r="F11" s="69" t="s">
        <v>46</v>
      </c>
      <c r="G11" s="68" t="s">
        <v>95</v>
      </c>
    </row>
    <row r="12" spans="1:7" ht="62.1" customHeight="1" thickBot="1">
      <c r="A12" s="83" t="s">
        <v>277</v>
      </c>
      <c r="B12" s="264" t="s">
        <v>278</v>
      </c>
      <c r="C12" s="265"/>
      <c r="D12" s="70"/>
      <c r="E12" s="68" t="s">
        <v>100</v>
      </c>
      <c r="F12" s="68" t="s">
        <v>100</v>
      </c>
      <c r="G12" s="70"/>
    </row>
    <row r="13" spans="1:7" ht="62.1" customHeight="1" thickBot="1">
      <c r="A13" s="83" t="s">
        <v>279</v>
      </c>
      <c r="B13" s="264" t="s">
        <v>280</v>
      </c>
      <c r="C13" s="265"/>
      <c r="D13" s="70"/>
      <c r="E13" s="68" t="s">
        <v>100</v>
      </c>
      <c r="F13" s="68" t="s">
        <v>100</v>
      </c>
      <c r="G13" s="70"/>
    </row>
    <row r="14" spans="1:7" ht="31.15" customHeight="1" thickBot="1">
      <c r="A14" s="83" t="s">
        <v>281</v>
      </c>
      <c r="B14" s="264" t="s">
        <v>282</v>
      </c>
      <c r="C14" s="265"/>
      <c r="D14" s="70"/>
      <c r="E14" s="68" t="s">
        <v>100</v>
      </c>
      <c r="F14" s="68" t="s">
        <v>100</v>
      </c>
      <c r="G14" s="70"/>
    </row>
    <row r="15" spans="1:7" ht="244.15" customHeight="1" thickBot="1">
      <c r="A15" s="84" t="s">
        <v>283</v>
      </c>
      <c r="B15" s="314" t="s">
        <v>284</v>
      </c>
      <c r="C15" s="315"/>
      <c r="D15" s="126"/>
      <c r="E15" s="68" t="s">
        <v>100</v>
      </c>
      <c r="F15" s="68" t="s">
        <v>100</v>
      </c>
      <c r="G15" s="126"/>
    </row>
    <row r="16" spans="1:7" ht="82.15" customHeight="1" thickBot="1">
      <c r="A16" s="85" t="s">
        <v>285</v>
      </c>
      <c r="B16" s="316" t="s">
        <v>286</v>
      </c>
      <c r="C16" s="316"/>
      <c r="D16" s="86"/>
      <c r="E16" s="68" t="s">
        <v>100</v>
      </c>
      <c r="F16" s="68" t="s">
        <v>100</v>
      </c>
      <c r="G16" s="86"/>
    </row>
    <row r="17" spans="1:7" ht="383.25" customHeight="1" thickBot="1">
      <c r="A17" s="85" t="s">
        <v>287</v>
      </c>
      <c r="B17" s="316" t="s">
        <v>288</v>
      </c>
      <c r="C17" s="316"/>
      <c r="D17" s="86"/>
      <c r="E17" s="68" t="s">
        <v>100</v>
      </c>
      <c r="F17" s="68" t="s">
        <v>100</v>
      </c>
      <c r="G17" s="86"/>
    </row>
    <row r="18" spans="1:7" ht="8.1" customHeight="1" thickBot="1">
      <c r="A18" s="71"/>
      <c r="B18" s="71"/>
      <c r="C18" s="71"/>
      <c r="D18" s="72"/>
      <c r="E18" s="73"/>
      <c r="F18" s="73"/>
      <c r="G18" s="71"/>
    </row>
    <row r="19" spans="1:7" ht="16.149999999999999" thickBot="1">
      <c r="A19" s="286" t="s">
        <v>289</v>
      </c>
      <c r="B19" s="287"/>
      <c r="C19" s="68"/>
      <c r="D19" s="68" t="s">
        <v>93</v>
      </c>
      <c r="E19" s="69" t="s">
        <v>94</v>
      </c>
      <c r="F19" s="69" t="s">
        <v>46</v>
      </c>
      <c r="G19" s="68" t="s">
        <v>95</v>
      </c>
    </row>
    <row r="20" spans="1:7" ht="100.15" customHeight="1" thickBot="1">
      <c r="A20" s="83" t="s">
        <v>290</v>
      </c>
      <c r="B20" s="264" t="s">
        <v>291</v>
      </c>
      <c r="C20" s="265"/>
      <c r="D20" s="70"/>
      <c r="E20" s="68" t="s">
        <v>100</v>
      </c>
      <c r="F20" s="68" t="s">
        <v>100</v>
      </c>
      <c r="G20" s="70"/>
    </row>
    <row r="21" spans="1:7" ht="182.1" customHeight="1" thickBot="1">
      <c r="A21" s="84" t="s">
        <v>292</v>
      </c>
      <c r="B21" s="264" t="s">
        <v>293</v>
      </c>
      <c r="C21" s="265"/>
      <c r="D21" s="70"/>
      <c r="E21" s="68" t="s">
        <v>100</v>
      </c>
      <c r="F21" s="68" t="s">
        <v>100</v>
      </c>
      <c r="G21" s="70"/>
    </row>
    <row r="22" spans="1:7" ht="192" customHeight="1" thickBot="1">
      <c r="A22" s="85" t="s">
        <v>285</v>
      </c>
      <c r="B22" s="316" t="s">
        <v>294</v>
      </c>
      <c r="C22" s="316"/>
      <c r="D22" s="86"/>
      <c r="E22" s="68" t="s">
        <v>100</v>
      </c>
      <c r="F22" s="68" t="s">
        <v>100</v>
      </c>
      <c r="G22" s="86"/>
    </row>
    <row r="23" spans="1:7" ht="281.10000000000002" customHeight="1" thickBot="1">
      <c r="A23" s="87" t="s">
        <v>295</v>
      </c>
      <c r="B23" s="316" t="s">
        <v>296</v>
      </c>
      <c r="C23" s="316"/>
      <c r="D23" s="86"/>
      <c r="E23" s="68" t="s">
        <v>100</v>
      </c>
      <c r="F23" s="68" t="s">
        <v>100</v>
      </c>
      <c r="G23" s="86"/>
    </row>
    <row r="24" spans="1:7" ht="84" customHeight="1" thickBot="1">
      <c r="A24" s="85" t="s">
        <v>297</v>
      </c>
      <c r="B24" s="316" t="s">
        <v>298</v>
      </c>
      <c r="C24" s="316"/>
      <c r="D24" s="86"/>
      <c r="E24" s="68" t="s">
        <v>100</v>
      </c>
      <c r="F24" s="68" t="s">
        <v>100</v>
      </c>
      <c r="G24" s="86"/>
    </row>
    <row r="25" spans="1:7" ht="29.1" customHeight="1" thickBot="1">
      <c r="A25" s="85" t="s">
        <v>299</v>
      </c>
      <c r="B25" s="316" t="s">
        <v>300</v>
      </c>
      <c r="C25" s="316"/>
      <c r="D25" s="86"/>
      <c r="E25" s="68" t="s">
        <v>100</v>
      </c>
      <c r="F25" s="68" t="s">
        <v>100</v>
      </c>
      <c r="G25" s="86"/>
    </row>
    <row r="26" spans="1:7" ht="39.75" thickBot="1">
      <c r="A26" s="88" t="s">
        <v>301</v>
      </c>
      <c r="B26" s="316" t="s">
        <v>302</v>
      </c>
      <c r="C26" s="316"/>
      <c r="D26" s="86"/>
      <c r="E26" s="68" t="s">
        <v>100</v>
      </c>
      <c r="F26" s="68" t="s">
        <v>100</v>
      </c>
      <c r="G26" s="86"/>
    </row>
    <row r="27" spans="1:7" ht="43.15" customHeight="1" thickBot="1">
      <c r="A27" s="85" t="s">
        <v>303</v>
      </c>
      <c r="B27" s="316" t="s">
        <v>304</v>
      </c>
      <c r="C27" s="316"/>
      <c r="D27" s="86"/>
      <c r="E27" s="68" t="s">
        <v>100</v>
      </c>
      <c r="F27" s="68" t="s">
        <v>100</v>
      </c>
      <c r="G27" s="86"/>
    </row>
    <row r="28" spans="1:7" ht="29.1" customHeight="1" thickBot="1">
      <c r="A28" s="85" t="s">
        <v>305</v>
      </c>
      <c r="B28" s="316" t="s">
        <v>306</v>
      </c>
      <c r="C28" s="316"/>
      <c r="D28" s="86"/>
      <c r="E28" s="68" t="s">
        <v>100</v>
      </c>
      <c r="F28" s="68" t="s">
        <v>100</v>
      </c>
      <c r="G28" s="86"/>
    </row>
    <row r="29" spans="1:7" ht="39.75" thickBot="1">
      <c r="A29" s="88" t="s">
        <v>307</v>
      </c>
      <c r="B29" s="316" t="s">
        <v>308</v>
      </c>
      <c r="C29" s="316"/>
      <c r="D29" s="86"/>
      <c r="E29" s="68" t="s">
        <v>100</v>
      </c>
      <c r="F29" s="68" t="s">
        <v>100</v>
      </c>
      <c r="G29" s="86"/>
    </row>
    <row r="30" spans="1:7" ht="44.1" customHeight="1" thickBot="1">
      <c r="A30" s="85" t="s">
        <v>309</v>
      </c>
      <c r="B30" s="316" t="s">
        <v>310</v>
      </c>
      <c r="C30" s="316"/>
      <c r="D30" s="86"/>
      <c r="E30" s="68" t="s">
        <v>100</v>
      </c>
      <c r="F30" s="68" t="s">
        <v>100</v>
      </c>
      <c r="G30" s="86"/>
    </row>
    <row r="31" spans="1:7" ht="9" customHeight="1" thickBot="1">
      <c r="A31" s="89"/>
    </row>
    <row r="32" spans="1:7" ht="16.149999999999999" thickBot="1">
      <c r="A32" s="286" t="s">
        <v>311</v>
      </c>
      <c r="B32" s="287"/>
      <c r="C32" s="68"/>
      <c r="D32" s="68" t="s">
        <v>93</v>
      </c>
      <c r="E32" s="69" t="s">
        <v>94</v>
      </c>
      <c r="F32" s="69" t="s">
        <v>46</v>
      </c>
      <c r="G32" s="68" t="s">
        <v>95</v>
      </c>
    </row>
    <row r="33" spans="1:7" ht="42" customHeight="1" thickBot="1">
      <c r="A33" s="70" t="s">
        <v>312</v>
      </c>
      <c r="B33" s="311" t="s">
        <v>313</v>
      </c>
      <c r="C33" s="311"/>
      <c r="D33" s="90"/>
      <c r="E33" s="68" t="s">
        <v>100</v>
      </c>
      <c r="F33" s="68" t="s">
        <v>100</v>
      </c>
      <c r="G33" s="90"/>
    </row>
    <row r="34" spans="1:7" ht="102" customHeight="1" thickBot="1">
      <c r="A34" s="70" t="s">
        <v>314</v>
      </c>
      <c r="B34" s="317" t="s">
        <v>315</v>
      </c>
      <c r="C34" s="317"/>
      <c r="D34" s="90"/>
      <c r="E34" s="68" t="s">
        <v>100</v>
      </c>
      <c r="F34" s="68" t="s">
        <v>100</v>
      </c>
      <c r="G34" s="90"/>
    </row>
    <row r="35" spans="1:7" ht="16.149999999999999" customHeight="1" thickBot="1">
      <c r="A35" s="70" t="s">
        <v>316</v>
      </c>
      <c r="B35" s="311" t="s">
        <v>317</v>
      </c>
      <c r="C35" s="311"/>
      <c r="D35" s="90"/>
      <c r="E35" s="68" t="s">
        <v>100</v>
      </c>
      <c r="F35" s="68" t="s">
        <v>100</v>
      </c>
      <c r="G35" s="90"/>
    </row>
    <row r="36" spans="1:7" ht="29.1" customHeight="1" thickBot="1">
      <c r="A36" s="70" t="s">
        <v>318</v>
      </c>
      <c r="B36" s="311" t="s">
        <v>319</v>
      </c>
      <c r="C36" s="311"/>
      <c r="D36" s="90"/>
      <c r="E36" s="68" t="s">
        <v>100</v>
      </c>
      <c r="F36" s="68" t="s">
        <v>100</v>
      </c>
      <c r="G36" s="90"/>
    </row>
    <row r="37" spans="1:7" ht="16.149999999999999" customHeight="1" thickBot="1">
      <c r="A37" s="70" t="s">
        <v>320</v>
      </c>
      <c r="B37" s="311" t="s">
        <v>321</v>
      </c>
      <c r="C37" s="311"/>
      <c r="D37" s="90"/>
      <c r="E37" s="68" t="s">
        <v>100</v>
      </c>
      <c r="F37" s="68" t="s">
        <v>100</v>
      </c>
      <c r="G37" s="90"/>
    </row>
    <row r="38" spans="1:7" ht="43.15" customHeight="1" thickBot="1">
      <c r="A38" s="70" t="s">
        <v>322</v>
      </c>
      <c r="B38" s="312" t="s">
        <v>323</v>
      </c>
      <c r="C38" s="313"/>
      <c r="D38" s="90"/>
      <c r="E38" s="68" t="s">
        <v>100</v>
      </c>
      <c r="F38" s="68" t="s">
        <v>100</v>
      </c>
      <c r="G38" s="90"/>
    </row>
    <row r="39" spans="1:7" ht="16.149999999999999" customHeight="1" thickBot="1">
      <c r="A39" s="70" t="s">
        <v>324</v>
      </c>
      <c r="B39" s="311" t="s">
        <v>325</v>
      </c>
      <c r="C39" s="311"/>
      <c r="D39" s="90"/>
      <c r="E39" s="68" t="s">
        <v>100</v>
      </c>
      <c r="F39" s="68" t="s">
        <v>100</v>
      </c>
      <c r="G39" s="90"/>
    </row>
    <row r="40" spans="1:7" ht="46.15" customHeight="1" thickBot="1">
      <c r="A40" s="70" t="s">
        <v>326</v>
      </c>
      <c r="B40" s="312" t="s">
        <v>327</v>
      </c>
      <c r="C40" s="313"/>
      <c r="D40" s="90"/>
      <c r="E40" s="68" t="s">
        <v>100</v>
      </c>
      <c r="F40" s="68" t="s">
        <v>100</v>
      </c>
      <c r="G40" s="90"/>
    </row>
    <row r="41" spans="1:7" ht="17.100000000000001" customHeight="1" thickBot="1">
      <c r="A41" s="70" t="s">
        <v>328</v>
      </c>
      <c r="B41" s="311" t="s">
        <v>329</v>
      </c>
      <c r="C41" s="311"/>
      <c r="D41" s="90"/>
      <c r="E41" s="68" t="s">
        <v>100</v>
      </c>
      <c r="F41" s="68" t="s">
        <v>100</v>
      </c>
      <c r="G41" s="90"/>
    </row>
    <row r="42" spans="1:7" ht="29.1" customHeight="1" thickBot="1">
      <c r="A42" s="70" t="s">
        <v>330</v>
      </c>
      <c r="B42" s="311" t="s">
        <v>331</v>
      </c>
      <c r="C42" s="311"/>
      <c r="D42" s="90"/>
      <c r="E42" s="68" t="s">
        <v>100</v>
      </c>
      <c r="F42" s="68" t="s">
        <v>100</v>
      </c>
      <c r="G42" s="90"/>
    </row>
    <row r="43" spans="1:7" ht="30" customHeight="1" thickBot="1">
      <c r="A43" s="70" t="s">
        <v>332</v>
      </c>
      <c r="B43" s="311" t="s">
        <v>333</v>
      </c>
      <c r="C43" s="311"/>
      <c r="D43" s="90"/>
      <c r="E43" s="68" t="s">
        <v>100</v>
      </c>
      <c r="F43" s="68" t="s">
        <v>100</v>
      </c>
      <c r="G43" s="90"/>
    </row>
    <row r="44" spans="1:7" ht="45" customHeight="1" thickBot="1">
      <c r="A44" s="70" t="s">
        <v>334</v>
      </c>
      <c r="B44" s="311" t="s">
        <v>335</v>
      </c>
      <c r="C44" s="311"/>
      <c r="D44" s="90"/>
      <c r="E44" s="68" t="s">
        <v>100</v>
      </c>
      <c r="F44" s="68" t="s">
        <v>100</v>
      </c>
      <c r="G44" s="90"/>
    </row>
    <row r="45" spans="1:7" ht="42" customHeight="1" thickBot="1">
      <c r="A45" s="70" t="s">
        <v>336</v>
      </c>
      <c r="B45" s="311" t="s">
        <v>337</v>
      </c>
      <c r="C45" s="311"/>
      <c r="D45" s="90"/>
      <c r="E45" s="68" t="s">
        <v>100</v>
      </c>
      <c r="F45" s="68" t="s">
        <v>100</v>
      </c>
      <c r="G45" s="90"/>
    </row>
    <row r="46" spans="1:7" ht="114" customHeight="1" thickBot="1">
      <c r="A46" s="70" t="s">
        <v>338</v>
      </c>
      <c r="B46" s="312" t="s">
        <v>339</v>
      </c>
      <c r="C46" s="313"/>
      <c r="D46" s="90"/>
      <c r="E46" s="68" t="s">
        <v>100</v>
      </c>
      <c r="F46" s="68" t="s">
        <v>100</v>
      </c>
      <c r="G46" s="90"/>
    </row>
    <row r="47" spans="1:7" ht="9" customHeight="1" thickBot="1">
      <c r="A47" s="89"/>
    </row>
    <row r="48" spans="1:7" ht="16.149999999999999" thickBot="1">
      <c r="A48" s="286" t="s">
        <v>340</v>
      </c>
      <c r="B48" s="287"/>
      <c r="C48" s="68"/>
      <c r="D48" s="68" t="s">
        <v>93</v>
      </c>
      <c r="E48" s="69" t="s">
        <v>94</v>
      </c>
      <c r="F48" s="69" t="s">
        <v>46</v>
      </c>
      <c r="G48" s="68" t="s">
        <v>95</v>
      </c>
    </row>
    <row r="49" spans="1:7" ht="84" customHeight="1" thickBot="1">
      <c r="A49" s="70" t="s">
        <v>341</v>
      </c>
      <c r="B49" s="311" t="s">
        <v>342</v>
      </c>
      <c r="C49" s="311"/>
      <c r="D49" s="90"/>
      <c r="E49" s="68" t="s">
        <v>100</v>
      </c>
      <c r="F49" s="68" t="s">
        <v>100</v>
      </c>
      <c r="G49" s="90"/>
    </row>
    <row r="50" spans="1:7" ht="43.15" customHeight="1" thickBot="1">
      <c r="A50" s="70" t="s">
        <v>343</v>
      </c>
      <c r="B50" s="311" t="s">
        <v>344</v>
      </c>
      <c r="C50" s="311"/>
      <c r="D50" s="90"/>
      <c r="E50" s="68" t="s">
        <v>100</v>
      </c>
      <c r="F50" s="68" t="s">
        <v>100</v>
      </c>
      <c r="G50" s="90"/>
    </row>
    <row r="51" spans="1:7" ht="45" customHeight="1" thickBot="1">
      <c r="A51" s="70" t="s">
        <v>345</v>
      </c>
      <c r="B51" s="311" t="s">
        <v>346</v>
      </c>
      <c r="C51" s="311"/>
      <c r="D51" s="90"/>
      <c r="E51" s="68" t="s">
        <v>100</v>
      </c>
      <c r="F51" s="68" t="s">
        <v>100</v>
      </c>
      <c r="G51" s="90"/>
    </row>
    <row r="52" spans="1:7" ht="45" customHeight="1" thickBot="1">
      <c r="A52" s="70" t="s">
        <v>347</v>
      </c>
      <c r="B52" s="312" t="s">
        <v>348</v>
      </c>
      <c r="C52" s="313"/>
      <c r="D52" s="90"/>
      <c r="E52" s="68" t="s">
        <v>100</v>
      </c>
      <c r="F52" s="68" t="s">
        <v>100</v>
      </c>
      <c r="G52" s="90"/>
    </row>
    <row r="53" spans="1:7" ht="101.1" customHeight="1" thickBot="1">
      <c r="A53" s="70" t="s">
        <v>349</v>
      </c>
      <c r="B53" s="312" t="s">
        <v>350</v>
      </c>
      <c r="C53" s="313"/>
      <c r="D53" s="90"/>
      <c r="E53" s="68" t="s">
        <v>100</v>
      </c>
      <c r="F53" s="68" t="s">
        <v>100</v>
      </c>
      <c r="G53" s="90"/>
    </row>
    <row r="54" spans="1:7" ht="79.5" customHeight="1" thickBot="1">
      <c r="A54" s="70" t="s">
        <v>351</v>
      </c>
      <c r="B54" s="312" t="s">
        <v>352</v>
      </c>
      <c r="C54" s="313"/>
      <c r="D54" s="90"/>
      <c r="E54" s="68" t="s">
        <v>100</v>
      </c>
      <c r="F54" s="68" t="s">
        <v>100</v>
      </c>
      <c r="G54" s="90"/>
    </row>
    <row r="55" spans="1:7" ht="44.1" customHeight="1" thickBot="1">
      <c r="A55" s="70" t="s">
        <v>226</v>
      </c>
      <c r="B55" s="312" t="s">
        <v>353</v>
      </c>
      <c r="C55" s="313"/>
      <c r="D55" s="90"/>
      <c r="E55" s="68" t="s">
        <v>100</v>
      </c>
      <c r="F55" s="68" t="s">
        <v>100</v>
      </c>
      <c r="G55" s="90"/>
    </row>
    <row r="56" spans="1:7" ht="58.15" customHeight="1" thickBot="1">
      <c r="A56" s="70" t="s">
        <v>354</v>
      </c>
      <c r="B56" s="311" t="s">
        <v>355</v>
      </c>
      <c r="C56" s="311"/>
      <c r="D56" s="90"/>
      <c r="E56" s="68" t="s">
        <v>100</v>
      </c>
      <c r="F56" s="68" t="s">
        <v>100</v>
      </c>
      <c r="G56" s="90"/>
    </row>
    <row r="57" spans="1:7" ht="29.1" customHeight="1" thickBot="1">
      <c r="A57" s="70" t="s">
        <v>356</v>
      </c>
      <c r="B57" s="311" t="s">
        <v>357</v>
      </c>
      <c r="C57" s="311"/>
      <c r="D57" s="90"/>
      <c r="E57" s="68" t="s">
        <v>100</v>
      </c>
      <c r="F57" s="68" t="s">
        <v>100</v>
      </c>
      <c r="G57" s="90"/>
    </row>
    <row r="58" spans="1:7" ht="84" customHeight="1" thickBot="1">
      <c r="A58" s="70" t="s">
        <v>358</v>
      </c>
      <c r="B58" s="311" t="s">
        <v>359</v>
      </c>
      <c r="C58" s="311"/>
      <c r="D58" s="90"/>
      <c r="E58" s="68" t="s">
        <v>100</v>
      </c>
      <c r="F58" s="68" t="s">
        <v>100</v>
      </c>
      <c r="G58" s="90"/>
    </row>
    <row r="59" spans="1:7" ht="26.65" thickBot="1">
      <c r="A59" s="70" t="s">
        <v>360</v>
      </c>
      <c r="B59" s="311" t="s">
        <v>361</v>
      </c>
      <c r="C59" s="311"/>
      <c r="D59" s="90"/>
      <c r="E59" s="68" t="s">
        <v>100</v>
      </c>
      <c r="F59" s="68" t="s">
        <v>100</v>
      </c>
      <c r="G59" s="90"/>
    </row>
    <row r="60" spans="1:7" ht="111" customHeight="1" thickBot="1">
      <c r="A60" s="70" t="s">
        <v>362</v>
      </c>
      <c r="B60" s="311" t="s">
        <v>363</v>
      </c>
      <c r="C60" s="311"/>
      <c r="D60" s="90"/>
      <c r="E60" s="68" t="s">
        <v>100</v>
      </c>
      <c r="F60" s="68" t="s">
        <v>100</v>
      </c>
      <c r="G60" s="90"/>
    </row>
    <row r="61" spans="1:7" ht="29.1" customHeight="1" thickBot="1">
      <c r="A61" s="70" t="s">
        <v>364</v>
      </c>
      <c r="B61" s="311" t="s">
        <v>365</v>
      </c>
      <c r="C61" s="311"/>
      <c r="D61" s="90"/>
      <c r="E61" s="68" t="s">
        <v>100</v>
      </c>
      <c r="F61" s="68" t="s">
        <v>100</v>
      </c>
      <c r="G61" s="90"/>
    </row>
    <row r="62" spans="1:7" ht="9" customHeight="1" thickBot="1">
      <c r="A62" s="89"/>
    </row>
    <row r="63" spans="1:7" ht="16.149999999999999" thickBot="1">
      <c r="A63" s="286" t="s">
        <v>366</v>
      </c>
      <c r="B63" s="287"/>
      <c r="C63" s="68"/>
      <c r="D63" s="68" t="s">
        <v>93</v>
      </c>
      <c r="E63" s="69" t="s">
        <v>94</v>
      </c>
      <c r="F63" s="69" t="s">
        <v>46</v>
      </c>
      <c r="G63" s="68" t="s">
        <v>95</v>
      </c>
    </row>
    <row r="64" spans="1:7" ht="58.15" customHeight="1" thickBot="1">
      <c r="A64" s="70" t="s">
        <v>367</v>
      </c>
      <c r="B64" s="311" t="s">
        <v>368</v>
      </c>
      <c r="C64" s="311"/>
      <c r="D64" s="90"/>
      <c r="E64" s="68" t="s">
        <v>100</v>
      </c>
      <c r="F64" s="68" t="s">
        <v>100</v>
      </c>
      <c r="G64" s="90"/>
    </row>
    <row r="65" spans="1:7" ht="33" customHeight="1" thickBot="1">
      <c r="A65" s="70" t="s">
        <v>369</v>
      </c>
      <c r="B65" s="311" t="s">
        <v>370</v>
      </c>
      <c r="C65" s="311"/>
      <c r="D65" s="90"/>
      <c r="E65" s="68" t="s">
        <v>100</v>
      </c>
      <c r="F65" s="68" t="s">
        <v>100</v>
      </c>
      <c r="G65" s="90"/>
    </row>
    <row r="66" spans="1:7" ht="9" customHeight="1" thickBot="1">
      <c r="A66" s="89"/>
    </row>
    <row r="67" spans="1:7" ht="16.149999999999999" thickBot="1">
      <c r="A67" s="286" t="s">
        <v>371</v>
      </c>
      <c r="B67" s="287"/>
      <c r="C67" s="68"/>
      <c r="D67" s="68" t="s">
        <v>93</v>
      </c>
      <c r="E67" s="69" t="s">
        <v>94</v>
      </c>
      <c r="F67" s="69" t="s">
        <v>46</v>
      </c>
      <c r="G67" s="68" t="s">
        <v>95</v>
      </c>
    </row>
    <row r="68" spans="1:7" ht="225" customHeight="1" thickBot="1">
      <c r="A68" s="70" t="s">
        <v>372</v>
      </c>
      <c r="B68" s="311" t="s">
        <v>373</v>
      </c>
      <c r="C68" s="311"/>
      <c r="D68" s="90"/>
      <c r="E68" s="68" t="s">
        <v>100</v>
      </c>
      <c r="F68" s="68" t="s">
        <v>100</v>
      </c>
      <c r="G68" s="90"/>
    </row>
  </sheetData>
  <mergeCells count="58">
    <mergeCell ref="B54:C54"/>
    <mergeCell ref="B55:C55"/>
    <mergeCell ref="A63:B63"/>
    <mergeCell ref="B33:C33"/>
    <mergeCell ref="B35:C35"/>
    <mergeCell ref="B36:C36"/>
    <mergeCell ref="B38:C38"/>
    <mergeCell ref="B40:C40"/>
    <mergeCell ref="B37:C37"/>
    <mergeCell ref="B39:C39"/>
    <mergeCell ref="B46:C46"/>
    <mergeCell ref="B41:C41"/>
    <mergeCell ref="B42:C42"/>
    <mergeCell ref="B43:C43"/>
    <mergeCell ref="B44:C44"/>
    <mergeCell ref="B45:C45"/>
    <mergeCell ref="A1:C1"/>
    <mergeCell ref="A2:C5"/>
    <mergeCell ref="A32:B32"/>
    <mergeCell ref="B34:C34"/>
    <mergeCell ref="B24:C24"/>
    <mergeCell ref="B25:C25"/>
    <mergeCell ref="B26:C26"/>
    <mergeCell ref="B27:C27"/>
    <mergeCell ref="B28:C28"/>
    <mergeCell ref="B22:C22"/>
    <mergeCell ref="B23:C23"/>
    <mergeCell ref="B17:C17"/>
    <mergeCell ref="B29:C29"/>
    <mergeCell ref="B30:C30"/>
    <mergeCell ref="B12:C12"/>
    <mergeCell ref="B21:C21"/>
    <mergeCell ref="G2:G5"/>
    <mergeCell ref="A7:B7"/>
    <mergeCell ref="B8:C8"/>
    <mergeCell ref="B9:C9"/>
    <mergeCell ref="B20:C20"/>
    <mergeCell ref="B14:C14"/>
    <mergeCell ref="B13:C13"/>
    <mergeCell ref="A19:B19"/>
    <mergeCell ref="B15:C15"/>
    <mergeCell ref="B16:C16"/>
    <mergeCell ref="A48:B48"/>
    <mergeCell ref="A67:B67"/>
    <mergeCell ref="B68:C68"/>
    <mergeCell ref="B57:C57"/>
    <mergeCell ref="B58:C58"/>
    <mergeCell ref="B59:C59"/>
    <mergeCell ref="B60:C60"/>
    <mergeCell ref="B61:C61"/>
    <mergeCell ref="B65:C65"/>
    <mergeCell ref="B56:C56"/>
    <mergeCell ref="B53:C53"/>
    <mergeCell ref="B50:C50"/>
    <mergeCell ref="B64:C64"/>
    <mergeCell ref="B49:C49"/>
    <mergeCell ref="B51:C51"/>
    <mergeCell ref="B52:C52"/>
  </mergeCells>
  <conditionalFormatting sqref="E31:F31 E69:F99">
    <cfRule type="beginsWith" dxfId="225" priority="650" stopIfTrue="1" operator="beginsWith" text="Not Applicable">
      <formula>LEFT(E31,LEN("Not Applicable"))="Not Applicable"</formula>
    </cfRule>
    <cfRule type="beginsWith" dxfId="224" priority="651" stopIfTrue="1" operator="beginsWith" text="Waived">
      <formula>LEFT(E31,LEN("Waived"))="Waived"</formula>
    </cfRule>
    <cfRule type="beginsWith" dxfId="223" priority="652" stopIfTrue="1" operator="beginsWith" text="Pre-Passed">
      <formula>LEFT(E31,LEN("Pre-Passed"))="Pre-Passed"</formula>
    </cfRule>
    <cfRule type="beginsWith" dxfId="222" priority="653" stopIfTrue="1" operator="beginsWith" text="Completed">
      <formula>LEFT(E31,LEN("Completed"))="Completed"</formula>
    </cfRule>
    <cfRule type="beginsWith" dxfId="221" priority="654" stopIfTrue="1" operator="beginsWith" text="Partial">
      <formula>LEFT(E31,LEN("Partial"))="Partial"</formula>
    </cfRule>
    <cfRule type="beginsWith" dxfId="220" priority="655" stopIfTrue="1" operator="beginsWith" text="Missing">
      <formula>LEFT(E31,LEN("Missing"))="Missing"</formula>
    </cfRule>
    <cfRule type="beginsWith" dxfId="219" priority="656" stopIfTrue="1" operator="beginsWith" text="Untested">
      <formula>LEFT(E31,LEN("Untested"))="Untested"</formula>
    </cfRule>
    <cfRule type="notContainsBlanks" dxfId="218" priority="664" stopIfTrue="1">
      <formula>LEN(TRIM(E31))&gt;0</formula>
    </cfRule>
  </conditionalFormatting>
  <conditionalFormatting sqref="E7">
    <cfRule type="beginsWith" dxfId="217" priority="642" stopIfTrue="1" operator="beginsWith" text="Not Applicable">
      <formula>LEFT(E7,LEN("Not Applicable"))="Not Applicable"</formula>
    </cfRule>
    <cfRule type="beginsWith" dxfId="216" priority="643" stopIfTrue="1" operator="beginsWith" text="Waived">
      <formula>LEFT(E7,LEN("Waived"))="Waived"</formula>
    </cfRule>
    <cfRule type="beginsWith" dxfId="215" priority="644" stopIfTrue="1" operator="beginsWith" text="Pre-Passed">
      <formula>LEFT(E7,LEN("Pre-Passed"))="Pre-Passed"</formula>
    </cfRule>
    <cfRule type="beginsWith" dxfId="214" priority="645" stopIfTrue="1" operator="beginsWith" text="Completed">
      <formula>LEFT(E7,LEN("Completed"))="Completed"</formula>
    </cfRule>
    <cfRule type="beginsWith" dxfId="213" priority="646" stopIfTrue="1" operator="beginsWith" text="Partial">
      <formula>LEFT(E7,LEN("Partial"))="Partial"</formula>
    </cfRule>
    <cfRule type="beginsWith" dxfId="212" priority="647" stopIfTrue="1" operator="beginsWith" text="Missing">
      <formula>LEFT(E7,LEN("Missing"))="Missing"</formula>
    </cfRule>
    <cfRule type="beginsWith" dxfId="211" priority="648" stopIfTrue="1" operator="beginsWith" text="Untested">
      <formula>LEFT(E7,LEN("Untested"))="Untested"</formula>
    </cfRule>
    <cfRule type="notContainsBlanks" dxfId="210" priority="649" stopIfTrue="1">
      <formula>LEN(TRIM(E7))&gt;0</formula>
    </cfRule>
  </conditionalFormatting>
  <conditionalFormatting sqref="F7">
    <cfRule type="beginsWith" dxfId="209" priority="634" stopIfTrue="1" operator="beginsWith" text="Not Applicable">
      <formula>LEFT(F7,LEN("Not Applicable"))="Not Applicable"</formula>
    </cfRule>
    <cfRule type="beginsWith" dxfId="208" priority="635" stopIfTrue="1" operator="beginsWith" text="Waived">
      <formula>LEFT(F7,LEN("Waived"))="Waived"</formula>
    </cfRule>
    <cfRule type="beginsWith" dxfId="207" priority="636" stopIfTrue="1" operator="beginsWith" text="Pre-Passed">
      <formula>LEFT(F7,LEN("Pre-Passed"))="Pre-Passed"</formula>
    </cfRule>
    <cfRule type="beginsWith" dxfId="206" priority="637" stopIfTrue="1" operator="beginsWith" text="Completed">
      <formula>LEFT(F7,LEN("Completed"))="Completed"</formula>
    </cfRule>
    <cfRule type="beginsWith" dxfId="205" priority="638" stopIfTrue="1" operator="beginsWith" text="Partial">
      <formula>LEFT(F7,LEN("Partial"))="Partial"</formula>
    </cfRule>
    <cfRule type="beginsWith" dxfId="204" priority="639" stopIfTrue="1" operator="beginsWith" text="Missing">
      <formula>LEFT(F7,LEN("Missing"))="Missing"</formula>
    </cfRule>
    <cfRule type="beginsWith" dxfId="203" priority="640" stopIfTrue="1" operator="beginsWith" text="Untested">
      <formula>LEFT(F7,LEN("Untested"))="Untested"</formula>
    </cfRule>
    <cfRule type="notContainsBlanks" dxfId="202" priority="641" stopIfTrue="1">
      <formula>LEN(TRIM(F7))&gt;0</formula>
    </cfRule>
  </conditionalFormatting>
  <conditionalFormatting sqref="E8:F9 E17:F17 E15:F15 E20:F30">
    <cfRule type="beginsWith" dxfId="201" priority="626" stopIfTrue="1" operator="beginsWith" text="Not Applicable">
      <formula>LEFT(E8,LEN("Not Applicable"))="Not Applicable"</formula>
    </cfRule>
    <cfRule type="beginsWith" dxfId="200" priority="627" stopIfTrue="1" operator="beginsWith" text="Waived">
      <formula>LEFT(E8,LEN("Waived"))="Waived"</formula>
    </cfRule>
    <cfRule type="beginsWith" dxfId="199" priority="628" stopIfTrue="1" operator="beginsWith" text="Incomplete">
      <formula>LEFT(E8,LEN("Incomplete"))="Incomplete"</formula>
    </cfRule>
    <cfRule type="beginsWith" dxfId="198" priority="629" stopIfTrue="1" operator="beginsWith" text="Complete">
      <formula>LEFT(E8,LEN("Complete"))="Complete"</formula>
    </cfRule>
    <cfRule type="beginsWith" dxfId="197" priority="630" stopIfTrue="1" operator="beginsWith" text="Poor">
      <formula>LEFT(E8,LEN("Poor"))="Poor"</formula>
    </cfRule>
    <cfRule type="beginsWith" dxfId="196" priority="631" stopIfTrue="1" operator="beginsWith" text="Missing">
      <formula>LEFT(E8,LEN("Missing"))="Missing"</formula>
    </cfRule>
    <cfRule type="beginsWith" dxfId="195" priority="632" stopIfTrue="1" operator="beginsWith" text="Untested">
      <formula>LEFT(E8,LEN("Untested"))="Untested"</formula>
    </cfRule>
    <cfRule type="notContainsBlanks" dxfId="194" priority="633" stopIfTrue="1">
      <formula>LEN(TRIM(E8))&gt;0</formula>
    </cfRule>
  </conditionalFormatting>
  <conditionalFormatting sqref="F8:F9">
    <cfRule type="beginsWith" dxfId="193" priority="619" operator="beginsWith" text="Partial">
      <formula>LEFT(F8,LEN("Partial"))="Partial"</formula>
    </cfRule>
    <cfRule type="beginsWith" dxfId="192" priority="623" stopIfTrue="1" operator="beginsWith" text="Exceptional">
      <formula>LEFT(F8,LEN("Exceptional"))="Exceptional"</formula>
    </cfRule>
    <cfRule type="beginsWith" dxfId="191" priority="624" stopIfTrue="1" operator="beginsWith" text="Great">
      <formula>LEFT(F8,LEN("Great"))="Great"</formula>
    </cfRule>
    <cfRule type="beginsWith" dxfId="190" priority="625" stopIfTrue="1" operator="beginsWith" text="Good">
      <formula>LEFT(F8,LEN("Good"))="Good"</formula>
    </cfRule>
  </conditionalFormatting>
  <conditionalFormatting sqref="E8:F9 E17:F17 E15:F15 E20:F30">
    <cfRule type="beginsWith" dxfId="189" priority="620" stopIfTrue="1" operator="beginsWith" text="Exceptional">
      <formula>LEFT(E8,LEN("Exceptional"))="Exceptional"</formula>
    </cfRule>
    <cfRule type="beginsWith" dxfId="188" priority="621" stopIfTrue="1" operator="beginsWith" text="Great">
      <formula>LEFT(E8,LEN("Great"))="Great"</formula>
    </cfRule>
    <cfRule type="beginsWith" dxfId="187" priority="622" stopIfTrue="1" operator="beginsWith" text="Good">
      <formula>LEFT(E8,LEN("Good"))="Good"</formula>
    </cfRule>
  </conditionalFormatting>
  <conditionalFormatting sqref="E8:F9 E17:F17 E15:F15 E20:F30">
    <cfRule type="beginsWith" dxfId="186" priority="615" stopIfTrue="1" operator="beginsWith" text="Mostly">
      <formula>LEFT(E8,LEN("Mostly"))="Mostly"</formula>
    </cfRule>
    <cfRule type="beginsWith" dxfId="185" priority="616" stopIfTrue="1" operator="beginsWith" text="Exceptional">
      <formula>LEFT(E8,LEN("Exceptional"))="Exceptional"</formula>
    </cfRule>
    <cfRule type="beginsWith" dxfId="184" priority="617" stopIfTrue="1" operator="beginsWith" text="Great">
      <formula>LEFT(E8,LEN("Great"))="Great"</formula>
    </cfRule>
    <cfRule type="beginsWith" dxfId="183" priority="618" stopIfTrue="1" operator="beginsWith" text="Good">
      <formula>LEFT(E8,LEN("Good"))="Good"</formula>
    </cfRule>
  </conditionalFormatting>
  <conditionalFormatting sqref="E32">
    <cfRule type="beginsWith" dxfId="182" priority="295" stopIfTrue="1" operator="beginsWith" text="Not Applicable">
      <formula>LEFT(E32,LEN("Not Applicable"))="Not Applicable"</formula>
    </cfRule>
    <cfRule type="beginsWith" dxfId="181" priority="296" stopIfTrue="1" operator="beginsWith" text="Waived">
      <formula>LEFT(E32,LEN("Waived"))="Waived"</formula>
    </cfRule>
    <cfRule type="beginsWith" dxfId="180" priority="297" stopIfTrue="1" operator="beginsWith" text="Pre-Passed">
      <formula>LEFT(E32,LEN("Pre-Passed"))="Pre-Passed"</formula>
    </cfRule>
    <cfRule type="beginsWith" dxfId="179" priority="298" stopIfTrue="1" operator="beginsWith" text="Completed">
      <formula>LEFT(E32,LEN("Completed"))="Completed"</formula>
    </cfRule>
    <cfRule type="beginsWith" dxfId="178" priority="299" stopIfTrue="1" operator="beginsWith" text="Partial">
      <formula>LEFT(E32,LEN("Partial"))="Partial"</formula>
    </cfRule>
    <cfRule type="beginsWith" dxfId="177" priority="300" stopIfTrue="1" operator="beginsWith" text="Missing">
      <formula>LEFT(E32,LEN("Missing"))="Missing"</formula>
    </cfRule>
    <cfRule type="beginsWith" dxfId="176" priority="301" stopIfTrue="1" operator="beginsWith" text="Untested">
      <formula>LEFT(E32,LEN("Untested"))="Untested"</formula>
    </cfRule>
    <cfRule type="notContainsBlanks" dxfId="175" priority="302" stopIfTrue="1">
      <formula>LEN(TRIM(E32))&gt;0</formula>
    </cfRule>
  </conditionalFormatting>
  <conditionalFormatting sqref="F32">
    <cfRule type="beginsWith" dxfId="174" priority="287" stopIfTrue="1" operator="beginsWith" text="Not Applicable">
      <formula>LEFT(F32,LEN("Not Applicable"))="Not Applicable"</formula>
    </cfRule>
    <cfRule type="beginsWith" dxfId="173" priority="288" stopIfTrue="1" operator="beginsWith" text="Waived">
      <formula>LEFT(F32,LEN("Waived"))="Waived"</formula>
    </cfRule>
    <cfRule type="beginsWith" dxfId="172" priority="289" stopIfTrue="1" operator="beginsWith" text="Pre-Passed">
      <formula>LEFT(F32,LEN("Pre-Passed"))="Pre-Passed"</formula>
    </cfRule>
    <cfRule type="beginsWith" dxfId="171" priority="290" stopIfTrue="1" operator="beginsWith" text="Completed">
      <formula>LEFT(F32,LEN("Completed"))="Completed"</formula>
    </cfRule>
    <cfRule type="beginsWith" dxfId="170" priority="291" stopIfTrue="1" operator="beginsWith" text="Partial">
      <formula>LEFT(F32,LEN("Partial"))="Partial"</formula>
    </cfRule>
    <cfRule type="beginsWith" dxfId="169" priority="292" stopIfTrue="1" operator="beginsWith" text="Missing">
      <formula>LEFT(F32,LEN("Missing"))="Missing"</formula>
    </cfRule>
    <cfRule type="beginsWith" dxfId="168" priority="293" stopIfTrue="1" operator="beginsWith" text="Untested">
      <formula>LEFT(F32,LEN("Untested"))="Untested"</formula>
    </cfRule>
    <cfRule type="notContainsBlanks" dxfId="167" priority="294" stopIfTrue="1">
      <formula>LEN(TRIM(F32))&gt;0</formula>
    </cfRule>
  </conditionalFormatting>
  <conditionalFormatting sqref="E11">
    <cfRule type="beginsWith" dxfId="166" priority="222" stopIfTrue="1" operator="beginsWith" text="Not Applicable">
      <formula>LEFT(E11,LEN("Not Applicable"))="Not Applicable"</formula>
    </cfRule>
    <cfRule type="beginsWith" dxfId="165" priority="223" stopIfTrue="1" operator="beginsWith" text="Waived">
      <formula>LEFT(E11,LEN("Waived"))="Waived"</formula>
    </cfRule>
    <cfRule type="beginsWith" dxfId="164" priority="224" stopIfTrue="1" operator="beginsWith" text="Pre-Passed">
      <formula>LEFT(E11,LEN("Pre-Passed"))="Pre-Passed"</formula>
    </cfRule>
    <cfRule type="beginsWith" dxfId="163" priority="225" stopIfTrue="1" operator="beginsWith" text="Completed">
      <formula>LEFT(E11,LEN("Completed"))="Completed"</formula>
    </cfRule>
    <cfRule type="beginsWith" dxfId="162" priority="226" stopIfTrue="1" operator="beginsWith" text="Partial">
      <formula>LEFT(E11,LEN("Partial"))="Partial"</formula>
    </cfRule>
    <cfRule type="beginsWith" dxfId="161" priority="227" stopIfTrue="1" operator="beginsWith" text="Missing">
      <formula>LEFT(E11,LEN("Missing"))="Missing"</formula>
    </cfRule>
    <cfRule type="beginsWith" dxfId="160" priority="228" stopIfTrue="1" operator="beginsWith" text="Untested">
      <formula>LEFT(E11,LEN("Untested"))="Untested"</formula>
    </cfRule>
    <cfRule type="notContainsBlanks" dxfId="159" priority="229" stopIfTrue="1">
      <formula>LEN(TRIM(E11))&gt;0</formula>
    </cfRule>
  </conditionalFormatting>
  <conditionalFormatting sqref="F11">
    <cfRule type="beginsWith" dxfId="158" priority="214" stopIfTrue="1" operator="beginsWith" text="Not Applicable">
      <formula>LEFT(F11,LEN("Not Applicable"))="Not Applicable"</formula>
    </cfRule>
    <cfRule type="beginsWith" dxfId="157" priority="215" stopIfTrue="1" operator="beginsWith" text="Waived">
      <formula>LEFT(F11,LEN("Waived"))="Waived"</formula>
    </cfRule>
    <cfRule type="beginsWith" dxfId="156" priority="216" stopIfTrue="1" operator="beginsWith" text="Pre-Passed">
      <formula>LEFT(F11,LEN("Pre-Passed"))="Pre-Passed"</formula>
    </cfRule>
    <cfRule type="beginsWith" dxfId="155" priority="217" stopIfTrue="1" operator="beginsWith" text="Completed">
      <formula>LEFT(F11,LEN("Completed"))="Completed"</formula>
    </cfRule>
    <cfRule type="beginsWith" dxfId="154" priority="218" stopIfTrue="1" operator="beginsWith" text="Partial">
      <formula>LEFT(F11,LEN("Partial"))="Partial"</formula>
    </cfRule>
    <cfRule type="beginsWith" dxfId="153" priority="219" stopIfTrue="1" operator="beginsWith" text="Missing">
      <formula>LEFT(F11,LEN("Missing"))="Missing"</formula>
    </cfRule>
    <cfRule type="beginsWith" dxfId="152" priority="220" stopIfTrue="1" operator="beginsWith" text="Untested">
      <formula>LEFT(F11,LEN("Untested"))="Untested"</formula>
    </cfRule>
    <cfRule type="notContainsBlanks" dxfId="151" priority="221" stopIfTrue="1">
      <formula>LEN(TRIM(F11))&gt;0</formula>
    </cfRule>
  </conditionalFormatting>
  <conditionalFormatting sqref="E12:F12 E14:F14">
    <cfRule type="beginsWith" dxfId="150" priority="180" stopIfTrue="1" operator="beginsWith" text="Mostly">
      <formula>LEFT(E12,LEN("Mostly"))="Mostly"</formula>
    </cfRule>
    <cfRule type="beginsWith" dxfId="149" priority="181" stopIfTrue="1" operator="beginsWith" text="Exceptional">
      <formula>LEFT(E12,LEN("Exceptional"))="Exceptional"</formula>
    </cfRule>
    <cfRule type="beginsWith" dxfId="148" priority="182" stopIfTrue="1" operator="beginsWith" text="Great">
      <formula>LEFT(E12,LEN("Great"))="Great"</formula>
    </cfRule>
    <cfRule type="beginsWith" dxfId="147" priority="183" stopIfTrue="1" operator="beginsWith" text="Good">
      <formula>LEFT(E12,LEN("Good"))="Good"</formula>
    </cfRule>
  </conditionalFormatting>
  <conditionalFormatting sqref="E12:F12 E14:F14">
    <cfRule type="beginsWith" dxfId="146" priority="187" stopIfTrue="1" operator="beginsWith" text="Not Applicable">
      <formula>LEFT(E12,LEN("Not Applicable"))="Not Applicable"</formula>
    </cfRule>
    <cfRule type="beginsWith" dxfId="145" priority="188" stopIfTrue="1" operator="beginsWith" text="Waived">
      <formula>LEFT(E12,LEN("Waived"))="Waived"</formula>
    </cfRule>
    <cfRule type="beginsWith" dxfId="144" priority="189" stopIfTrue="1" operator="beginsWith" text="Incomplete">
      <formula>LEFT(E12,LEN("Incomplete"))="Incomplete"</formula>
    </cfRule>
    <cfRule type="beginsWith" dxfId="143" priority="190" stopIfTrue="1" operator="beginsWith" text="Complete">
      <formula>LEFT(E12,LEN("Complete"))="Complete"</formula>
    </cfRule>
    <cfRule type="beginsWith" dxfId="142" priority="191" stopIfTrue="1" operator="beginsWith" text="Poor">
      <formula>LEFT(E12,LEN("Poor"))="Poor"</formula>
    </cfRule>
    <cfRule type="beginsWith" dxfId="141" priority="192" stopIfTrue="1" operator="beginsWith" text="Missing">
      <formula>LEFT(E12,LEN("Missing"))="Missing"</formula>
    </cfRule>
    <cfRule type="beginsWith" dxfId="140" priority="193" stopIfTrue="1" operator="beginsWith" text="Untested">
      <formula>LEFT(E12,LEN("Untested"))="Untested"</formula>
    </cfRule>
    <cfRule type="notContainsBlanks" dxfId="139" priority="194" stopIfTrue="1">
      <formula>LEN(TRIM(E12))&gt;0</formula>
    </cfRule>
  </conditionalFormatting>
  <conditionalFormatting sqref="E12:F12 E14:F14">
    <cfRule type="beginsWith" dxfId="138" priority="184" stopIfTrue="1" operator="beginsWith" text="Exceptional">
      <formula>LEFT(E12,LEN("Exceptional"))="Exceptional"</formula>
    </cfRule>
    <cfRule type="beginsWith" dxfId="137" priority="185" stopIfTrue="1" operator="beginsWith" text="Great">
      <formula>LEFT(E12,LEN("Great"))="Great"</formula>
    </cfRule>
    <cfRule type="beginsWith" dxfId="136" priority="186" stopIfTrue="1" operator="beginsWith" text="Good">
      <formula>LEFT(E12,LEN("Good"))="Good"</formula>
    </cfRule>
  </conditionalFormatting>
  <conditionalFormatting sqref="E34:F46 E64:F65 E49:F61 E68:F68">
    <cfRule type="beginsWith" dxfId="135" priority="143" stopIfTrue="1" operator="beginsWith" text="Not Applicable">
      <formula>LEFT(E34,LEN("Not Applicable"))="Not Applicable"</formula>
    </cfRule>
    <cfRule type="beginsWith" dxfId="134" priority="144" stopIfTrue="1" operator="beginsWith" text="Waived">
      <formula>LEFT(E34,LEN("Waived"))="Waived"</formula>
    </cfRule>
    <cfRule type="beginsWith" dxfId="133" priority="145" stopIfTrue="1" operator="beginsWith" text="Incomplete">
      <formula>LEFT(E34,LEN("Incomplete"))="Incomplete"</formula>
    </cfRule>
    <cfRule type="beginsWith" dxfId="132" priority="146" stopIfTrue="1" operator="beginsWith" text="Complete">
      <formula>LEFT(E34,LEN("Complete"))="Complete"</formula>
    </cfRule>
    <cfRule type="beginsWith" dxfId="131" priority="147" stopIfTrue="1" operator="beginsWith" text="Missing">
      <formula>LEFT(E34,LEN("Missing"))="Missing"</formula>
    </cfRule>
    <cfRule type="beginsWith" dxfId="130" priority="148" stopIfTrue="1" operator="beginsWith" text="Untested">
      <formula>LEFT(E34,LEN("Untested"))="Untested"</formula>
    </cfRule>
    <cfRule type="notContainsBlanks" dxfId="129" priority="149" stopIfTrue="1">
      <formula>LEN(TRIM(E34))&gt;0</formula>
    </cfRule>
  </conditionalFormatting>
  <conditionalFormatting sqref="E34:F46 E64:F65 E49:F61 E68:F68">
    <cfRule type="beginsWith" dxfId="128" priority="142" stopIfTrue="1" operator="beginsWith" text="Mostly">
      <formula>LEFT(E34,LEN("Mostly"))="Mostly"</formula>
    </cfRule>
  </conditionalFormatting>
  <conditionalFormatting sqref="E33:F33">
    <cfRule type="beginsWith" dxfId="127" priority="135" stopIfTrue="1" operator="beginsWith" text="Not Applicable">
      <formula>LEFT(E33,LEN("Not Applicable"))="Not Applicable"</formula>
    </cfRule>
    <cfRule type="beginsWith" dxfId="126" priority="136" stopIfTrue="1" operator="beginsWith" text="Waived">
      <formula>LEFT(E33,LEN("Waived"))="Waived"</formula>
    </cfRule>
    <cfRule type="beginsWith" dxfId="125" priority="137" stopIfTrue="1" operator="beginsWith" text="Incomplete">
      <formula>LEFT(E33,LEN("Incomplete"))="Incomplete"</formula>
    </cfRule>
    <cfRule type="beginsWith" dxfId="124" priority="138" stopIfTrue="1" operator="beginsWith" text="Complete">
      <formula>LEFT(E33,LEN("Complete"))="Complete"</formula>
    </cfRule>
    <cfRule type="beginsWith" dxfId="123" priority="139" stopIfTrue="1" operator="beginsWith" text="Missing">
      <formula>LEFT(E33,LEN("Missing"))="Missing"</formula>
    </cfRule>
    <cfRule type="beginsWith" dxfId="122" priority="140" stopIfTrue="1" operator="beginsWith" text="Untested">
      <formula>LEFT(E33,LEN("Untested"))="Untested"</formula>
    </cfRule>
    <cfRule type="notContainsBlanks" dxfId="121" priority="141" stopIfTrue="1">
      <formula>LEN(TRIM(E33))&gt;0</formula>
    </cfRule>
  </conditionalFormatting>
  <conditionalFormatting sqref="E33:F33">
    <cfRule type="beginsWith" dxfId="120" priority="134" stopIfTrue="1" operator="beginsWith" text="Mostly">
      <formula>LEFT(E33,LEN("Mostly"))="Mostly"</formula>
    </cfRule>
  </conditionalFormatting>
  <conditionalFormatting sqref="E13:F13">
    <cfRule type="beginsWith" dxfId="119" priority="119" stopIfTrue="1" operator="beginsWith" text="Mostly">
      <formula>LEFT(E13,LEN("Mostly"))="Mostly"</formula>
    </cfRule>
    <cfRule type="beginsWith" dxfId="118" priority="120" stopIfTrue="1" operator="beginsWith" text="Exceptional">
      <formula>LEFT(E13,LEN("Exceptional"))="Exceptional"</formula>
    </cfRule>
    <cfRule type="beginsWith" dxfId="117" priority="121" stopIfTrue="1" operator="beginsWith" text="Great">
      <formula>LEFT(E13,LEN("Great"))="Great"</formula>
    </cfRule>
    <cfRule type="beginsWith" dxfId="116" priority="122" stopIfTrue="1" operator="beginsWith" text="Good">
      <formula>LEFT(E13,LEN("Good"))="Good"</formula>
    </cfRule>
  </conditionalFormatting>
  <conditionalFormatting sqref="E13:F13">
    <cfRule type="beginsWith" dxfId="115" priority="126" stopIfTrue="1" operator="beginsWith" text="Not Applicable">
      <formula>LEFT(E13,LEN("Not Applicable"))="Not Applicable"</formula>
    </cfRule>
    <cfRule type="beginsWith" dxfId="114" priority="127" stopIfTrue="1" operator="beginsWith" text="Waived">
      <formula>LEFT(E13,LEN("Waived"))="Waived"</formula>
    </cfRule>
    <cfRule type="beginsWith" dxfId="113" priority="128" stopIfTrue="1" operator="beginsWith" text="Incomplete">
      <formula>LEFT(E13,LEN("Incomplete"))="Incomplete"</formula>
    </cfRule>
    <cfRule type="beginsWith" dxfId="112" priority="129" stopIfTrue="1" operator="beginsWith" text="Complete">
      <formula>LEFT(E13,LEN("Complete"))="Complete"</formula>
    </cfRule>
    <cfRule type="beginsWith" dxfId="111" priority="130" stopIfTrue="1" operator="beginsWith" text="Poor">
      <formula>LEFT(E13,LEN("Poor"))="Poor"</formula>
    </cfRule>
    <cfRule type="beginsWith" dxfId="110" priority="131" stopIfTrue="1" operator="beginsWith" text="Missing">
      <formula>LEFT(E13,LEN("Missing"))="Missing"</formula>
    </cfRule>
    <cfRule type="beginsWith" dxfId="109" priority="132" stopIfTrue="1" operator="beginsWith" text="Untested">
      <formula>LEFT(E13,LEN("Untested"))="Untested"</formula>
    </cfRule>
    <cfRule type="notContainsBlanks" dxfId="108" priority="133" stopIfTrue="1">
      <formula>LEN(TRIM(E13))&gt;0</formula>
    </cfRule>
  </conditionalFormatting>
  <conditionalFormatting sqref="E13:F13">
    <cfRule type="beginsWith" dxfId="107" priority="123" stopIfTrue="1" operator="beginsWith" text="Exceptional">
      <formula>LEFT(E13,LEN("Exceptional"))="Exceptional"</formula>
    </cfRule>
    <cfRule type="beginsWith" dxfId="106" priority="124" stopIfTrue="1" operator="beginsWith" text="Great">
      <formula>LEFT(E13,LEN("Great"))="Great"</formula>
    </cfRule>
    <cfRule type="beginsWith" dxfId="105" priority="125" stopIfTrue="1" operator="beginsWith" text="Good">
      <formula>LEFT(E13,LEN("Good"))="Good"</formula>
    </cfRule>
  </conditionalFormatting>
  <conditionalFormatting sqref="E19">
    <cfRule type="beginsWith" dxfId="104" priority="111" stopIfTrue="1" operator="beginsWith" text="Not Applicable">
      <formula>LEFT(E19,LEN("Not Applicable"))="Not Applicable"</formula>
    </cfRule>
    <cfRule type="beginsWith" dxfId="103" priority="112" stopIfTrue="1" operator="beginsWith" text="Waived">
      <formula>LEFT(E19,LEN("Waived"))="Waived"</formula>
    </cfRule>
    <cfRule type="beginsWith" dxfId="102" priority="113" stopIfTrue="1" operator="beginsWith" text="Pre-Passed">
      <formula>LEFT(E19,LEN("Pre-Passed"))="Pre-Passed"</formula>
    </cfRule>
    <cfRule type="beginsWith" dxfId="101" priority="114" stopIfTrue="1" operator="beginsWith" text="Completed">
      <formula>LEFT(E19,LEN("Completed"))="Completed"</formula>
    </cfRule>
    <cfRule type="beginsWith" dxfId="100" priority="115" stopIfTrue="1" operator="beginsWith" text="Partial">
      <formula>LEFT(E19,LEN("Partial"))="Partial"</formula>
    </cfRule>
    <cfRule type="beginsWith" dxfId="99" priority="116" stopIfTrue="1" operator="beginsWith" text="Missing">
      <formula>LEFT(E19,LEN("Missing"))="Missing"</formula>
    </cfRule>
    <cfRule type="beginsWith" dxfId="98" priority="117" stopIfTrue="1" operator="beginsWith" text="Untested">
      <formula>LEFT(E19,LEN("Untested"))="Untested"</formula>
    </cfRule>
    <cfRule type="notContainsBlanks" dxfId="97" priority="118" stopIfTrue="1">
      <formula>LEN(TRIM(E19))&gt;0</formula>
    </cfRule>
  </conditionalFormatting>
  <conditionalFormatting sqref="F19">
    <cfRule type="beginsWith" dxfId="96" priority="103" stopIfTrue="1" operator="beginsWith" text="Not Applicable">
      <formula>LEFT(F19,LEN("Not Applicable"))="Not Applicable"</formula>
    </cfRule>
    <cfRule type="beginsWith" dxfId="95" priority="104" stopIfTrue="1" operator="beginsWith" text="Waived">
      <formula>LEFT(F19,LEN("Waived"))="Waived"</formula>
    </cfRule>
    <cfRule type="beginsWith" dxfId="94" priority="105" stopIfTrue="1" operator="beginsWith" text="Pre-Passed">
      <formula>LEFT(F19,LEN("Pre-Passed"))="Pre-Passed"</formula>
    </cfRule>
    <cfRule type="beginsWith" dxfId="93" priority="106" stopIfTrue="1" operator="beginsWith" text="Completed">
      <formula>LEFT(F19,LEN("Completed"))="Completed"</formula>
    </cfRule>
    <cfRule type="beginsWith" dxfId="92" priority="107" stopIfTrue="1" operator="beginsWith" text="Partial">
      <formula>LEFT(F19,LEN("Partial"))="Partial"</formula>
    </cfRule>
    <cfRule type="beginsWith" dxfId="91" priority="108" stopIfTrue="1" operator="beginsWith" text="Missing">
      <formula>LEFT(F19,LEN("Missing"))="Missing"</formula>
    </cfRule>
    <cfRule type="beginsWith" dxfId="90" priority="109" stopIfTrue="1" operator="beginsWith" text="Untested">
      <formula>LEFT(F19,LEN("Untested"))="Untested"</formula>
    </cfRule>
    <cfRule type="notContainsBlanks" dxfId="89" priority="110" stopIfTrue="1">
      <formula>LEN(TRIM(F19))&gt;0</formula>
    </cfRule>
  </conditionalFormatting>
  <conditionalFormatting sqref="E16:F16">
    <cfRule type="beginsWith" dxfId="88" priority="73" stopIfTrue="1" operator="beginsWith" text="Mostly">
      <formula>LEFT(E16,LEN("Mostly"))="Mostly"</formula>
    </cfRule>
    <cfRule type="beginsWith" dxfId="87" priority="74" stopIfTrue="1" operator="beginsWith" text="Exceptional">
      <formula>LEFT(E16,LEN("Exceptional"))="Exceptional"</formula>
    </cfRule>
    <cfRule type="beginsWith" dxfId="86" priority="75" stopIfTrue="1" operator="beginsWith" text="Great">
      <formula>LEFT(E16,LEN("Great"))="Great"</formula>
    </cfRule>
    <cfRule type="beginsWith" dxfId="85" priority="76" stopIfTrue="1" operator="beginsWith" text="Good">
      <formula>LEFT(E16,LEN("Good"))="Good"</formula>
    </cfRule>
  </conditionalFormatting>
  <conditionalFormatting sqref="E16:F16">
    <cfRule type="beginsWith" dxfId="84" priority="80" stopIfTrue="1" operator="beginsWith" text="Not Applicable">
      <formula>LEFT(E16,LEN("Not Applicable"))="Not Applicable"</formula>
    </cfRule>
    <cfRule type="beginsWith" dxfId="83" priority="81" stopIfTrue="1" operator="beginsWith" text="Waived">
      <formula>LEFT(E16,LEN("Waived"))="Waived"</formula>
    </cfRule>
    <cfRule type="beginsWith" dxfId="82" priority="82" stopIfTrue="1" operator="beginsWith" text="Incomplete">
      <formula>LEFT(E16,LEN("Incomplete"))="Incomplete"</formula>
    </cfRule>
    <cfRule type="beginsWith" dxfId="81" priority="83" stopIfTrue="1" operator="beginsWith" text="Complete">
      <formula>LEFT(E16,LEN("Complete"))="Complete"</formula>
    </cfRule>
    <cfRule type="beginsWith" dxfId="80" priority="84" stopIfTrue="1" operator="beginsWith" text="Poor">
      <formula>LEFT(E16,LEN("Poor"))="Poor"</formula>
    </cfRule>
    <cfRule type="beginsWith" dxfId="79" priority="85" stopIfTrue="1" operator="beginsWith" text="Missing">
      <formula>LEFT(E16,LEN("Missing"))="Missing"</formula>
    </cfRule>
    <cfRule type="beginsWith" dxfId="78" priority="86" stopIfTrue="1" operator="beginsWith" text="Untested">
      <formula>LEFT(E16,LEN("Untested"))="Untested"</formula>
    </cfRule>
    <cfRule type="notContainsBlanks" dxfId="77" priority="87" stopIfTrue="1">
      <formula>LEN(TRIM(E16))&gt;0</formula>
    </cfRule>
  </conditionalFormatting>
  <conditionalFormatting sqref="E16:F16">
    <cfRule type="beginsWith" dxfId="76" priority="77" stopIfTrue="1" operator="beginsWith" text="Exceptional">
      <formula>LEFT(E16,LEN("Exceptional"))="Exceptional"</formula>
    </cfRule>
    <cfRule type="beginsWith" dxfId="75" priority="78" stopIfTrue="1" operator="beginsWith" text="Great">
      <formula>LEFT(E16,LEN("Great"))="Great"</formula>
    </cfRule>
    <cfRule type="beginsWith" dxfId="74" priority="79" stopIfTrue="1" operator="beginsWith" text="Good">
      <formula>LEFT(E16,LEN("Good"))="Good"</formula>
    </cfRule>
  </conditionalFormatting>
  <conditionalFormatting sqref="E63">
    <cfRule type="beginsWith" dxfId="73" priority="65" stopIfTrue="1" operator="beginsWith" text="Not Applicable">
      <formula>LEFT(E63,LEN("Not Applicable"))="Not Applicable"</formula>
    </cfRule>
    <cfRule type="beginsWith" dxfId="72" priority="66" stopIfTrue="1" operator="beginsWith" text="Waived">
      <formula>LEFT(E63,LEN("Waived"))="Waived"</formula>
    </cfRule>
    <cfRule type="beginsWith" dxfId="71" priority="67" stopIfTrue="1" operator="beginsWith" text="Pre-Passed">
      <formula>LEFT(E63,LEN("Pre-Passed"))="Pre-Passed"</formula>
    </cfRule>
    <cfRule type="beginsWith" dxfId="70" priority="68" stopIfTrue="1" operator="beginsWith" text="Completed">
      <formula>LEFT(E63,LEN("Completed"))="Completed"</formula>
    </cfRule>
    <cfRule type="beginsWith" dxfId="69" priority="69" stopIfTrue="1" operator="beginsWith" text="Partial">
      <formula>LEFT(E63,LEN("Partial"))="Partial"</formula>
    </cfRule>
    <cfRule type="beginsWith" dxfId="68" priority="70" stopIfTrue="1" operator="beginsWith" text="Missing">
      <formula>LEFT(E63,LEN("Missing"))="Missing"</formula>
    </cfRule>
    <cfRule type="beginsWith" dxfId="67" priority="71" stopIfTrue="1" operator="beginsWith" text="Untested">
      <formula>LEFT(E63,LEN("Untested"))="Untested"</formula>
    </cfRule>
    <cfRule type="notContainsBlanks" dxfId="66" priority="72" stopIfTrue="1">
      <formula>LEN(TRIM(E63))&gt;0</formula>
    </cfRule>
  </conditionalFormatting>
  <conditionalFormatting sqref="F63">
    <cfRule type="beginsWith" dxfId="65" priority="57" stopIfTrue="1" operator="beginsWith" text="Not Applicable">
      <formula>LEFT(F63,LEN("Not Applicable"))="Not Applicable"</formula>
    </cfRule>
    <cfRule type="beginsWith" dxfId="64" priority="58" stopIfTrue="1" operator="beginsWith" text="Waived">
      <formula>LEFT(F63,LEN("Waived"))="Waived"</formula>
    </cfRule>
    <cfRule type="beginsWith" dxfId="63" priority="59" stopIfTrue="1" operator="beginsWith" text="Pre-Passed">
      <formula>LEFT(F63,LEN("Pre-Passed"))="Pre-Passed"</formula>
    </cfRule>
    <cfRule type="beginsWith" dxfId="62" priority="60" stopIfTrue="1" operator="beginsWith" text="Completed">
      <formula>LEFT(F63,LEN("Completed"))="Completed"</formula>
    </cfRule>
    <cfRule type="beginsWith" dxfId="61" priority="61" stopIfTrue="1" operator="beginsWith" text="Partial">
      <formula>LEFT(F63,LEN("Partial"))="Partial"</formula>
    </cfRule>
    <cfRule type="beginsWith" dxfId="60" priority="62" stopIfTrue="1" operator="beginsWith" text="Missing">
      <formula>LEFT(F63,LEN("Missing"))="Missing"</formula>
    </cfRule>
    <cfRule type="beginsWith" dxfId="59" priority="63" stopIfTrue="1" operator="beginsWith" text="Untested">
      <formula>LEFT(F63,LEN("Untested"))="Untested"</formula>
    </cfRule>
    <cfRule type="notContainsBlanks" dxfId="58" priority="64" stopIfTrue="1">
      <formula>LEN(TRIM(F63))&gt;0</formula>
    </cfRule>
  </conditionalFormatting>
  <conditionalFormatting sqref="E62:F62">
    <cfRule type="beginsWith" dxfId="57" priority="49" stopIfTrue="1" operator="beginsWith" text="Not Applicable">
      <formula>LEFT(E62,LEN("Not Applicable"))="Not Applicable"</formula>
    </cfRule>
    <cfRule type="beginsWith" dxfId="56" priority="50" stopIfTrue="1" operator="beginsWith" text="Waived">
      <formula>LEFT(E62,LEN("Waived"))="Waived"</formula>
    </cfRule>
    <cfRule type="beginsWith" dxfId="55" priority="51" stopIfTrue="1" operator="beginsWith" text="Pre-Passed">
      <formula>LEFT(E62,LEN("Pre-Passed"))="Pre-Passed"</formula>
    </cfRule>
    <cfRule type="beginsWith" dxfId="54" priority="52" stopIfTrue="1" operator="beginsWith" text="Completed">
      <formula>LEFT(E62,LEN("Completed"))="Completed"</formula>
    </cfRule>
    <cfRule type="beginsWith" dxfId="53" priority="53" stopIfTrue="1" operator="beginsWith" text="Partial">
      <formula>LEFT(E62,LEN("Partial"))="Partial"</formula>
    </cfRule>
    <cfRule type="beginsWith" dxfId="52" priority="54" stopIfTrue="1" operator="beginsWith" text="Missing">
      <formula>LEFT(E62,LEN("Missing"))="Missing"</formula>
    </cfRule>
    <cfRule type="beginsWith" dxfId="51" priority="55" stopIfTrue="1" operator="beginsWith" text="Untested">
      <formula>LEFT(E62,LEN("Untested"))="Untested"</formula>
    </cfRule>
    <cfRule type="notContainsBlanks" dxfId="50" priority="56" stopIfTrue="1">
      <formula>LEN(TRIM(E62))&gt;0</formula>
    </cfRule>
  </conditionalFormatting>
  <conditionalFormatting sqref="E48">
    <cfRule type="beginsWith" dxfId="49" priority="41" stopIfTrue="1" operator="beginsWith" text="Not Applicable">
      <formula>LEFT(E48,LEN("Not Applicable"))="Not Applicable"</formula>
    </cfRule>
    <cfRule type="beginsWith" dxfId="48" priority="42" stopIfTrue="1" operator="beginsWith" text="Waived">
      <formula>LEFT(E48,LEN("Waived"))="Waived"</formula>
    </cfRule>
    <cfRule type="beginsWith" dxfId="47" priority="43" stopIfTrue="1" operator="beginsWith" text="Pre-Passed">
      <formula>LEFT(E48,LEN("Pre-Passed"))="Pre-Passed"</formula>
    </cfRule>
    <cfRule type="beginsWith" dxfId="46" priority="44" stopIfTrue="1" operator="beginsWith" text="Completed">
      <formula>LEFT(E48,LEN("Completed"))="Completed"</formula>
    </cfRule>
    <cfRule type="beginsWith" dxfId="45" priority="45" stopIfTrue="1" operator="beginsWith" text="Partial">
      <formula>LEFT(E48,LEN("Partial"))="Partial"</formula>
    </cfRule>
    <cfRule type="beginsWith" dxfId="44" priority="46" stopIfTrue="1" operator="beginsWith" text="Missing">
      <formula>LEFT(E48,LEN("Missing"))="Missing"</formula>
    </cfRule>
    <cfRule type="beginsWith" dxfId="43" priority="47" stopIfTrue="1" operator="beginsWith" text="Untested">
      <formula>LEFT(E48,LEN("Untested"))="Untested"</formula>
    </cfRule>
    <cfRule type="notContainsBlanks" dxfId="42" priority="48" stopIfTrue="1">
      <formula>LEN(TRIM(E48))&gt;0</formula>
    </cfRule>
  </conditionalFormatting>
  <conditionalFormatting sqref="F48">
    <cfRule type="beginsWith" dxfId="41" priority="33" stopIfTrue="1" operator="beginsWith" text="Not Applicable">
      <formula>LEFT(F48,LEN("Not Applicable"))="Not Applicable"</formula>
    </cfRule>
    <cfRule type="beginsWith" dxfId="40" priority="34" stopIfTrue="1" operator="beginsWith" text="Waived">
      <formula>LEFT(F48,LEN("Waived"))="Waived"</formula>
    </cfRule>
    <cfRule type="beginsWith" dxfId="39" priority="35" stopIfTrue="1" operator="beginsWith" text="Pre-Passed">
      <formula>LEFT(F48,LEN("Pre-Passed"))="Pre-Passed"</formula>
    </cfRule>
    <cfRule type="beginsWith" dxfId="38" priority="36" stopIfTrue="1" operator="beginsWith" text="Completed">
      <formula>LEFT(F48,LEN("Completed"))="Completed"</formula>
    </cfRule>
    <cfRule type="beginsWith" dxfId="37" priority="37" stopIfTrue="1" operator="beginsWith" text="Partial">
      <formula>LEFT(F48,LEN("Partial"))="Partial"</formula>
    </cfRule>
    <cfRule type="beginsWith" dxfId="36" priority="38" stopIfTrue="1" operator="beginsWith" text="Missing">
      <formula>LEFT(F48,LEN("Missing"))="Missing"</formula>
    </cfRule>
    <cfRule type="beginsWith" dxfId="35" priority="39" stopIfTrue="1" operator="beginsWith" text="Untested">
      <formula>LEFT(F48,LEN("Untested"))="Untested"</formula>
    </cfRule>
    <cfRule type="notContainsBlanks" dxfId="34" priority="40" stopIfTrue="1">
      <formula>LEN(TRIM(F48))&gt;0</formula>
    </cfRule>
  </conditionalFormatting>
  <conditionalFormatting sqref="E47:F47">
    <cfRule type="beginsWith" dxfId="33" priority="25" stopIfTrue="1" operator="beginsWith" text="Not Applicable">
      <formula>LEFT(E47,LEN("Not Applicable"))="Not Applicable"</formula>
    </cfRule>
    <cfRule type="beginsWith" dxfId="32" priority="26" stopIfTrue="1" operator="beginsWith" text="Waived">
      <formula>LEFT(E47,LEN("Waived"))="Waived"</formula>
    </cfRule>
    <cfRule type="beginsWith" dxfId="31" priority="27" stopIfTrue="1" operator="beginsWith" text="Pre-Passed">
      <formula>LEFT(E47,LEN("Pre-Passed"))="Pre-Passed"</formula>
    </cfRule>
    <cfRule type="beginsWith" dxfId="30" priority="28" stopIfTrue="1" operator="beginsWith" text="Completed">
      <formula>LEFT(E47,LEN("Completed"))="Completed"</formula>
    </cfRule>
    <cfRule type="beginsWith" dxfId="29" priority="29" stopIfTrue="1" operator="beginsWith" text="Partial">
      <formula>LEFT(E47,LEN("Partial"))="Partial"</formula>
    </cfRule>
    <cfRule type="beginsWith" dxfId="28" priority="30" stopIfTrue="1" operator="beginsWith" text="Missing">
      <formula>LEFT(E47,LEN("Missing"))="Missing"</formula>
    </cfRule>
    <cfRule type="beginsWith" dxfId="27" priority="31" stopIfTrue="1" operator="beginsWith" text="Untested">
      <formula>LEFT(E47,LEN("Untested"))="Untested"</formula>
    </cfRule>
    <cfRule type="notContainsBlanks" dxfId="26" priority="32" stopIfTrue="1">
      <formula>LEN(TRIM(E47))&gt;0</formula>
    </cfRule>
  </conditionalFormatting>
  <conditionalFormatting sqref="E67">
    <cfRule type="beginsWith" dxfId="25" priority="17" stopIfTrue="1" operator="beginsWith" text="Not Applicable">
      <formula>LEFT(E67,LEN("Not Applicable"))="Not Applicable"</formula>
    </cfRule>
    <cfRule type="beginsWith" dxfId="24" priority="18" stopIfTrue="1" operator="beginsWith" text="Waived">
      <formula>LEFT(E67,LEN("Waived"))="Waived"</formula>
    </cfRule>
    <cfRule type="beginsWith" dxfId="23" priority="19" stopIfTrue="1" operator="beginsWith" text="Pre-Passed">
      <formula>LEFT(E67,LEN("Pre-Passed"))="Pre-Passed"</formula>
    </cfRule>
    <cfRule type="beginsWith" dxfId="22" priority="20" stopIfTrue="1" operator="beginsWith" text="Completed">
      <formula>LEFT(E67,LEN("Completed"))="Completed"</formula>
    </cfRule>
    <cfRule type="beginsWith" dxfId="21" priority="21" stopIfTrue="1" operator="beginsWith" text="Partial">
      <formula>LEFT(E67,LEN("Partial"))="Partial"</formula>
    </cfRule>
    <cfRule type="beginsWith" dxfId="20" priority="22" stopIfTrue="1" operator="beginsWith" text="Missing">
      <formula>LEFT(E67,LEN("Missing"))="Missing"</formula>
    </cfRule>
    <cfRule type="beginsWith" dxfId="19" priority="23" stopIfTrue="1" operator="beginsWith" text="Untested">
      <formula>LEFT(E67,LEN("Untested"))="Untested"</formula>
    </cfRule>
    <cfRule type="notContainsBlanks" dxfId="18" priority="24" stopIfTrue="1">
      <formula>LEN(TRIM(E67))&gt;0</formula>
    </cfRule>
  </conditionalFormatting>
  <conditionalFormatting sqref="F67">
    <cfRule type="beginsWith" dxfId="17" priority="9" stopIfTrue="1" operator="beginsWith" text="Not Applicable">
      <formula>LEFT(F67,LEN("Not Applicable"))="Not Applicable"</formula>
    </cfRule>
    <cfRule type="beginsWith" dxfId="16" priority="10" stopIfTrue="1" operator="beginsWith" text="Waived">
      <formula>LEFT(F67,LEN("Waived"))="Waived"</formula>
    </cfRule>
    <cfRule type="beginsWith" dxfId="15" priority="11" stopIfTrue="1" operator="beginsWith" text="Pre-Passed">
      <formula>LEFT(F67,LEN("Pre-Passed"))="Pre-Passed"</formula>
    </cfRule>
    <cfRule type="beginsWith" dxfId="14" priority="12" stopIfTrue="1" operator="beginsWith" text="Completed">
      <formula>LEFT(F67,LEN("Completed"))="Completed"</formula>
    </cfRule>
    <cfRule type="beginsWith" dxfId="13" priority="13" stopIfTrue="1" operator="beginsWith" text="Partial">
      <formula>LEFT(F67,LEN("Partial"))="Partial"</formula>
    </cfRule>
    <cfRule type="beginsWith" dxfId="12" priority="14" stopIfTrue="1" operator="beginsWith" text="Missing">
      <formula>LEFT(F67,LEN("Missing"))="Missing"</formula>
    </cfRule>
    <cfRule type="beginsWith" dxfId="11" priority="15" stopIfTrue="1" operator="beginsWith" text="Untested">
      <formula>LEFT(F67,LEN("Untested"))="Untested"</formula>
    </cfRule>
    <cfRule type="notContainsBlanks" dxfId="10" priority="16" stopIfTrue="1">
      <formula>LEN(TRIM(F67))&gt;0</formula>
    </cfRule>
  </conditionalFormatting>
  <conditionalFormatting sqref="E66:F66">
    <cfRule type="beginsWith" dxfId="9" priority="1" stopIfTrue="1" operator="beginsWith" text="Not Applicable">
      <formula>LEFT(E66,LEN("Not Applicable"))="Not Applicable"</formula>
    </cfRule>
    <cfRule type="beginsWith" dxfId="8" priority="2" stopIfTrue="1" operator="beginsWith" text="Waived">
      <formula>LEFT(E66,LEN("Waived"))="Waived"</formula>
    </cfRule>
    <cfRule type="beginsWith" dxfId="7" priority="3" stopIfTrue="1" operator="beginsWith" text="Pre-Passed">
      <formula>LEFT(E66,LEN("Pre-Passed"))="Pre-Passed"</formula>
    </cfRule>
    <cfRule type="beginsWith" dxfId="6" priority="4" stopIfTrue="1" operator="beginsWith" text="Completed">
      <formula>LEFT(E66,LEN("Completed"))="Completed"</formula>
    </cfRule>
    <cfRule type="beginsWith" dxfId="5" priority="5" stopIfTrue="1" operator="beginsWith" text="Partial">
      <formula>LEFT(E66,LEN("Partial"))="Partial"</formula>
    </cfRule>
    <cfRule type="beginsWith" dxfId="4" priority="6" stopIfTrue="1" operator="beginsWith" text="Missing">
      <formula>LEFT(E66,LEN("Missing"))="Missing"</formula>
    </cfRule>
    <cfRule type="beginsWith" dxfId="3" priority="7" stopIfTrue="1" operator="beginsWith" text="Untested">
      <formula>LEFT(E66,LEN("Untested"))="Untested"</formula>
    </cfRule>
    <cfRule type="notContainsBlanks" dxfId="2" priority="8" stopIfTrue="1">
      <formula>LEN(TRIM(E66))&gt;0</formula>
    </cfRule>
  </conditionalFormatting>
  <dataValidations count="1">
    <dataValidation type="list" showInputMessage="1" showErrorMessage="1" sqref="E8:F9 E12:F17 E20:F30 E68:F68 E33:F46 E49:F61 E64:F65" xr:uid="{00000000-0002-0000-0600-000000000000}">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5E06-CF12-6242-89B1-F072715DDA72}">
  <dimension ref="A1:E12"/>
  <sheetViews>
    <sheetView workbookViewId="0">
      <selection activeCell="D2" sqref="D2:E12"/>
    </sheetView>
  </sheetViews>
  <sheetFormatPr defaultColWidth="11" defaultRowHeight="15.75"/>
  <cols>
    <col min="1" max="1" width="25.5" customWidth="1"/>
    <col min="2" max="2" width="54.5" customWidth="1"/>
    <col min="3" max="3" width="7.375" customWidth="1"/>
    <col min="4" max="4" width="37.75" customWidth="1"/>
    <col min="5" max="5" width="56" customWidth="1"/>
  </cols>
  <sheetData>
    <row r="1" spans="1:5" s="133" customFormat="1" ht="33.4">
      <c r="A1" s="133" t="s">
        <v>427</v>
      </c>
      <c r="D1" s="133" t="s">
        <v>461</v>
      </c>
    </row>
    <row r="2" spans="1:5">
      <c r="A2" s="131" t="s">
        <v>442</v>
      </c>
      <c r="B2" s="131" t="s">
        <v>443</v>
      </c>
      <c r="C2" s="131"/>
      <c r="D2" s="131" t="s">
        <v>450</v>
      </c>
      <c r="E2" s="131" t="s">
        <v>443</v>
      </c>
    </row>
    <row r="3" spans="1:5">
      <c r="A3" t="s">
        <v>100</v>
      </c>
      <c r="B3" t="s">
        <v>428</v>
      </c>
      <c r="D3" t="s">
        <v>100</v>
      </c>
      <c r="E3" t="s">
        <v>428</v>
      </c>
    </row>
    <row r="4" spans="1:5">
      <c r="A4" t="s">
        <v>429</v>
      </c>
      <c r="B4" t="s">
        <v>444</v>
      </c>
      <c r="D4" t="s">
        <v>429</v>
      </c>
      <c r="E4" t="s">
        <v>444</v>
      </c>
    </row>
    <row r="5" spans="1:5">
      <c r="A5" t="s">
        <v>430</v>
      </c>
      <c r="B5" t="s">
        <v>441</v>
      </c>
      <c r="D5" t="s">
        <v>430</v>
      </c>
      <c r="E5" t="s">
        <v>441</v>
      </c>
    </row>
    <row r="6" spans="1:5">
      <c r="A6" t="s">
        <v>431</v>
      </c>
      <c r="B6" t="s">
        <v>440</v>
      </c>
      <c r="D6" t="s">
        <v>431</v>
      </c>
      <c r="E6" t="s">
        <v>440</v>
      </c>
    </row>
    <row r="7" spans="1:5">
      <c r="A7" t="s">
        <v>432</v>
      </c>
      <c r="B7" t="s">
        <v>439</v>
      </c>
      <c r="D7" t="s">
        <v>432</v>
      </c>
      <c r="E7" t="s">
        <v>439</v>
      </c>
    </row>
    <row r="8" spans="1:5">
      <c r="A8" t="s">
        <v>452</v>
      </c>
      <c r="B8" t="s">
        <v>438</v>
      </c>
      <c r="D8" t="s">
        <v>451</v>
      </c>
      <c r="E8" t="s">
        <v>438</v>
      </c>
    </row>
    <row r="9" spans="1:5">
      <c r="A9" t="s">
        <v>433</v>
      </c>
      <c r="B9" t="s">
        <v>437</v>
      </c>
      <c r="D9" t="s">
        <v>453</v>
      </c>
      <c r="E9" t="s">
        <v>437</v>
      </c>
    </row>
    <row r="10" spans="1:5">
      <c r="A10" t="s">
        <v>456</v>
      </c>
      <c r="B10" t="s">
        <v>457</v>
      </c>
      <c r="D10" t="s">
        <v>454</v>
      </c>
      <c r="E10" t="s">
        <v>459</v>
      </c>
    </row>
    <row r="11" spans="1:5">
      <c r="A11" t="s">
        <v>458</v>
      </c>
      <c r="B11" t="s">
        <v>435</v>
      </c>
      <c r="D11" t="s">
        <v>455</v>
      </c>
      <c r="E11" s="132" t="s">
        <v>460</v>
      </c>
    </row>
    <row r="12" spans="1:5">
      <c r="A12" t="s">
        <v>434</v>
      </c>
      <c r="B12" t="s">
        <v>436</v>
      </c>
      <c r="D12" t="s">
        <v>434</v>
      </c>
      <c r="E12" t="s">
        <v>436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80422270038E41BFD2D2012DBEC4D8" ma:contentTypeVersion="12" ma:contentTypeDescription="Create a new document." ma:contentTypeScope="" ma:versionID="bacbea2c98f3547ad6e571988d78df4b">
  <xsd:schema xmlns:xsd="http://www.w3.org/2001/XMLSchema" xmlns:xs="http://www.w3.org/2001/XMLSchema" xmlns:p="http://schemas.microsoft.com/office/2006/metadata/properties" xmlns:ns3="de65e86b-0f7f-4b92-a9bd-18bee373006c" xmlns:ns4="1528dd05-61d3-4f6f-8f4b-07c6ec116598" targetNamespace="http://schemas.microsoft.com/office/2006/metadata/properties" ma:root="true" ma:fieldsID="e3e6db65c09f030fac333c6f433b1bd0" ns3:_="" ns4:_="">
    <xsd:import namespace="de65e86b-0f7f-4b92-a9bd-18bee373006c"/>
    <xsd:import namespace="1528dd05-61d3-4f6f-8f4b-07c6ec11659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65e86b-0f7f-4b92-a9bd-18bee37300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28dd05-61d3-4f6f-8f4b-07c6ec1165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F51AB6-4F4A-4993-A4C1-F432D850217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0D233A4-2DCC-4B98-AE00-0D278B17E066}">
  <ds:schemaRefs>
    <ds:schemaRef ds:uri="http://schemas.microsoft.com/sharepoint/v3/contenttype/forms"/>
  </ds:schemaRefs>
</ds:datastoreItem>
</file>

<file path=customXml/itemProps3.xml><?xml version="1.0" encoding="utf-8"?>
<ds:datastoreItem xmlns:ds="http://schemas.openxmlformats.org/officeDocument/2006/customXml" ds:itemID="{4EA0FF5F-F2AC-414B-B377-06516C092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65e86b-0f7f-4b92-a9bd-18bee373006c"/>
    <ds:schemaRef ds:uri="1528dd05-61d3-4f6f-8f4b-07c6ec1165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ART</vt:lpstr>
      <vt:lpstr>AUDIO</vt:lpstr>
      <vt:lpstr>GAM550 TECH</vt:lpstr>
      <vt:lpstr>GAM551 TECH</vt:lpstr>
      <vt:lpstr>PROJECT</vt:lpstr>
      <vt:lpstr>SUBMISSION</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Ellinger</dc:creator>
  <cp:keywords/>
  <dc:description/>
  <cp:lastModifiedBy>Ramzi Mourtada</cp:lastModifiedBy>
  <cp:revision/>
  <dcterms:created xsi:type="dcterms:W3CDTF">2014-10-20T01:35:31Z</dcterms:created>
  <dcterms:modified xsi:type="dcterms:W3CDTF">2019-10-31T06:52:03Z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0x0101004B80422270038E41BFD2D2012DBEC4D8</vt:lpwstr>
  </property>
</Properties>
</file>