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showInkAnnotation="0" codeName="ThisWorkbook" autoCompressPictures="0"/>
  <mc:AlternateContent xmlns:mc="http://schemas.openxmlformats.org/markup-compatibility/2006">
    <mc:Choice Requires="x15">
      <x15ac:absPath xmlns:x15ac="http://schemas.microsoft.com/office/spreadsheetml/2010/11/ac" url="C:\Aleksey\DigiPen\year5\Fall\Gam550\repo\cant_escape_games\"/>
    </mc:Choice>
  </mc:AlternateContent>
  <xr:revisionPtr revIDLastSave="0" documentId="13_ncr:1_{051B402D-0B0B-4F87-A581-88D7D081CEA2}" xr6:coauthVersionLast="45" xr6:coauthVersionMax="45" xr10:uidLastSave="{00000000-0000-0000-0000-000000000000}"/>
  <bookViews>
    <workbookView xWindow="-120" yWindow="-120" windowWidth="29040" windowHeight="15840" tabRatio="500" activeTab="4" xr2:uid="{00000000-000D-0000-FFFF-FFFF00000000}"/>
  </bookViews>
  <sheets>
    <sheet name="Team &amp; Grade" sheetId="1" r:id="rId1"/>
    <sheet name="DESIGN" sheetId="5" r:id="rId2"/>
    <sheet name="ART" sheetId="12" r:id="rId3"/>
    <sheet name="AUDIO" sheetId="11" r:id="rId4"/>
    <sheet name="GAM550 TECH" sheetId="19" r:id="rId5"/>
    <sheet name="GAM551 TECH" sheetId="15" r:id="rId6"/>
    <sheet name="PROJECT" sheetId="18" state="hidden" r:id="rId7"/>
    <sheet name="SUBMISSION" sheetId="16" r:id="rId8"/>
    <sheet name="Info" sheetId="20" r:id="rId9"/>
  </sheets>
  <calcPr calcId="191028"/>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6" i="19" l="1"/>
  <c r="L30" i="1" s="1"/>
  <c r="F5" i="19"/>
  <c r="F4" i="19"/>
  <c r="F3" i="19"/>
  <c r="F2" i="19"/>
  <c r="F1" i="19"/>
  <c r="E1" i="19"/>
  <c r="F2" i="16" l="1"/>
  <c r="F2" i="15"/>
  <c r="L28" i="1" l="1"/>
  <c r="L27" i="1"/>
  <c r="K26" i="1"/>
  <c r="F6" i="15"/>
  <c r="F5" i="15"/>
  <c r="F4" i="15"/>
  <c r="F3" i="15"/>
  <c r="F1" i="15"/>
  <c r="E1" i="15"/>
  <c r="F6" i="11"/>
  <c r="F5" i="11"/>
  <c r="F4" i="11"/>
  <c r="F3" i="11"/>
  <c r="F2" i="11"/>
  <c r="F1" i="11"/>
  <c r="E1" i="11"/>
  <c r="F6" i="12"/>
  <c r="F5" i="12"/>
  <c r="F4" i="12"/>
  <c r="F3" i="12"/>
  <c r="F2" i="12"/>
  <c r="F1" i="12"/>
  <c r="E1" i="12"/>
  <c r="F2" i="5"/>
  <c r="G31" i="1"/>
  <c r="G30" i="1"/>
  <c r="G29" i="1"/>
  <c r="G28" i="1"/>
  <c r="G27" i="1"/>
  <c r="G7" i="1"/>
  <c r="F4" i="5"/>
  <c r="F5" i="5"/>
  <c r="F6" i="5"/>
  <c r="F3" i="5"/>
  <c r="F2" i="18"/>
  <c r="K43" i="1" s="1"/>
  <c r="L43" i="1" s="1"/>
  <c r="E2" i="18"/>
  <c r="E3" i="18"/>
  <c r="F3" i="18"/>
  <c r="F1" i="18"/>
  <c r="E1" i="18"/>
  <c r="G8" i="1"/>
  <c r="G9" i="1"/>
  <c r="G10" i="1"/>
  <c r="G11" i="1"/>
  <c r="G12" i="1"/>
  <c r="G13" i="1"/>
  <c r="G14" i="1"/>
  <c r="G15" i="1"/>
  <c r="G16" i="1"/>
  <c r="G17" i="1"/>
  <c r="G18" i="1"/>
  <c r="G19" i="1"/>
  <c r="G20" i="1"/>
  <c r="G21" i="1"/>
  <c r="G22" i="1"/>
  <c r="G23" i="1"/>
  <c r="G24" i="1"/>
  <c r="G25" i="1"/>
  <c r="G26" i="1"/>
  <c r="G32" i="1"/>
  <c r="K11" i="1"/>
  <c r="K13" i="1"/>
  <c r="K20" i="1"/>
  <c r="L29" i="1"/>
  <c r="F3" i="16"/>
  <c r="L4" i="1"/>
  <c r="L7" i="1"/>
  <c r="L10" i="1"/>
  <c r="L22" i="1"/>
  <c r="L36" i="1"/>
  <c r="L37" i="1"/>
  <c r="L38" i="1"/>
  <c r="E2" i="16"/>
  <c r="E3" i="16"/>
  <c r="E4" i="16"/>
  <c r="F4" i="16"/>
  <c r="F1" i="16"/>
  <c r="E1" i="16"/>
  <c r="E1" i="5"/>
  <c r="F1" i="5"/>
  <c r="K14" i="1"/>
  <c r="K15" i="1"/>
  <c r="K21" i="1"/>
  <c r="K12" i="1"/>
  <c r="K18" i="1"/>
  <c r="K17" i="1"/>
  <c r="K19" i="1"/>
  <c r="K16" i="1"/>
  <c r="L26" i="1"/>
  <c r="E5" i="16" l="1"/>
  <c r="F5" i="16"/>
  <c r="L31" i="1" s="1"/>
  <c r="L32" i="1" s="1"/>
  <c r="L35" i="1" s="1"/>
  <c r="L39" i="1" s="1"/>
  <c r="K46" i="1" s="1"/>
  <c r="J30" i="1"/>
  <c r="J28" i="1"/>
  <c r="J29" i="1"/>
  <c r="J27" i="1"/>
  <c r="J26" i="1" l="1"/>
</calcChain>
</file>

<file path=xl/sharedStrings.xml><?xml version="1.0" encoding="utf-8"?>
<sst xmlns="http://schemas.openxmlformats.org/spreadsheetml/2006/main" count="1018" uniqueCount="496">
  <si>
    <t>GAME NAME</t>
  </si>
  <si>
    <t>TEAM NAME</t>
  </si>
  <si>
    <t>PROJECT GRADE</t>
  </si>
  <si>
    <t>Please complete all highlighted cells.</t>
  </si>
  <si>
    <t>Game Details</t>
  </si>
  <si>
    <t>Base Grade</t>
  </si>
  <si>
    <t>Innovation Bonus (+0% to +10%)</t>
  </si>
  <si>
    <t>Any project that is innovative, original, or just really interesting in concept gets up to a 10% bonus, even if the concept ultimately isn't as good as it seemed at the beginning of the project.</t>
  </si>
  <si>
    <t>TEAM ROSTER</t>
  </si>
  <si>
    <t>Optimal Game Controls</t>
  </si>
  <si>
    <t>---</t>
  </si>
  <si>
    <t>Class</t>
  </si>
  <si>
    <t>Degree</t>
  </si>
  <si>
    <t>Primary Role</t>
  </si>
  <si>
    <t>Other Role</t>
  </si>
  <si>
    <t>Team Member</t>
  </si>
  <si>
    <t>Note</t>
  </si>
  <si>
    <t>Optimal Number of Players</t>
  </si>
  <si>
    <t>Total:</t>
  </si>
  <si>
    <t>↓</t>
  </si>
  <si>
    <t>Team Composition</t>
  </si>
  <si>
    <t>Limit</t>
  </si>
  <si>
    <t>#</t>
  </si>
  <si>
    <t>Recommended #</t>
  </si>
  <si>
    <t>BAGD</t>
  </si>
  <si>
    <t>Design</t>
  </si>
  <si>
    <t>Team members in this class have no cost, but all members of the team must be approved by the instructors. In many cases, you will be pushed to have more team members, not less, but you will need to balance the needs of the project with the needs of individuals to showcase their work.</t>
  </si>
  <si>
    <t>BAMSD</t>
  </si>
  <si>
    <t>Audio</t>
  </si>
  <si>
    <t>BFA</t>
  </si>
  <si>
    <t>Art</t>
  </si>
  <si>
    <t>BSCE</t>
  </si>
  <si>
    <t>Tech</t>
  </si>
  <si>
    <t>BSCS</t>
  </si>
  <si>
    <t>BSCSDA</t>
  </si>
  <si>
    <t>Audio/Tech</t>
  </si>
  <si>
    <t>BSCSGD</t>
  </si>
  <si>
    <t>Tech/Design</t>
  </si>
  <si>
    <t>BSCSRTIS</t>
  </si>
  <si>
    <t>MFA</t>
  </si>
  <si>
    <t>MSCS</t>
  </si>
  <si>
    <t>Part-Time Team Members</t>
  </si>
  <si>
    <t>These numbers are pulled from the team roster. Team members have no cost in this class.</t>
  </si>
  <si>
    <t>The number of team members from any degree can be limited by the instructor.</t>
  </si>
  <si>
    <t>Team %</t>
  </si>
  <si>
    <t>Weight</t>
  </si>
  <si>
    <t>Instructor</t>
  </si>
  <si>
    <t>The Team % is an informational display of team composition. Weight is the weight that is given to that discipline by the instructor for determining final project grade (default is 25%), and all disciplines add to 100%. Equally weighted disciplines affect the grade by -30% to +10% each.</t>
  </si>
  <si>
    <t>Section Scores</t>
  </si>
  <si>
    <t>Design Score</t>
  </si>
  <si>
    <t>Art Score</t>
  </si>
  <si>
    <t>Audio Score</t>
  </si>
  <si>
    <t>Submission Score</t>
  </si>
  <si>
    <t>These numbers are pulled from the other tabs in this spreadsheet of the same name.</t>
  </si>
  <si>
    <t>EMERGENCY CONTACT EMAIL and PHONE NUMBER:</t>
  </si>
  <si>
    <t>ROLES</t>
  </si>
  <si>
    <t>Submission Timing</t>
  </si>
  <si>
    <t>Once the raw grade goes above 95%, every additional 5% above 95% increases the final grade by 1%. So a raw grade of 100% is needed to get a 96%, 105% is needed to get a 97%, 110% is needed to get a 98%, etc.</t>
  </si>
  <si>
    <r>
      <t xml:space="preserve">One person on each team must be the </t>
    </r>
    <r>
      <rPr>
        <b/>
        <sz val="10"/>
        <color theme="1"/>
        <rFont val="Calibri"/>
        <family val="2"/>
        <scheme val="minor"/>
      </rPr>
      <t>Director</t>
    </r>
    <r>
      <rPr>
        <sz val="10"/>
        <color theme="1"/>
        <rFont val="Calibri"/>
        <family val="2"/>
        <scheme val="minor"/>
      </rPr>
      <t xml:space="preserve"> and one must be the </t>
    </r>
    <r>
      <rPr>
        <b/>
        <sz val="10"/>
        <color theme="1"/>
        <rFont val="Calibri"/>
        <family val="2"/>
        <scheme val="minor"/>
      </rPr>
      <t>Producer</t>
    </r>
    <r>
      <rPr>
        <sz val="10"/>
        <color theme="1"/>
        <rFont val="Calibri"/>
        <family val="2"/>
        <scheme val="minor"/>
      </rPr>
      <t xml:space="preserve"> (this can be the same person on small teams, but this is not recommended). Directors and Producers can be from any degree program.</t>
    </r>
  </si>
  <si>
    <t>Number of Days Submitted Early (+1% each, max of +3%)</t>
  </si>
  <si>
    <t>Number of Days Submitted Late (-5% each)</t>
  </si>
  <si>
    <r>
      <t xml:space="preserve">• Teams with three or more programmers must have a </t>
    </r>
    <r>
      <rPr>
        <b/>
        <sz val="10"/>
        <color theme="1"/>
        <rFont val="Calibri"/>
        <family val="2"/>
        <scheme val="minor"/>
      </rPr>
      <t>Technical Lead</t>
    </r>
    <r>
      <rPr>
        <sz val="10"/>
        <color theme="1"/>
        <rFont val="Calibri"/>
        <family val="2"/>
        <scheme val="minor"/>
      </rPr>
      <t>, who should be a BS/MS student.</t>
    </r>
  </si>
  <si>
    <t>Number of Resubmissions (-5% each)</t>
  </si>
  <si>
    <r>
      <t xml:space="preserve">• Teams with three or more designers must have a </t>
    </r>
    <r>
      <rPr>
        <b/>
        <sz val="10"/>
        <color theme="1"/>
        <rFont val="Calibri"/>
        <family val="2"/>
        <scheme val="minor"/>
      </rPr>
      <t>Design Lead</t>
    </r>
    <r>
      <rPr>
        <sz val="10"/>
        <color theme="1"/>
        <rFont val="Calibri"/>
        <family val="2"/>
        <scheme val="minor"/>
      </rPr>
      <t>, who should be a GD student.</t>
    </r>
  </si>
  <si>
    <t>It is always better to submit what you have and then resubmit later than it is to submit late.</t>
  </si>
  <si>
    <t>Raw Grade:</t>
  </si>
  <si>
    <r>
      <t xml:space="preserve">• Teams with three or more artists must have an </t>
    </r>
    <r>
      <rPr>
        <b/>
        <sz val="10"/>
        <color theme="1"/>
        <rFont val="Calibri"/>
        <family val="2"/>
        <scheme val="minor"/>
      </rPr>
      <t>Art Lead</t>
    </r>
    <r>
      <rPr>
        <sz val="10"/>
        <color theme="1"/>
        <rFont val="Calibri"/>
        <family val="2"/>
        <scheme val="minor"/>
      </rPr>
      <t>, who should be a BFA/MFA student.</t>
    </r>
  </si>
  <si>
    <r>
      <t xml:space="preserve">• Teams with even one dedicated sound designer must have an </t>
    </r>
    <r>
      <rPr>
        <b/>
        <sz val="10"/>
        <color theme="1"/>
        <rFont val="Calibri"/>
        <family val="2"/>
        <scheme val="minor"/>
      </rPr>
      <t>Audio Lead</t>
    </r>
    <r>
      <rPr>
        <sz val="10"/>
        <color theme="1"/>
        <rFont val="Calibri"/>
        <family val="2"/>
        <scheme val="minor"/>
      </rPr>
      <t>, who should be a BAMSD student.</t>
    </r>
  </si>
  <si>
    <r>
      <t xml:space="preserve">• All other team members have a role of </t>
    </r>
    <r>
      <rPr>
        <b/>
        <sz val="10"/>
        <color theme="1"/>
        <rFont val="Calibri"/>
        <family val="2"/>
        <scheme val="minor"/>
      </rPr>
      <t>Programmer</t>
    </r>
    <r>
      <rPr>
        <sz val="10"/>
        <color theme="1"/>
        <rFont val="Calibri"/>
        <family val="2"/>
        <scheme val="minor"/>
      </rPr>
      <t xml:space="preserve"> (for BS/MS students), </t>
    </r>
    <r>
      <rPr>
        <b/>
        <sz val="10"/>
        <color theme="1"/>
        <rFont val="Calibri"/>
        <family val="2"/>
        <scheme val="minor"/>
      </rPr>
      <t>Designer</t>
    </r>
    <r>
      <rPr>
        <sz val="10"/>
        <color theme="1"/>
        <rFont val="Calibri"/>
        <family val="2"/>
        <scheme val="minor"/>
      </rPr>
      <t xml:space="preserve"> (for BAGD students), or </t>
    </r>
    <r>
      <rPr>
        <b/>
        <sz val="10"/>
        <color theme="1"/>
        <rFont val="Calibri"/>
        <family val="2"/>
        <scheme val="minor"/>
      </rPr>
      <t>Artist</t>
    </r>
    <r>
      <rPr>
        <sz val="10"/>
        <color theme="1"/>
        <rFont val="Calibri"/>
        <family val="2"/>
        <scheme val="minor"/>
      </rPr>
      <t xml:space="preserve"> (for BFA/MFA students) by default (possibly in addition to being Director or Producer).</t>
    </r>
  </si>
  <si>
    <t>Project Requirements</t>
  </si>
  <si>
    <t>Multiplier</t>
  </si>
  <si>
    <t>24hrs resubmission is required after which -5% every 24hrs</t>
  </si>
  <si>
    <t>Number of Failed Project Requirements</t>
  </si>
  <si>
    <t>SPECIALTIES</t>
  </si>
  <si>
    <t>Team members can also be listed according to one or more specialties, as appropriate or desired, often in addition to other roles. This is usually not necessary on small teams.</t>
  </si>
  <si>
    <t>TEAM PROJECT GRADE</t>
  </si>
  <si>
    <t>Every full-time member of the team, regardless of degree or role, gets the team project grade as their base grade for the project.</t>
  </si>
  <si>
    <r>
      <rPr>
        <b/>
        <sz val="10"/>
        <color theme="1"/>
        <rFont val="Calibri"/>
        <family val="2"/>
        <scheme val="minor"/>
      </rPr>
      <t xml:space="preserve">Programmer Specialties: </t>
    </r>
    <r>
      <rPr>
        <sz val="10"/>
        <color theme="1"/>
        <rFont val="Calibri"/>
        <family val="2"/>
        <scheme val="minor"/>
      </rPr>
      <t xml:space="preserve"> Graphics, Physics, Networking, Gameplay, Tools, etc.</t>
    </r>
  </si>
  <si>
    <r>
      <rPr>
        <b/>
        <sz val="10"/>
        <color theme="1"/>
        <rFont val="Calibri"/>
        <family val="2"/>
        <scheme val="minor"/>
      </rPr>
      <t xml:space="preserve">Designer Specialties: </t>
    </r>
    <r>
      <rPr>
        <sz val="10"/>
        <color theme="1"/>
        <rFont val="Calibri"/>
        <family val="2"/>
        <scheme val="minor"/>
      </rPr>
      <t xml:space="preserve"> Systems, Levels, Content, UX, UI, Puzzles, Narrative, etc.</t>
    </r>
  </si>
  <si>
    <r>
      <rPr>
        <b/>
        <sz val="10"/>
        <color theme="1"/>
        <rFont val="Calibri"/>
        <family val="2"/>
        <scheme val="minor"/>
      </rPr>
      <t xml:space="preserve">Artist Specialties: </t>
    </r>
    <r>
      <rPr>
        <sz val="10"/>
        <color theme="1"/>
        <rFont val="Calibri"/>
        <family val="2"/>
        <scheme val="minor"/>
      </rPr>
      <t xml:space="preserve"> Concept Artist, Animator, Rigger, Modeler, Texture Artist, UI Artist, etc.</t>
    </r>
  </si>
  <si>
    <r>
      <rPr>
        <b/>
        <sz val="10"/>
        <color theme="1"/>
        <rFont val="Calibri"/>
        <family val="2"/>
        <scheme val="minor"/>
      </rPr>
      <t xml:space="preserve">Sound Designer Specialties: </t>
    </r>
    <r>
      <rPr>
        <sz val="10"/>
        <color theme="1"/>
        <rFont val="Calibri"/>
        <family val="2"/>
        <scheme val="minor"/>
      </rPr>
      <t xml:space="preserve"> SFX Designer, Composer, Musician, Actor, etc.</t>
    </r>
  </si>
  <si>
    <t>Specialties are not listed on the team roster above, but a minimum of one role must be listed for each team member. Part-time team members should be listed as "contractors".</t>
  </si>
  <si>
    <t>DESIGN REQUIREMENTS</t>
  </si>
  <si>
    <t>Completion Status</t>
  </si>
  <si>
    <t>Notes</t>
  </si>
  <si>
    <t>Not Assessed</t>
  </si>
  <si>
    <r>
      <t>An element can only be marked as waived by an instructor (</t>
    </r>
    <r>
      <rPr>
        <b/>
        <i/>
        <sz val="10"/>
        <color rgb="FF000000"/>
        <rFont val="Calibri"/>
        <family val="2"/>
        <scheme val="minor"/>
      </rPr>
      <t>before you submit, not after</t>
    </r>
    <r>
      <rPr>
        <sz val="10"/>
        <color rgb="FF000000"/>
        <rFont val="Calibri"/>
        <family val="2"/>
        <scheme val="minor"/>
      </rPr>
      <t>). Not applicable means that the element is not relevant for the project, but you should check with an instructor if you are not 100% sure this is the case.</t>
    </r>
  </si>
  <si>
    <t>Unacceptable</t>
  </si>
  <si>
    <t>Requires Improvement</t>
  </si>
  <si>
    <t>Meets Expectations</t>
  </si>
  <si>
    <t>Exceeds Expectations</t>
  </si>
  <si>
    <t>Total Design Score</t>
  </si>
  <si>
    <t>DESIGN ELEMENTS</t>
  </si>
  <si>
    <t>Student Comments</t>
  </si>
  <si>
    <t>Student</t>
  </si>
  <si>
    <t>Instructor Feedback</t>
  </si>
  <si>
    <t>System Design</t>
  </si>
  <si>
    <t>Assessment:</t>
  </si>
  <si>
    <t>Game Mechanics</t>
  </si>
  <si>
    <t>Are the individual mechanics well designed and contribute meaningfully to the experience? Do the individual mechanics work well together as a complete system. Are there no extraneous mechanics (i.e. mechanics that do not serve a meaningful purpose in a gameplay loop)?</t>
  </si>
  <si>
    <t>Untested</t>
  </si>
  <si>
    <t>Difficulty and Complexity</t>
  </si>
  <si>
    <t>How well-crafted are the difficulty and complexity of the game? Is the game too difficult or too complex (in easy mode, if applicable) for an average player? Does the difficulty or complexity increase too quickly for an average player? Is the complexity of the game worth it for the depth of gameplay that it delivers? Does the difficulty increase and the complexity unfold in a well-crafted manner that enchances the experience of the average player? Is the difficultly dynamically altered based on what the player does in an interesting way? Is the depth of the gameplay much higher than the complexity needed to deliver it?</t>
  </si>
  <si>
    <t>Balance and Economy</t>
  </si>
  <si>
    <t>How well balanced is the game economy? Are there degenerate or dominant play strategies? Does the play generally drive toward closure? How good are the progression curves?</t>
  </si>
  <si>
    <t>Narrative Design</t>
  </si>
  <si>
    <t>Theme/Setting and World Building</t>
  </si>
  <si>
    <t>How good are the theme and setting of the game? Is the theme or setting innappropriate for a DigiPen game? Does the theme or setting actively work against the experience of the game? Is the theme or setting only partially realized due to a lack of resources? Are any backstory or other narrative details revealed cleanly in the normal flow of the game, not through exposition? Is the theme and setting evocative, interesting, or memorable, greatly enhancing the experience? Is the setting deep and rich with lots of interesting background to discover? Is a game just has an abstract theme, then mark this item as "Not Applicable".</t>
  </si>
  <si>
    <t>Characters/
Dialog</t>
  </si>
  <si>
    <t>How good are the characters and dialog of the game? Are the characters or dialog innappropriate for a DigiPen game? Do the characters or dialog actively work against the experience of the game? Are there too many characters or too much dialog, so that the experience of the game is diluted? Do the characters or dialog fall into easy stereotypes of gender, race, etc.? Is there a female character whose primary personality trait is being feminine? Do the characters and dialog fit the game well and enhance the experience? Do the characters relate to each other in interesting ways? Are the backstories or other narrative details about the characters revealed cleanly in the normal flow of the game, not through exposition? Are one or more characters really interesting or memorable, greatly enhancing the experience?</t>
  </si>
  <si>
    <t>Editing</t>
  </si>
  <si>
    <t>How well-edited is the game? Are there very few typos, and no really obvious ones? In the game itself (not in the menus or credits), are words (either written or spoken) used effectively? Are those words really needed, or could you use less to get the same effect? Does all the text use good grammar and structure (barring cases where poor grammar or structure are used to good effect)? Note that getting a "great" or "exceptional" here is difficult unless you heavily cut down the number of words used, but still get a powerful effect from them.</t>
  </si>
  <si>
    <t>Level Design</t>
  </si>
  <si>
    <t>Environment and Encounters</t>
  </si>
  <si>
    <t>How well designed is the environmental space? Are scenes well composed? Are encounters well designed for the space they are placed within? Is there a good pacing to these encounters? Does the player encounter something interesting to look at, interact with, or do every 5-10 seconds?</t>
  </si>
  <si>
    <t>Guidance</t>
  </si>
  <si>
    <t>How well does the game guide the player? Does the player get lost or is ever unsure about where to go or what to do in play?</t>
  </si>
  <si>
    <t>Game Flow</t>
  </si>
  <si>
    <t>How smoothly and seemlessly does the gameplay flow? Are any segments or episodes broken, incomplete, or problematic? Is the tempo of the gameplay too fast or too slow? Are there any strange or jarring transitions from segment to segment or episode to episode? Do the elements of the game combine in a variety of interesting ways to create a smooth flow (i.e., a good melody)? Are the transitions from segment to segment and episode to episode slick, polished, and interesting? Is the moment-to-moment gameplay deeply immersive? Does the gameplay, whether through narrative or otherwise, evoke a strong positive emotional response? Does it make an instructor laugh or cry?</t>
  </si>
  <si>
    <t>Technical Design</t>
  </si>
  <si>
    <t>Controls</t>
  </si>
  <si>
    <t>How good are the controls (and/or interactive HUD)? Do they behave strangely? Are they responsive and well-tuned? Are they not overly complicated (not using more buttons than needed)? Are they completely immersive? Are they innovative in some way?</t>
  </si>
  <si>
    <t>Camera</t>
  </si>
  <si>
    <t>How good is the camera? Does it behave strangely or get into problematic states? Does it move, rotate, and zoom smoothly? Does it handle occlusion decently? Does it move dynamically based on the player position, facing, and/or velocity? Are there interesting camera transitions when levels are loaded or when the player reswpawns? Are there compelling cinematic moments created through camera movement? If a game just has a static camera (and that is appropriate for the game), then mark this item as "Not Applicable".</t>
  </si>
  <si>
    <t>Tools/Workflow</t>
  </si>
  <si>
    <t>Are there good tools for getting content into the game with an efficient workflow? How flexible is the design?</t>
  </si>
  <si>
    <t>User Experience Design</t>
  </si>
  <si>
    <t>Progress/Status Feedback</t>
  </si>
  <si>
    <t>How good is the feedback for progress and status? Is the player ever surprised when a segment or episode is over? Is the player's progress shown in a clear way (checkpoints, episode numbers, wave numbers, narrative hints, etc.)? Is the player's status shown in a clear way (health, score, time left, buffs, etc.)? Is feedback missing a needed audio or visual component? Is the status of enemies and objects shown clearly? Is the player's progress and status integrated cleanly in the game itself, not just on the HUD? Is the feedback extensive, covering even minor elements? Does the feedback help create anticipation? Is the feedback itself rewarding for the player? Is the feedback done in a particularly clever or innovative way?</t>
  </si>
  <si>
    <t>Actions/Events Feedback</t>
  </si>
  <si>
    <t>How good is the feedback for actions and events? Is feedback for major actions/events (attacks, damage, death, victory, etc.) missing or limited? Is victory or defeat feedback jarring and sudden (instantly snapping the camera to a respawn point, instantly going to a game over screen, etc.)? Is feedback missing a needed audio or visual component? Are major status changes conveyed clearly (health restored, level increased, money earned, etc.)? Is there appropriate feedback for even minor actions and events? Is the feedback integrated into the game itself, not just on the HUD? Does the feedback help create anticipation? Is the feedback itself rewarding for the player? Is the feedback done in a particularly clever or innovative way?</t>
  </si>
  <si>
    <t>Interface</t>
  </si>
  <si>
    <t>How well designed is the interface of the game? Is the interface intuitive or, at least, discoverable? Is the information the player needs frequent access to readily accessible? Is there design consistency in the HUD and menu elements? Does the interface have good color language? Is the interface accessible to people with disabilities?</t>
  </si>
  <si>
    <t>Learning Curve</t>
  </si>
  <si>
    <t>How good is the learning curve for the game? Are the controls/HUD correctly explained on a How to Play  or Controls screen (if needed)? Are the macro and micro goals of the game clear? Are the controls, HUD, and goals of the game actively taught well in the game itself, not just explained (a tutorial can work for this, but integrated into the regular game is better)? Is there a dynamic teaching system that only teaches what the player doesn't appear to understand? Are the goals of the game interlocked so well they subconsciously pull the player through the game? Are the player's goals conveyed in a particularly clever or innovative way?</t>
  </si>
  <si>
    <t>User Research</t>
  </si>
  <si>
    <t>Playtesting</t>
  </si>
  <si>
    <t>How frequently is the game playtested and the information gathered used to improve the game? Is the game being extensively playtested? (If the instructor doesn't know, then this is poor.) Do you have a strategy for playtesting where you are actively gathering data on targeted areas vs. generalized testing?</t>
  </si>
  <si>
    <t>Data Collection</t>
  </si>
  <si>
    <t>How are you collecting data from playtesting? Do you have meaningful reports to help you make decisions? Does the player have the ability to disable data collection? Describe (in detail) what you are doing to receive bonuses.</t>
  </si>
  <si>
    <t>Overall Design</t>
  </si>
  <si>
    <t>Game Beginning</t>
  </si>
  <si>
    <t>How well does the game begin? Does it just start suddenly with no time for the player to get their bearings or be taught what to do? Is there a distinct beginning that is engaging and sets up the rest of the game? Does the beginning create anticipation for what is to come? Is the beginning masterfully done, immediately drawing the player deeply into the game?</t>
  </si>
  <si>
    <t>Game Middle</t>
  </si>
  <si>
    <t xml:space="preserve">How engaging is the game between the beginning and the end? Are there less than three middle segments of game play? Is the player's engagement descreasing or not increasing? Does the game go for a significant strech without being engaging? Does tension regularly build and then get released? Do the engagement peaks increase as the end of the game approaches? Does the game blend multiple types of engagement in an effective way? Is the core engagement of the game delivered so well that is addictive and difficult to stop playing? Are there one or more epic moments that will stick with the player after the experience is over? </t>
  </si>
  <si>
    <t>Game Ending</t>
  </si>
  <si>
    <t>How well does the game end? Does it just end suddenly with no real climax or tension being resolved? Is there a distinct ending that is highly engaging and feels like a solid finish to the experience? Is there a good outro segment that allows to the player to appreciate what they have just experienced? Does the end of the game have high peaks in multiple engagement types? Is the ending truly epic, sticking with the player for a long time after the experience is over?</t>
  </si>
  <si>
    <t>Miscellaneous</t>
  </si>
  <si>
    <t>Are there any additional design problems or features not accounted for in the items above? Serious problems can result in a broken or partial score for this item. However, anything good, great, or exceptional about the design that is not accounted for in the items above can result in bonuses from this item.</t>
  </si>
  <si>
    <t>ART REQUIREMENTS</t>
  </si>
  <si>
    <t>Total Art Score</t>
  </si>
  <si>
    <t>ART ELEMENTS</t>
  </si>
  <si>
    <t>Overall Visuals</t>
  </si>
  <si>
    <t>When looking at the project as a whole, how are the overall visuals? Is the art style derivative or does it feel unique? Are the visuals innovative? Are there moments when the visuals create an emotion in the player?  Does the level of the art design feel consistent across all elements?  Is the art quality of a high portfolio level across all elements?</t>
  </si>
  <si>
    <t>Environment</t>
  </si>
  <si>
    <t>Environment Geometry</t>
  </si>
  <si>
    <t>Do all environment models, terrain, and props have a level of detail that fits the style of the project, follow or surpass the concept illustration, and fit well together. No holes in the geometry, no missing geometry can be noticed from the player's camera point of view. All props are placed, oriented, and scaled where and how they are intended to be, making the environment feel believable in terms of how the environment is built and overall architecture. The craftsmanship of the models may require a high level of detail (e.g. as you would see in a AAA game). High detail is not a "required" element  since not all project styles, nor hardware, would support this. However, it is vital that the level of detail fits the game style as it is intended. Many memorable high resolution models may be required to achieve the project as designed. It is imperative that the environment follows the art direction intention outlined in the Style Guide. If the project has a 2D environment, this section is automatically not applicable.</t>
  </si>
  <si>
    <t>Environment Textures and Materials</t>
  </si>
  <si>
    <t>All environment textures, materials, or 2D elements fit the style of the project, follow or surpass the concept illustration, and fit well together in the project. The textures/elements do not repeat in an obvious manner, stretch, or have seams, and are the proper resolution. The craftsmanship of the textures/elements may require a high level of detail, as you would see in a AAA game. High detail is not a "required" element since not all project styles would support this. However, it is vital that the level of detail fits the game style as it is intended. Many memorable high resolution textures/elements may be required to achieve the project as designed. It is imperative that the textures, materials, and 2D elements follow the art direction intention outlined in the Style Guide.</t>
  </si>
  <si>
    <t>Skybox/Matte Painting</t>
  </si>
  <si>
    <t>The skybox and/or matte painting fits the game and art style, and is the proper resolution. Elements of it may be animated if the project supports this. There are no noticeable technical or visual problems.</t>
  </si>
  <si>
    <t>Character</t>
  </si>
  <si>
    <t xml:space="preserve">Character Geometry
</t>
  </si>
  <si>
    <t>All characters have a level of detail that fits the game style of the project, follows or surpasses the concept illustration and character turnaround model sheet. No holes in the geometry or missing geometry can be noticed from the player's camera point of view. All characters' geometry are highly polished, have a strong silhouette, the skin deforms well, and they have nice edge flow. Although the project may need high resolution character models (e.g. as you would see in a AAA game), this is not "required" as not all game styles, nor hardware, would support this. However, the level of detail as dictated in the Style Guide, and the known needs of the animation, must be matched. If the project has 2D characters, this section is automatically not applicable.</t>
  </si>
  <si>
    <t>Character Textures and Materials</t>
  </si>
  <si>
    <t>For a 3D character, all their textures and materials fit the style of the project, have nice silhouette, follow or surpass the concept illustration, and fit the project well. There are no noticeable seams on the textures that can be seen once applied to the characters, and they are all the proper resolution. The craftsmanship of the textures may require a high level of detail, as you would see in a AAA game. Although high detail is not required, it is most important that the textures fit the game art style as it is intended. For a 2D character, they must have a nice silhouette, follow or surpass the concept illustration, and fit the project well. The sprites are the proper resolution, the edges are antialiased yet not blury, the outline (if needed) is clean. Using proper color palette choices, each character reads well against the background.</t>
  </si>
  <si>
    <t>Animation</t>
  </si>
  <si>
    <t>Character Animation</t>
  </si>
  <si>
    <t>All characters have a full set of polished animations, with weight, and are properly implemented. The characters don't feel floaty (unless required by the project), there are no noticeable feet sliding, and the characters behave as expected by the player. The transitions between animations are blended, and animations loop properly. Player feedback animations are implemented properly and triggered at the right time. The project may require an extensive set of animations per character and some of them may be memorable and/or would give the player a strong and positive emotional response. While the game is not paused and also not played, the environment feels alive, whether it is using animated lights, animated skybox, physics, procedural animation on geometry, particles FX, etc. While the game is not paused and also not played, the environment feels alive, whether it is using animated lights, animated skybox, physics, procedural animation on geometry, particles FX, etc.</t>
  </si>
  <si>
    <t>Visual FX</t>
  </si>
  <si>
    <t>All the key visual FX (effects needed to sell gameplay and/or key emotional beats) are well implemented, used in the correct place, with the right amount, and for the right reason. The way the visual FX look and are implemented is adding visual quality to the project and to the player's visual experience.</t>
  </si>
  <si>
    <t>Menu/HUD</t>
  </si>
  <si>
    <t>Menu</t>
  </si>
  <si>
    <t>All menu elements required for the project are implemented using art assets, proper fonts, are consistent across the board, and the theme fits the project style. All menus are visually appealing, easy to use, respond well to events such as mouse over, mouse click, selection, enabled/disabled status, etc. No noticeable graphical artifacts can be seen throughout any menu screens, whether it is alpha transparencies, resolutions, animations, etc. Menu text is easily readable, does not run over or come too close to borders, and is aligned properly and consistently. Slick animated transitions between menu screens and animation feedback may be implemented to enhance the user experience.</t>
  </si>
  <si>
    <t>HUD</t>
  </si>
  <si>
    <t>All HUD elements required for the project are implemented using art assets, proper fonts, are consistent across the board, and the theme fits the project style. No noticeable graphical artifacts can be seen throughout any HUD elements, whether it is alpha transparencies, resolutions, animations, etc. HUD text is easily readable, does not run over or come too close to borders, and is aligned properly and consistently. The HUD elements are visually appealing yet non-intrusive, communicate to the player the progress of the game, react to current game events and updates, etc. The HUD elements may be animated as it updates or communicate to the player, may have visual FXs being triggered and have slick transitions.</t>
  </si>
  <si>
    <t>Lighting and Shadows</t>
  </si>
  <si>
    <t>Lighting is well motivated, the intensity and colors look good and match the mood, look, and feel of the project. In some areas, lighting may have been implemented to a higher level, being unique or innovative. The shadows are anti-aliased, soft or hard, but not low sampled, motivated throughout, and fit the project well as a whole. In no areas will the lighting or shadows be too dark, unless it is intended, and called out in the Style Guide. The characters are well lit, they stand out from the background. The lighting enhances the emotional context or mood of the game. If the game is aspiring to a AAA level, the lighting must feel appropriately nuanced and cinematic.</t>
  </si>
  <si>
    <t>Game Trailer</t>
  </si>
  <si>
    <t>The game trailer video must include the DigiPen logo, the team logo, game title, gameplay video, and cinematic trailer-style end credits. The game trailer should make you want to see more, or possibly purchase the game, after watching it. It should also give the viewer a good sense of the gameplay type. The trailer and the video file must conform to the specifications on the Submission tab.</t>
  </si>
  <si>
    <t>Are there any additional art problems or features not accounted for in the items above? Serious problems can result in a broken or partial score for this item, such as visual artifacts and glitches. However, anything good, great, or exceptional about the art that is not accounted for in the items above can result in bonuses from this item.</t>
  </si>
  <si>
    <t>AUDIO REQUIREMENTS</t>
  </si>
  <si>
    <t>Total Audio Score</t>
  </si>
  <si>
    <t>AUDIO ELEMENTS</t>
  </si>
  <si>
    <t>Pregame &amp; Transitions</t>
  </si>
  <si>
    <t>Logo/Title Sequence</t>
  </si>
  <si>
    <t>How good is the music and sound that accompanies the logo and title sequence? Is any music or sound missing, or clearly placeholder quality? Is the sound well-matched to the art style? Is the sound well-mixed? Does the sound transition seamlessly into the following game screen/state, without a noticeable change in overall volume or other jarring transition? Is the team logo accompanied by a synchronized, identifiable audio logo? Is the animation in the logo/title sequence matched by synchronized sound?</t>
  </si>
  <si>
    <t>Menus &amp; UI</t>
  </si>
  <si>
    <t>How good is the music and sound in the menus? Is any music or sound missing from any of the menus and sub-menus in the game, including the pause menu? Are the music and sound effects well-balanced? Are the UI sounds well-suited to the art style and well-synchronized with any animation? Is every animated event accompanied by synchronized sound of some kind? 
BONUS OPPORTUNITY: Is there any clever use of music or sound in the menus, such as the ability to play a melody using the UI, audio hints, or a musical mini-game?</t>
  </si>
  <si>
    <t>Transitions</t>
  </si>
  <si>
    <t>How does the audio behave when the game transitions from one state to another, such as menu to gameplay, or gameplay to menu? Does the sound flow seamlessly, or does it get cut off abruptly? Does the game ever inappropriately go completely silent? How does the audio behave when the game is paused, and when it's resumed? Is there an audible click or pop when you exit the game, or does the audio fade-out first? What do you hear after the end credits are finished?</t>
  </si>
  <si>
    <t>Music/Ambience</t>
  </si>
  <si>
    <t>In-game Background Music and Ambience</t>
  </si>
  <si>
    <t>How good is the background music and ambience during game play? Does it suit the art style and mood of the game? Are any environments missing background music or ambience, or is any music or ambience obviously of placeholder quality? Does the game ever go completely silent? Can you tell when the background music or ambience loops, or are the loop points seamless and disguised? Does the music adapt to user input or game dynamics, and if so, does it do so elegantly or in an obvious way? Are the musical compositions well-composed and professionally produced? 
BONUS OPPORTUNITIES: 
- Does the music feature recordings of live musical performances? 
- Does the game feature graphics or animations that react in some way to an aspect of the music, such as tempo, volume, or pitch?</t>
  </si>
  <si>
    <t>Environment Sound Design</t>
  </si>
  <si>
    <t>For all game environments, are there corresponding, supporting sound effects? Are they well-recorded and well-produced? How well do they suit the visual appearance of the environments? How evocative and dynamic are the environmental sounds? Are any of the environmental sounds obviously looped? Is there sufficient variety?</t>
  </si>
  <si>
    <t>Credits Audio</t>
  </si>
  <si>
    <t>Are the credits accompanied by appropriate music? Is the music timed to the duration of the credits? What happens when the credits end?</t>
  </si>
  <si>
    <t>Sound Effects</t>
  </si>
  <si>
    <t>Animation &amp; VFX Sound Design</t>
  </si>
  <si>
    <t>For all animations and visual effects, are there corresponding sound effects? Are they appropriate, impactful, and well-produced? Are the sounds well-timed and tightly synchronized with the animation? Do they accurately convey a sense of the visuals? Are any sounds familiar or recognizable as obviously coming from a sound effects library?</t>
  </si>
  <si>
    <t>Character and Weapon Sound Design</t>
  </si>
  <si>
    <t>For all characters and weapons, are there corresponding sound effects? Are they appropriate, impactful, well-produced, and well-timed? Do they suit the visuals? Do weapon sounds convey the relative power of the weapon? Do character sounds convey the appearance and personality of the character?</t>
  </si>
  <si>
    <t>Audio Feedback</t>
  </si>
  <si>
    <t xml:space="preserve">Do all game events have appropriate audio feedback? How well does the soundscape represent and support success? Failure? Collection of items? Danger? Completion of objectives? Change of game state? Is the audio feedback well-synchronized with the visuals? Does the audio feedback represent events or actions that are not otherwise apparent? </t>
  </si>
  <si>
    <t>3D and Spatialized Sounds</t>
  </si>
  <si>
    <t>Are all sounds that should be 3D implemented as 3D sounds? (Note: This must be done in audio middleware, AND by the programmer in the game engine.) Do sounds attenuate naturally based on their apparent distance from the viewer? Does revereration match the visial environment so that reverb spaces are immersive and believable?  
For VR games, is the audio rendered with HRTF to position sounds in 3D space? How believable and immersive is the overall spatialization effect?
BONUS OPPORTUNITIES: 
- For first-person games, are sounds for first-person player characters authored as stereo? (For example, if a player is wielding a weapon and the sound of that weapon is a stereo sound that envelopes the player  – rather than a mono sound placed at the position of the weapon – it will produce a more compelling experience.)
- Is occlusion accurately implemented so that occluded sounds, such as those from behind walls, are filtered appropriately with lo-pass filters and/or volume? 
- Are there ambisonic recordings?</t>
  </si>
  <si>
    <t>Dialogue</t>
  </si>
  <si>
    <t>Dialogue and Narration</t>
  </si>
  <si>
    <t>For all voice recordings: Is there any missing or placeholder dialog? Is the script well-written, or does it contain unintentional grammatical errors or other evidence of poor writing? Are the voices well-recorded, or are there noticeable variations in volume, EQ, saturation, and/or recording quality? Is all dialog clear and intelligible, or are some words and phrases hard to understand? Are there discrepancies between voice recordings and matching on-screen text? How is the casting – is the character of the voice suitable to the role? How is the quality of the voice acting – amateur, acceptable, or professional? Do any lines of dialog overlap other dialog?</t>
  </si>
  <si>
    <t>Trailer &amp; Cinematics</t>
  </si>
  <si>
    <t>Cinematics and Cut-Scenes</t>
  </si>
  <si>
    <t>What is the quality of music, sound effects and voice recordings during cut-scenes and cinematic sequences? Is the soundscape well-mixed? Does the overall volume of the audio for the cut-scene match the overall volume preceding and succeeding it? Does it flow seamlessly into the cut-scene, and seamlessly back into the game? Are all sounds tightly synchronized?</t>
  </si>
  <si>
    <t>Game Trailer Soundtrack</t>
  </si>
  <si>
    <t>How effective is the game trailer soundtrack? Does it have custom synchronized audio for the team logo? Are there any missing sound effects? Were sound effects captured from actual gameplay? Does it feature additional, "sweetened" sound effects for added impact? How good is the quality of the narration in writing, acting, recording, and production? Does it sound like something you'd hear in a movie theater? How is the mix of music, sound effects, and voice? Does the music follow the emotional contour of the video? How well is the music composed and produced? For the Release Candidate milestone, a first pass of this trailer should already be complete. For the Beta milestone, an animatic version of this video, with some audio and a narration script (if needed) should already be complete.</t>
  </si>
  <si>
    <t>Overall Audio</t>
  </si>
  <si>
    <t>Mix</t>
  </si>
  <si>
    <t>How is the overall mix? Are all sections the game well-balanced with regard to volume? Is any one section of the game inappropriately loud or quiet? Is it ever necessary to adjust the speaker volume after starting the game? Are any individual sound effects, voice recordings, or music tracks out of balance with other elements of the soundtrack? Do the dynamics support the narrative, intensity, and dramatic action?</t>
  </si>
  <si>
    <t>Are there any additional audio problems or features not accounted for in the items above? Serious problems can result in a broken or partial score for this item, such as audio pops or feedback. However, anything good, great, or exceptional about the audio that is not accounted for in the items above can result in bonuses from this item.</t>
  </si>
  <si>
    <t>TECH</t>
  </si>
  <si>
    <t>Even if you have no extra technical elements at all, there are no penalties for this section.</t>
  </si>
  <si>
    <t>Total Tech Score</t>
  </si>
  <si>
    <t>TECH ELEMENTS</t>
  </si>
  <si>
    <t>Performance and Configuration</t>
  </si>
  <si>
    <t>Configuration</t>
  </si>
  <si>
    <t>Does the game support lots of different configurations of hardware, platforms, and operating systems, beyond the base requirements for the class? Does it support widescreen? Does it support multiple monitors? Does it run on multiple versions of Windows (7, 8, and 10)? Does it run on other operating systems (MacOs, Linux) or platforms (mobile, consoles, etc.)? If it's a mobile game, does it run on different devices or platforms (iOS and Android, for example)? To get bonuses, you must describe the testing you have done (in detail) on different configurations in the comments section.</t>
  </si>
  <si>
    <t>Performance</t>
  </si>
  <si>
    <t>Is the performance of the game really good in an impressive way (lots of 3D graphics, lots of particles, lots of impressive physics or AI, really low real-time network bandwidth, etc.)? Does it perform well on integrated video cards or other low-end machines? Does the game maintain a decent framerate appropriate to the type of game?  To get bonuses, you must describe what you have done and why it is impressive (in detail) in the comments section.</t>
  </si>
  <si>
    <t>Customization and Accessibility</t>
  </si>
  <si>
    <t>Does the game have really good customization and accessibility options? Does the game provide important customization options (inverting the y-axis for a first-person shooter, for example)? Does it provide extensive customization options for graphics, audio, gameplay, performance, etc.? Does it allow rebinding of keys or other input? Does it provide options/technology that makes the game accessible to players who would have trouble playing with out it (color-blind options, for example)? Is the game localized into one or more other languages? To get bonuses, you must describe what you have done (in detail) in the comments section.</t>
  </si>
  <si>
    <t>Game Play</t>
  </si>
  <si>
    <t>Game Features</t>
  </si>
  <si>
    <t>Are there any particularly technically challenging features and how well implemented are they? Are the features bug free? Is the game play responsive?</t>
  </si>
  <si>
    <t>Artificial Intelligence</t>
  </si>
  <si>
    <t>Are there any really impressive or exceptional artificial intelligence features that significantly enhances the experience of the player. To get bonuses, you must describe what you have done (in detail) in the comments section.</t>
  </si>
  <si>
    <t>Are various transitions in the game handled in a really slick manner? Can intro screens, cut-scenes, dialog, etc. be skipped with a single obvious key press, button, or mouse-click (as appropriate for the game)? Are loading screens and transitions animated? Are they slick and even interesting? Are they seamless (less than a second) and not even noticeable by a normal player? While you don't have to describe things in the comments to get bonuses for this, you should so the instructors do not miss anything you have done.</t>
  </si>
  <si>
    <t>Engine</t>
  </si>
  <si>
    <t>Graphics</t>
  </si>
  <si>
    <t>Are there any really impressive or exceptional graphics features that significantly enhances the experience of the player? To get bonuses, you must describe what you have done (in detail) in the comments section.</t>
  </si>
  <si>
    <t>Physics</t>
  </si>
  <si>
    <t>Are there any really impressive or exceptional physics features that significantly enhances the experience of the player? To get bonuses, you must describe what you have done (in detail) in the comments section.</t>
  </si>
  <si>
    <t>Are there any really impressive or exceptional audio features that significantly enhances the experience of the player? To get bonuses, you must describe what you have done (in detail) in the comments section.</t>
  </si>
  <si>
    <t>Networking</t>
  </si>
  <si>
    <t>Are there any really impressive or exceptional networking features that significantly enhances the experience of the player? To get bonuses, you must describe what you have done (in detail) in the comments section.</t>
  </si>
  <si>
    <t>Other Engine Features</t>
  </si>
  <si>
    <t>Are there any other technologies that significantly enhances the experience of the player? To get bonuses, you must describe what you have done (in detail) in the comments section.</t>
  </si>
  <si>
    <t>Tools and Automation</t>
  </si>
  <si>
    <t>Art Tools</t>
  </si>
  <si>
    <t>Are there really good tools for creating content and testing the game? Are there sophisticated pipelines and editors, with lots of features and support for artists? To get bonuses, you must describe what you have done (in detail) in the comments section.</t>
  </si>
  <si>
    <t>Design Tools</t>
  </si>
  <si>
    <t>Are there really good tools for creating content and testing the game? Are there sophisticated pipelines and editors, with lots of features and support for designers? To get bonuses, you must describe what you have done (in detail) in the comments section.</t>
  </si>
  <si>
    <t>Audio Tools &amp; Features</t>
  </si>
  <si>
    <t>Are there really good tools for integrating audio into the game (beyond or instead of standard WWISE/FMOD integration)? Are there sophisticated pipelines and editors, with lots of features and support for designers and artists? To get bonuses, you must describe what you have done (in detail) in the comments section.</t>
  </si>
  <si>
    <t>Automation and Testing</t>
  </si>
  <si>
    <t>Is there an autoplay system for testing the game? A recording and playback system? A build server with build verification tests? Unit tests? To get bonuses, you must describe what you have done (in detail) in the comments section.</t>
  </si>
  <si>
    <t>Analytics</t>
  </si>
  <si>
    <t>Is there a gameplay data-tracking system? Ability to query data and pull reports?</t>
  </si>
  <si>
    <t>Overall Technical</t>
  </si>
  <si>
    <t>Are there any additional technical features not accounted for in the items above? Anything really impressive or exceptional about the tech that is not accounted for in the items above can result in bonuses from this item. For example, handling switching between keyboard and gamepad dynamically for all control screens, input prompts, etc. in a really slick way. To get bonuses, you must describe what you have done (in detail) in the comments section.</t>
  </si>
  <si>
    <t>PROJECT REQUIREMENTS</t>
  </si>
  <si>
    <t>Totals by Level</t>
  </si>
  <si>
    <t>Fail</t>
  </si>
  <si>
    <t>All "Fail" must be addressed in order for the project to pass the course.</t>
  </si>
  <si>
    <t>Pass</t>
  </si>
  <si>
    <t>REQUIREMENTS</t>
  </si>
  <si>
    <t>SUBMISSION REQUIREMENTS</t>
  </si>
  <si>
    <t>Missing/Incomplete (-10% each)</t>
  </si>
  <si>
    <t>Not applicable or waived means it is not relevant for the project, but check with an instructor if you are not 100% sure this is the case.</t>
  </si>
  <si>
    <t>Mostly Complete (-2% each)</t>
  </si>
  <si>
    <t>Complete (+0% each)</t>
  </si>
  <si>
    <t>Total Submission Score</t>
  </si>
  <si>
    <t>SUBMISSION FOLDER AND EMAIL</t>
  </si>
  <si>
    <t>Game Submission Folder</t>
  </si>
  <si>
    <r>
      <t>Your entire submission must be copied to the "Game Submissions" folder on your networked drives list. Do not submit to the courses drive, or to your personal submission folder. Your submission must be in a folder named "GAM375_</t>
    </r>
    <r>
      <rPr>
        <b/>
        <sz val="10"/>
        <color rgb="FF000000"/>
        <rFont val="Calibri"/>
        <family val="2"/>
        <scheme val="minor"/>
      </rPr>
      <t>gamename</t>
    </r>
    <r>
      <rPr>
        <sz val="10"/>
        <color rgb="FF000000"/>
        <rFont val="Calibri"/>
        <family val="2"/>
        <scheme val="minor"/>
      </rPr>
      <t>_RC1", "GAM375_gamename_RC2", or "GAM375_gamename_RELEASE" depending which milestone your are submitting. Do not put the section letter in the folder name and do not zip up or compress the folder (only the subfolders listed below are zipped).</t>
    </r>
  </si>
  <si>
    <t>Submission Email</t>
  </si>
  <si>
    <r>
      <t xml:space="preserve">After submitting, you must send a short email to alain@digipen.edu, rrowan@digipen.edu, and lschwedler@digipen.edu with the following subject line “GAM375 </t>
    </r>
    <r>
      <rPr>
        <b/>
        <sz val="10"/>
        <color rgb="FF000000"/>
        <rFont val="Calibri"/>
        <family val="2"/>
        <scheme val="minor"/>
      </rPr>
      <t>gamename</t>
    </r>
    <r>
      <rPr>
        <sz val="10"/>
        <color rgb="FF000000"/>
        <rFont val="Calibri"/>
        <family val="2"/>
        <scheme val="minor"/>
      </rPr>
      <t xml:space="preserve"> Submitted”. This email must be CCed to all other members of your team.</t>
    </r>
  </si>
  <si>
    <t>SUBMISSION FILES (Due Each Milestone - Note Final Milestone has Additional Archive Requirements)</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</si>
  <si>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_rubric_</t>
    </r>
    <r>
      <rPr>
        <b/>
        <sz val="10"/>
        <color rgb="FF000000"/>
        <rFont val="Calibri"/>
        <family val="2"/>
        <scheme val="minor"/>
      </rPr>
      <t>milestone</t>
    </r>
    <r>
      <rPr>
        <sz val="10"/>
        <color rgb="FF000000"/>
        <rFont val="Calibri"/>
        <family val="2"/>
        <scheme val="minor"/>
      </rPr>
      <t>.xlsx</t>
    </r>
  </si>
  <si>
    <r>
      <t xml:space="preserve">This file must be named properly (class = GAM375, milestone = RC1/RC2/Release) and have the game data tab filled out, along with the “student” columns on all the requirements tabs (do not leave any "student" fields as untested--take your best guess if you are not sure). </t>
    </r>
    <r>
      <rPr>
        <b/>
        <sz val="10"/>
        <color rgb="FFFF0000"/>
        <rFont val="Calibri (Body)"/>
      </rPr>
      <t>Do not convert this file into an OpenOffice spreadsheet (or any other format), do not upload it to Google docs, and do not change it in any way (except to fill in the data for your game).</t>
    </r>
  </si>
  <si>
    <r>
      <t>class_gamename</t>
    </r>
    <r>
      <rPr>
        <sz val="10"/>
        <color rgb="FF000000"/>
        <rFont val="Calibri"/>
        <family val="2"/>
        <scheme val="minor"/>
      </rPr>
      <t>_projectreview_</t>
    </r>
    <r>
      <rPr>
        <b/>
        <sz val="10"/>
        <color rgb="FF000000"/>
        <rFont val="Calibri"/>
        <family val="2"/>
        <scheme val="minor"/>
      </rPr>
      <t>milestone</t>
    </r>
    <r>
      <rPr>
        <sz val="10"/>
        <color rgb="FF000000"/>
        <rFont val="Calibri"/>
        <family val="2"/>
        <scheme val="minor"/>
      </rPr>
      <t>.ppt</t>
    </r>
  </si>
  <si>
    <r>
      <t xml:space="preserve">This file must be named properly. (class = GAM375, milestone = RC1/RC2/Release). The PowerPoint template has been fully filled out by the producer. </t>
    </r>
    <r>
      <rPr>
        <b/>
        <sz val="10"/>
        <color rgb="FFFF0000"/>
        <rFont val="Calibri (Body)"/>
      </rPr>
      <t>Do not convert this file into an OpenOffice spreadsheet (or any other format), do not upload it to Google docs, and do not change it in any way (except to fill in the data for your team and customize the colors/images).</t>
    </r>
  </si>
  <si>
    <r>
      <t>gamename</t>
    </r>
    <r>
      <rPr>
        <sz val="10"/>
        <color rgb="FF000000"/>
        <rFont val="Calibri"/>
        <family val="2"/>
        <scheme val="minor"/>
      </rPr>
      <t>_setup.exe</t>
    </r>
  </si>
  <si>
    <r>
      <t xml:space="preserve">A single file install for the game. </t>
    </r>
    <r>
      <rPr>
        <b/>
        <sz val="10"/>
        <color rgb="FFFF0000"/>
        <rFont val="Calibri (Body)"/>
      </rPr>
      <t xml:space="preserve">Make sure you test the installer. </t>
    </r>
    <r>
      <rPr>
        <sz val="10"/>
        <color rgb="FF000000"/>
        <rFont val="Calibri"/>
        <family val="2"/>
        <scheme val="minor"/>
      </rPr>
      <t>Non-PC games might have a different type of file--use the appropriate one for the game's platform.</t>
    </r>
  </si>
  <si>
    <r>
      <t>gamename</t>
    </r>
    <r>
      <rPr>
        <sz val="10"/>
        <color rgb="FF000000"/>
        <rFont val="Calibri"/>
        <family val="2"/>
        <scheme val="minor"/>
      </rPr>
      <t>_audio.zip</t>
    </r>
  </si>
  <si>
    <t>A single zipped file containing the following audio-related items. This must be a .zip file, not a rar or any other type of compressed file. It must include all items exactly as specified.
\audiotechspecs       A single PDF with detailed audio specifications for the game, including: audio data compression scheme (e.g., "PCM for sfx under 5 sec, ADPCM for longer SFX, OGG for music &amp; ambience"); estimated runtime memory footprint including streaming vs. resident memory (MB RAM) ; estimated disk footprint (exported MB of audio data); estimated percentage of CPU for audio (for Edison-spec Windows PC); plan for runtime DSP effects in middleware (e.g., side-chain ducking, reverb, etc.) If applicable, specify the audio spatialization technology/plugin (e.g., Oculus spatialization plugin, Visisonics/RealSpace 3D, etc.)
\audioassetspreadsheet   An online, shared spreadsheet tracking all audio elements in the project, preferably in the format of a shared Google spreadsheet. You must include a link to your Audio Asset Spreadsheet in the PDF document "AudioTechSpecs.pdf" described above.
\voicescripts                Properly formatted recording scripts in PDF format for any and all voice recordings needed in the game and/or the game trailer video. File names in the voice script must match those in the Audio Asset Spreadsheet.
\audiomiddleware     The entire Wwise or FMOD Studio project directory, including subfolders for source files and all exported data and text files.</t>
  </si>
  <si>
    <r>
      <t>gamename</t>
    </r>
    <r>
      <rPr>
        <sz val="10"/>
        <color rgb="FF000000"/>
        <rFont val="Calibri"/>
        <family val="2"/>
        <scheme val="minor"/>
      </rPr>
      <t>_documents.zip</t>
    </r>
  </si>
  <si>
    <t>A zipped file that contains current documents for the project including production plans, playtesting reports, etc. This must be a .zip file, not a rar or any other type of compressed file. A technical guide is not required for commercial engine projects.
----------
\plan                A slideshow or document showing your production plans for the next milestones.   
\testing           All documents, photos, etc. related to the playtesting you have done.</t>
  </si>
  <si>
    <r>
      <t>gamename</t>
    </r>
    <r>
      <rPr>
        <sz val="10"/>
        <color rgb="FF000000"/>
        <rFont val="Calibri"/>
        <family val="2"/>
        <scheme val="minor"/>
      </rPr>
      <t>_trailer.mp4</t>
    </r>
  </si>
  <si>
    <r>
      <rPr>
        <b/>
        <sz val="10"/>
        <color theme="1"/>
        <rFont val="Calibri"/>
        <family val="2"/>
        <scheme val="minor"/>
      </rPr>
      <t>Non-Artist team submission requirements:</t>
    </r>
    <r>
      <rPr>
        <sz val="10"/>
        <color theme="1"/>
        <rFont val="Calibri"/>
        <family val="2"/>
        <scheme val="minor"/>
      </rPr>
      <t xml:space="preserve">
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The beginning of the video must have one second of pure  black or white before fading in to the DigiPen logo, and it must fade out to black or white at the end, then hold the black or white screen for four seconds before ending the video.   
</t>
    </r>
    <r>
      <rPr>
        <b/>
        <sz val="10"/>
        <color theme="1"/>
        <rFont val="Calibri"/>
        <family val="2"/>
        <scheme val="minor"/>
      </rPr>
      <t xml:space="preserve">Art Team Submission Requirements:
</t>
    </r>
    <r>
      <rPr>
        <sz val="10"/>
        <color theme="1"/>
        <rFont val="Calibri"/>
        <family val="2"/>
        <scheme val="minor"/>
      </rPr>
      <t>Game trailer videos must conform to the following specifications:
• 1920 x 1080 resolution, .MOV or .mp4 format, 30 fps with H.264 encodingo The H.264 encoding is necessary for Youtube and other online sites
• Fade-in from 1 sec of pure black at the beginning, and fade-out to black or white at the end. You should have 4 sec of pure black or white after the fade out. 
• Minimum duration 60 seconds, maximum duration 90 seconds. 60 seconds is the sweet spot to aim for.
• Video must begin with DigiPen logo followed by your team logo
• Your trailer must include a title and/or title sequence
• You are encouraged, but not required, to record a narrator
• Video must end with credits in cinematic trailer-style format. The credits screen must contain DigiPen’s copyright notice: "Copyright ©2018 by DigiPen Corp. USA. All rights reserved". 
• If you have a registered Audio Lead (BAMSD or CSDA) on your team, the soundtrack must include in-game sound effects, musico, and must be well-mixed and well-produced.
• Audio leads work with a designated video lead to produce and deliver a cinematic game trailer. Ideally, the video lead is an artist on the team who is familiar with a video editor such as Adobe Premiere.</t>
    </r>
  </si>
  <si>
    <t>ARCHIVE FILES IN ADDITION TO THE FILES ABOVE (Due Final Milestone Only)</t>
  </si>
  <si>
    <r>
      <t>gamename</t>
    </r>
    <r>
      <rPr>
        <sz val="10"/>
        <color rgb="FF000000"/>
        <rFont val="Calibri"/>
        <family val="2"/>
        <scheme val="minor"/>
      </rPr>
      <t>_source.zip</t>
    </r>
  </si>
  <si>
    <t>A zipped file that contains all code, art, sound, and other assets (for both the game and any tools) that would be necessary to rebuild your game from scratch. Comment all code, include copyright notices in each code file,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</si>
  <si>
    <r>
      <t>gamename</t>
    </r>
    <r>
      <rPr>
        <sz val="10"/>
        <color rgb="FF000000"/>
        <rFont val="Calibri"/>
        <family val="2"/>
        <scheme val="minor"/>
      </rPr>
      <t>_art.zip</t>
    </r>
  </si>
  <si>
    <r>
      <rPr>
        <b/>
        <sz val="10"/>
        <color rgb="FF000000"/>
        <rFont val="Calibri"/>
        <family val="2"/>
        <scheme val="minor"/>
      </rPr>
      <t>Final Submission Archive:</t>
    </r>
    <r>
      <rPr>
        <sz val="10"/>
        <color rgb="FF000000"/>
        <rFont val="Calibri"/>
        <family val="2"/>
        <scheme val="minor"/>
      </rPr>
      <t xml:space="preserve">
A zipped file that contains a full archive of all the art for the game. This must be a .zip file, not a rar or any other type of compressed file. It must include everything listed below in the appropriate subfolders.
------------------
\styleguide         Contains the most updated version of the style guide for the project.
\characters        All character model/texture/sprite files (.mb, .ma, .max, .ztl, .png, etc.). FBX files go in source.zip above.
\animations       All character animation files (.mb, .ma, .max, .png, etc.). FBX files go in source.zip above.
\environment    All environment files, including props (.mb, .ma, .max, .ztl, etc.) and textures. FBX files go in source.zip.
\VFX                  All VFX files (any format).
\menu_hud       All menu and hud art files (any format).
\concept            All final concept art, character turnarounds, look and feel, concept illustrations, etc. (any format).</t>
    </r>
  </si>
  <si>
    <r>
      <rPr>
        <b/>
        <sz val="10"/>
        <color theme="1"/>
        <rFont val="Calibri"/>
        <family val="2"/>
        <scheme val="minor"/>
      </rPr>
      <t xml:space="preserve">Final Submission Archive (replace gamename_documents.zip listed above):
</t>
    </r>
    <r>
      <rPr>
        <sz val="10"/>
        <color theme="1"/>
        <rFont val="Calibri"/>
        <family val="2"/>
        <scheme val="minor"/>
      </rPr>
      <t xml:space="preserve">
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 A technical guide is not required for commercial engine projects.
----------
\techguide      A slideshow or document outlining how your engine works, source control setup, coding guidelines, etc.
\designguide  A slideshow or document showing all design research, design direction, and narrative direction/samples in detail. 
\plan                A compilation of all slideshows or documents showing your production plans for previous milestones.   
\testing           All documents, photos, etc. related to the playtesting you have done.
\other             All documents that are not mentioned above.</t>
    </r>
  </si>
  <si>
    <r>
      <t>gamename</t>
    </r>
    <r>
      <rPr>
        <sz val="10"/>
        <color rgb="FF000000"/>
        <rFont val="Calibri"/>
        <family val="2"/>
        <scheme val="minor"/>
      </rPr>
      <t>_summary.txt</t>
    </r>
  </si>
  <si>
    <t xml:space="preserve">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     
Sample Summary File:     
Everything Burns (Action, FPS, Simulation)     
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     
Andy Analog – Design Lead, AI Logic     
Bill Binary – Producer, Networking     
Carol Coder – Technical Lead, Graphics     
Dan Digital – Art Director, Physics     
Evan Easel – Lead Artist     
Fred Focus – Concept Art     
Grace Graphics – Animator     
Hank Harmonic – Music     </t>
  </si>
  <si>
    <r>
      <t>gamename</t>
    </r>
    <r>
      <rPr>
        <sz val="10"/>
        <color rgb="FF000000"/>
        <rFont val="Calibri"/>
        <family val="2"/>
        <scheme val="minor"/>
      </rPr>
      <t>_video_raw.mp4</t>
    </r>
  </si>
  <si>
    <t xml:space="preserve">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     </t>
  </si>
  <si>
    <r>
      <t>gamename</t>
    </r>
    <r>
      <rPr>
        <sz val="10"/>
        <color rgb="FF000000"/>
        <rFont val="Calibri"/>
        <family val="2"/>
        <scheme val="minor"/>
      </rPr>
      <t>_title.jpg</t>
    </r>
  </si>
  <si>
    <t>A screenshot of the title screen (which might double as the main menu). This image can be no smaller than 800x600 and no larger than 1024x768. This file must be 100K in size or less.</t>
  </si>
  <si>
    <r>
      <rPr>
        <b/>
        <sz val="10"/>
        <color rgb="FF000000"/>
        <rFont val="Calibri"/>
        <family val="2"/>
        <scheme val="minor"/>
      </rPr>
      <t>gamename</t>
    </r>
    <r>
      <rPr>
        <sz val="10"/>
        <color rgb="FF000000"/>
        <rFont val="Calibri"/>
        <family val="2"/>
        <scheme val="minor"/>
      </rPr>
      <t xml:space="preserve">_1.jpg </t>
    </r>
    <r>
      <rPr>
        <b/>
        <sz val="10"/>
        <color rgb="FF000000"/>
        <rFont val="Calibri"/>
        <family val="2"/>
        <scheme val="minor"/>
      </rPr>
      <t>gamename</t>
    </r>
    <r>
      <rPr>
        <sz val="10"/>
        <color rgb="FF000000"/>
        <rFont val="Calibri"/>
        <family val="2"/>
        <scheme val="minor"/>
      </rPr>
      <t xml:space="preserve">_2.jpg </t>
    </r>
    <r>
      <rPr>
        <b/>
        <sz val="10"/>
        <color rgb="FF000000"/>
        <rFont val="Calibri"/>
        <family val="2"/>
        <scheme val="minor"/>
      </rPr>
      <t>gamename</t>
    </r>
    <r>
      <rPr>
        <sz val="10"/>
        <color rgb="FF000000"/>
        <rFont val="Calibri"/>
        <family val="2"/>
        <scheme val="minor"/>
      </rPr>
      <t>_3.jpg</t>
    </r>
  </si>
  <si>
    <t xml:space="preserve">Three screenshots that capture visually interesting moments of gameplay. These images can be no smaller than 800x600 and no larger than 1024x768. These files must be 100K in size or less.     </t>
  </si>
  <si>
    <r>
      <t>gamename</t>
    </r>
    <r>
      <rPr>
        <sz val="10"/>
        <color rgb="FF000000"/>
        <rFont val="Calibri"/>
        <family val="2"/>
        <scheme val="minor"/>
      </rPr>
      <t>_tech.jpg</t>
    </r>
  </si>
  <si>
    <t xml:space="preserve">A screenshot that displays some cool-looking debug info or other behind-the-scenes technology. Turning on collision volumes and velocity vectors often works well for this. This image can be no smaller than 800x600 and no larger than 1024x768. This file must be 100K in size or less.     </t>
  </si>
  <si>
    <r>
      <t>gamename</t>
    </r>
    <r>
      <rPr>
        <sz val="10"/>
        <color rgb="FF000000"/>
        <rFont val="Calibri"/>
        <family val="2"/>
        <scheme val="minor"/>
      </rPr>
      <t>_title_hi_res.jpg</t>
    </r>
  </si>
  <si>
    <t xml:space="preserve">A screenshot of the title screen (which might double as the main menu). This image should be as high resolution and as high quality as possible. Don't worry about file size for this one.     </t>
  </si>
  <si>
    <r>
      <rPr>
        <b/>
        <sz val="10"/>
        <color rgb="FF000000"/>
        <rFont val="Calibri"/>
        <family val="2"/>
        <scheme val="minor"/>
      </rPr>
      <t>gamename</t>
    </r>
    <r>
      <rPr>
        <sz val="10"/>
        <color rgb="FF000000"/>
        <rFont val="Calibri"/>
        <family val="2"/>
        <scheme val="minor"/>
      </rPr>
      <t xml:space="preserve">_1_hi_res.jpg </t>
    </r>
    <r>
      <rPr>
        <b/>
        <sz val="10"/>
        <color rgb="FF000000"/>
        <rFont val="Calibri"/>
        <family val="2"/>
        <scheme val="minor"/>
      </rPr>
      <t>gamename</t>
    </r>
    <r>
      <rPr>
        <sz val="10"/>
        <color rgb="FF000000"/>
        <rFont val="Calibri"/>
        <family val="2"/>
        <scheme val="minor"/>
      </rPr>
      <t xml:space="preserve">_2_hi_res.jpg </t>
    </r>
    <r>
      <rPr>
        <b/>
        <sz val="10"/>
        <color rgb="FF000000"/>
        <rFont val="Calibri"/>
        <family val="2"/>
        <scheme val="minor"/>
      </rPr>
      <t>gamename</t>
    </r>
    <r>
      <rPr>
        <sz val="10"/>
        <color rgb="FF000000"/>
        <rFont val="Calibri"/>
        <family val="2"/>
        <scheme val="minor"/>
      </rPr>
      <t>_3_hi_res.jpg</t>
    </r>
  </si>
  <si>
    <t xml:space="preserve">Three screenshots that capture visually interesting moments of gameplay. These images should be as high resolution and as high quality as possible. Don't worry about file size for these.     </t>
  </si>
  <si>
    <r>
      <t>gamename</t>
    </r>
    <r>
      <rPr>
        <sz val="10"/>
        <color rgb="FF000000"/>
        <rFont val="Calibri"/>
        <family val="2"/>
        <scheme val="minor"/>
      </rPr>
      <t>_tech_hi_res.jpg</t>
    </r>
  </si>
  <si>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</si>
  <si>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t>INSTALLATION REQUIREMENTS</t>
  </si>
  <si>
    <t>Real Installer</t>
  </si>
  <si>
    <t>A real installer is used to install the game (Inno, InstallShield, etc.--not just a zip file or anything similar). Installer must be a registered version that does not have an "Unregistered Version" pop-up. Mobile games, console games, etc. must have the appropriate "installer" for that platform. A custom icon for the installer is also required.</t>
  </si>
  <si>
    <t>Installs and Runs</t>
  </si>
  <si>
    <t>Installs and runs properly (at least well enough to test the game) on at least one Windows 7 machine in Tesla or Edison (for PC games) or on the appropriate platform (for phone, tablet, etc. games). It only has to run on a single lab machine (or appropriate device) to meet this requirement, but you need to list specific machines (including machine ID, room, and row number) in the comments that you know it runs on. If you do not list any, it will be assumed to work on any machine (and the machines do have subtle differences). VR games, mobile games, console games, etc. will need to have arrangements made with the instructor to be graded. If the game is meant to be played as a networked game, the networking must work well enough to test the game.</t>
  </si>
  <si>
    <t>Installer and Game Icons</t>
  </si>
  <si>
    <t>PC games must have a custom icon for the installer and the game itself after it is installed (including the desktop shortcut).</t>
  </si>
  <si>
    <t>DigiPen EULA</t>
  </si>
  <si>
    <t>Game must display the current version of the DigiPen EULA (found on DigiPenCentral at distance.digipen.edu), with a confirmation button, at the beginning of the installation process.</t>
  </si>
  <si>
    <t>No Reboot During Installation</t>
  </si>
  <si>
    <t>The computer must not reboot or request a reboot during or after the installation process.</t>
  </si>
  <si>
    <t>No Development or Source Control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</si>
  <si>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</si>
  <si>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No Trial Versions</t>
  </si>
  <si>
    <t>The game must not use trial versions of software (especially Unity or other engines). The Personal Edition of Unity is fine.</t>
  </si>
  <si>
    <t>Efficient Installation of Files</t>
  </si>
  <si>
    <t>The game must be efficient in its use of files it installs. Graphics and audio formats must be compressed (barring small files for particle sprites or sound effects), assets trees cannot be duplicated accidentally, unnecessary DLLs cannot be installed, etc. If your game is over 500mb, it will be assumed you are being inefficient unless you get a waiver from an instructor.</t>
  </si>
  <si>
    <t>No Debug Builds/DLL's</t>
  </si>
  <si>
    <t>The game must not be built in debug mode or use the debug version of any DLLs.</t>
  </si>
  <si>
    <t>Default Install Location</t>
  </si>
  <si>
    <t>PC games must have a default install location of “[Program Files]\DigiPen\[GameName]”, but must allow the user to change the location if they wish.</t>
  </si>
  <si>
    <t>Proper Use of User Directories</t>
  </si>
  <si>
    <t>PC games must not create or modify files in the installation folder or other admin only directories—use the proper user files location instead (example: My Documents).</t>
  </si>
  <si>
    <t>Desktop Shortcut</t>
  </si>
  <si>
    <t>PC games must by default add a shortcut to the desktop (with the same name as the game), but must allow the user to not create this shortcut if they wish. This shortcut must also function properly, of course—make sure you set the starting directory and test it.</t>
  </si>
  <si>
    <t>Start Menu Shortcut</t>
  </si>
  <si>
    <t>PC games must by default add a shortcut to the start menu in “Programs\DigiPen\[GameName]”. This can either be automatic or the user can be given the option not to add this shortcut. This shortcut must also function properly, of course—make sure you test it.</t>
  </si>
  <si>
    <t>Redistributable Installation</t>
  </si>
  <si>
    <t>PC games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 All installed components must installed as silently as possible, without prompting and without being guarded by component version checks (progress bars and such are fine). If for some reason it is not actually possible to do a silent install for a given component, then silent installation is not required for that component only.</t>
  </si>
  <si>
    <t>EXECUTION REQUIREMENTS</t>
  </si>
  <si>
    <t>Fullscreen Launch</t>
  </si>
  <si>
    <t>PC games must either launch in fullscreen mode or have a launcher that allows you to choose the resolution (and windowed/fullscreen). This requirement is not met if the game cannot run in fullscreen. Note that fullscreen mode can be either "true" fullscreen or windowed fullscreen (with no borders, title bars, etc.). It does not have to do both. This will be tested on a lab machine, and the resolution of that lab machine must be supported cleanly (no clipping, stretching, or squashing problems). You can specify a particular lab machine in the comments for this test if you wish. If multiple common screen resolutions (at least three) are not supported, then this requirement is only "Mostly Complete" at best.</t>
  </si>
  <si>
    <t>Clean Game Launch</t>
  </si>
  <si>
    <t>PC games must not show a windowed version or console window before launching in fullscreen, and must not show a console window before launching in windowed mode. The one exception is that a brief flicker (just a fraction of second) of a windowed mode with no window edges or title bars is allowed when launching in fullscreen (but never a console, not even briefly).</t>
  </si>
  <si>
    <t>DigiPen Logo</t>
  </si>
  <si>
    <t>The 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t>
  </si>
  <si>
    <t>Loading Screens</t>
  </si>
  <si>
    <t>PC games must show a loading screen, or the DigiPen Logo, within 3 seconds of launch (on a lab machine). When loading a level or otherwise making a transition, a loading screen needs to be shown if it takes longer than 3 seconds. If a loading screen takes 20 seconds or more, this requirement is only "Mostly Complete" at best.</t>
  </si>
  <si>
    <t>Input Support</t>
  </si>
  <si>
    <t>All input devices must be handled appropriately, based on the game's platform, and not have any strange or unstable behavior (such as not turning off vibration on a controller when the game is paused). If a non-default input device is expected to be used (gamepad on a PC, for example), there must be a screen during the load sequence that informs the player of the input device they should use. Supported input devices must work appropriately with any menus (such as sticks and dpads working to navigate menus from a gamepad). For a PC game, basic keyboard or mouse input must work enough so that submission requirements can be tested (but the game doesn't have to really be playable with them). The mouse cursor must be invisible if it is not used for menus or gameplay, and plugging in an input device must not disable keyboard/mouse input.</t>
  </si>
  <si>
    <t>Interoperability</t>
  </si>
  <si>
    <t>PC games must handle CTRL-ALT-DEL and CTRL-TAB cleanly and never become unresponsive (except on loading screens). If the game is minimized, it must not use large amounts of CPU while in that state. Networked games must not become unresponsive when they are disconnected.
All game audio must be muted when the game is minimized or does not have focus. Game must be paused when it is minimized or does not have focus if it is a single player game.</t>
  </si>
  <si>
    <t>A game must have a consistently good enough frame rate to be playable, and must be stable enough to be played through the majority of the time. A framerate of at least 30 frames per second is generally required to get a "Complete" for this requirement, but a game can get a "Complete" if it crashes or soft-locks, as long as that only happens once.</t>
  </si>
  <si>
    <t>No Debug Info</t>
  </si>
  <si>
    <t>The game must not display any debug text or other debug info (including a separate debug command windows or anything similar) by default. It’s okay to have something on the options screen that turns on debugging features. For a PC game, this also includes setting the window title properly and the name of the game in the installer (i.e., not "Framework", "GAM200 Project", "CS230 Project", etc.).</t>
  </si>
  <si>
    <t>Proper Credits</t>
  </si>
  <si>
    <t>The game must display proper game credits according to accepted commercial standards.</t>
  </si>
  <si>
    <t>Proper Copyrights</t>
  </si>
  <si>
    <t>The game must display the official DigiPen copyright on the game’s credits: "Copyright ©2019 by DigiPen Corp. USA. All rights reserved". The game must also display any copyrights required by any libraries the game uses (FMOD, for example) as required by those libraries (this usually means on the credits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</si>
  <si>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Confirmation of Destructive Action</t>
  </si>
  <si>
    <t>Any action that would cause the player to lose progress or otherwise be destructive (including exiting the game) must trigger a confirmation of destructive action dialog.</t>
  </si>
  <si>
    <t>Game Exit</t>
  </si>
  <si>
    <t>The game must exit appropriately. This is normally a "Quit Game" button on a pause menu, but could be different on some platforms, as long as it is clear and easy for a player to quit the game at any time (just hitting F4 or something similar is not adequate). For a PC game, the hitting the ESC key must give you an option to exit the game, either directly, or as an option on a menu that pops up. For a game using a gamepad, this needs to be the start button instead. In addition,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</si>
  <si>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Proper Shutdown</t>
  </si>
  <si>
    <t>The game must shutdown properly, releasing all file handles and other resources. It must also not destabilize the OS in any way upon exit.</t>
  </si>
  <si>
    <t>UNINSTALLATION REQUIREMENTS</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</si>
  <si>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</si>
  <si>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</si>
  <si>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</si>
  <si>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PC games must add an uninstall shortcut to the start menu in “Programs\DigiPen\[GameName]”. This shortcut must also function properly, of course—make sure you test it.</t>
  </si>
  <si>
    <t>CHEAT CODE REQUIREMENTS</t>
  </si>
  <si>
    <t>Grading Cheat Codes</t>
  </si>
  <si>
    <t>The game must have a set of cheat codes/buttons/etc. that allow the instructors to skip to more easily grade it.
*Show the credits (if your credits screen is easily accessible from a menu, you can state that in the comments instead, but make sure you say which screen it is on).
*Toggle from windowed mode to fullscreen (or back), using the F11 key (only needed for PC games).
*Mute music only (not all audio).
*Skip to the next level/wave/section (not needed if there is only one level/wave/section).
*Skip directly to the end of the game (even in a game that cannot be “won”, this cheat must jump the player forward to very “late” in the game).
*Turn on/off “god” mode. God mode must make the player invulnerable and do at least twice normal damage. (Only required for combat games.)
*An "I Lose" button. (Only required for games with player death or other lose conditions.)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t>
  </si>
  <si>
    <t>Coding Standards</t>
  </si>
  <si>
    <t>Project Setup</t>
  </si>
  <si>
    <t>Precompiled Headers</t>
  </si>
  <si>
    <t>Project Organization</t>
  </si>
  <si>
    <t>Game Engine is logically organized into systems and system-components</t>
  </si>
  <si>
    <t>Precompiled headers are properly configured for all project files
•	Using precompiled headers correctly
•	Header files in the PCH are not frequently changed (i.e. dependencies)</t>
  </si>
  <si>
    <t>Modern Executable</t>
  </si>
  <si>
    <t>Localization</t>
  </si>
  <si>
    <t>Project compiles to 64-bit DEBUG and RELEASE (and perhaps a custom PROFILE). Project executes in full 64-bit mode with no 32-bit dependencies.  32-bit compilation has been disabled, including no "thunking" to 32-bit DLLs.</t>
  </si>
  <si>
    <t>ALL string usage and functionality uses UTF-8 or UTF-16 encoding.  UTF-8 is preferred for portability and size, however UTF-16 is preferred by Windows and much easier to implement.  ASCII is permitted for debug output and diagnostics.  Localization resources are loaded at runtime, not compile/build time; i.e. all strings and voice output (if any) are fully localizable without recompiling the project.  Engine provides support tools for localization.  Advanced credit given for slick localization tools.</t>
  </si>
  <si>
    <t>Standard Library Usage</t>
  </si>
  <si>
    <t>Approved Libraries Only</t>
  </si>
  <si>
    <t>All libraries used are approved.</t>
  </si>
  <si>
    <t>Clean Compilation</t>
  </si>
  <si>
    <t xml:space="preserve">All projects compile cleanly with no errors and no ignored warnings.  Use of advanced code profiling tools is considered extra.  Successful of profile guided optimizations (PGO) is considered extra. </t>
  </si>
  <si>
    <t>Code Reviews</t>
  </si>
  <si>
    <t>https://docs.microsoft.com/en-us/cpp/build/reference/xml-documentation-visual-cpp?redirectedfrom=MSDN&amp;view=vs-2019</t>
  </si>
  <si>
    <t>Code Documentation</t>
  </si>
  <si>
    <t xml:space="preserve">Code review tools are use consistently and the chosen tools provide CR tracking over time.  Professor must be given permission to view CRs.  </t>
  </si>
  <si>
    <t>SW Eng</t>
  </si>
  <si>
    <t>Testing</t>
  </si>
  <si>
    <t>Team uses a formal task-tracking, costing, backlog, and assignment process.  This can be a scrum-board with sticky notes, use of an advanced web based tool, or use of the team development tools built into Visual Studio.  Boehm spiral works best for this class, but agile or even waterfall will work--the point is that you demonstrate an intentional approach to your software development. Extra credit is awarded for clean, intentional processes and an "sufficient" amount of process documentation.</t>
  </si>
  <si>
    <t xml:space="preserve">Tests on major components, and specific tech-prototype tests are recommended. Generally you want testing to demonstrate the viability of the code, and to test the limits (e.g. how many lights can we render in one scene). Detailed unit testing is considered extra (focus on heavily used or risky units first). </t>
  </si>
  <si>
    <t>Graphics Features</t>
  </si>
  <si>
    <t>Modeling</t>
  </si>
  <si>
    <t>Texturing</t>
  </si>
  <si>
    <t>Lighting</t>
  </si>
  <si>
    <t>Shadowing</t>
  </si>
  <si>
    <t>Particles</t>
  </si>
  <si>
    <t>Post Processing</t>
  </si>
  <si>
    <t>The basic requirement is that objects can be textured appropriated and that complex models can be skinned using artist defined parameters that includes alpha blending, additive blending, etc. Advanced options include specialized shaders e.g. subsurface scattering, reflection, refraction, anisotropy, clearcoat, transmittance, bmp mapping, displacement mapping, procedural displacement, procedural textures (beyond basic fill procedures), etc.  
Engine must support background texture, and/or skybox/skysphere (i.e. something beyond simple fills)</t>
  </si>
  <si>
    <t>Physics Based Movement</t>
  </si>
  <si>
    <t>Collision Response</t>
  </si>
  <si>
    <t>Force simulations</t>
  </si>
  <si>
    <t>Additional Physics Features</t>
  </si>
  <si>
    <t>Additional Graphics Features</t>
  </si>
  <si>
    <t>Please list any additional physics features implemented. Features must be demonstrated to garner credit.</t>
  </si>
  <si>
    <t xml:space="preserve">GAM550 TECH </t>
  </si>
  <si>
    <r>
      <t xml:space="preserve">Engine uses the standard library for containers and algorithms where appropriate (i.e. developers have not wasted time reinventing the wheel). </t>
    </r>
    <r>
      <rPr>
        <b/>
        <sz val="10"/>
        <color rgb="FF000000"/>
        <rFont val="Calibri"/>
        <family val="2"/>
        <scheme val="minor"/>
      </rPr>
      <t xml:space="preserve">Your game engine must support multithreading. </t>
    </r>
    <r>
      <rPr>
        <sz val="10"/>
        <color rgb="FF000000"/>
        <rFont val="Calibri"/>
        <family val="2"/>
        <scheme val="minor"/>
      </rPr>
      <t>Threading is accomplished through the standard library rather than custom or third party libraries except when specific permission has been granted. Engine uses the concurrency runtime library for signaling, criticality, and threadsafe containers.  Engine may use std smart pointers, or have custom shared-pointers, but clever use of existing pointer abstractions is considered "extra".  Customization of Allocator parameters to standard container classes is likewise considered advanced (it's actually quite difficult).</t>
    </r>
  </si>
  <si>
    <t>Development Extras</t>
  </si>
  <si>
    <t>Please list additional development practices or general engine features for which you wish to earn credit.</t>
  </si>
  <si>
    <t>Scripting</t>
  </si>
  <si>
    <t xml:space="preserve">Audio library is properly integrated and audio mixing and event queuing is easy to use.  Advanced features include things like 3d audio effect, 5.1 channel soundtrack support, procedural music, dynamic music, etc. </t>
  </si>
  <si>
    <t>A scripting engine like LUA or Python is required. Advanced features will be considered on a case by case basis.</t>
  </si>
  <si>
    <t>Networking is extra for smaller teams and may be extra for larger teams if other complex features are also present. If your game engine supports networking, please describe the networking features, the libraries used, and be prepared to fully demonstrate the feature.</t>
  </si>
  <si>
    <t>GAM550 Tech Score</t>
  </si>
  <si>
    <r>
      <t xml:space="preserve">This is a preview of the GAM551 technical requirements and is not incorporated into your GAM550 grade.  Note that the tech requirements for 551 are focused on tech </t>
    </r>
    <r>
      <rPr>
        <i/>
        <sz val="12"/>
        <color rgb="FF000000"/>
        <rFont val="Calibri"/>
        <family val="2"/>
        <scheme val="minor"/>
      </rPr>
      <t>as it applies to your final game</t>
    </r>
    <r>
      <rPr>
        <sz val="12"/>
        <color rgb="FF000000"/>
        <rFont val="Calibri"/>
        <family val="2"/>
        <scheme val="minor"/>
      </rPr>
      <t>. Note that many technical requirements are found on the submission tab. You can get bonuses for having extra technical elements above and beyond what is required. Note that you cannot get tech bonuses for things that a pre-made engine or full library just does for you; it has be from custom-build tech (or tech added to a pre-built engine).</t>
    </r>
  </si>
  <si>
    <r>
      <rPr>
        <b/>
        <sz val="12"/>
        <color rgb="FF000000"/>
        <rFont val="Calibri"/>
        <family val="2"/>
        <scheme val="minor"/>
      </rPr>
      <t>This is a preview of the GAM551 design requirements and does not affect your GAM550 score.</t>
    </r>
    <r>
      <rPr>
        <sz val="12"/>
        <color rgb="FF000000"/>
        <rFont val="Calibri"/>
        <family val="2"/>
        <scheme val="minor"/>
      </rPr>
      <t xml:space="preserve">  The main focus of design for post-production is polish, game feel, and testing. For more details about the terminology used in this section (segment, episode, engagement, etc.), see faculty.digipen.edu/~bellinge. In particular, “level” does not always equal “episode”--make sure you know what constitutes and actual episode for your game.</t>
    </r>
  </si>
  <si>
    <r>
      <rPr>
        <b/>
        <sz val="12"/>
        <color rgb="FF000000"/>
        <rFont val="Calibri"/>
        <family val="2"/>
        <scheme val="minor"/>
      </rPr>
      <t xml:space="preserve">This is a preview of the GAM551 art requirements and does not affect your GAM550 score. </t>
    </r>
    <r>
      <rPr>
        <sz val="12"/>
        <color rgb="FF000000"/>
        <rFont val="Calibri"/>
        <family val="2"/>
        <scheme val="minor"/>
      </rPr>
      <t>This rubric only applies to art implemented and visible in the game. You cannot use art from sources external to DigiPen unless approved by the instructor; you must create it yourself.</t>
    </r>
  </si>
  <si>
    <r>
      <rPr>
        <b/>
        <sz val="12"/>
        <color rgb="FF000000"/>
        <rFont val="Calibri"/>
        <family val="2"/>
        <scheme val="minor"/>
      </rPr>
      <t xml:space="preserve">This is a preview of the GAM551 audio requirements and does not affect your GAM550 score. </t>
    </r>
    <r>
      <rPr>
        <sz val="12"/>
        <color rgb="FF000000"/>
        <rFont val="Calibri"/>
        <family val="2"/>
        <scheme val="minor"/>
      </rPr>
      <t>This rubric only applies to audio implemented and audible in the game. You cannot use audio from sources external to DigiPen; you must create it yourself. Use of audio resources licensed by DigiPen is permitted.</t>
    </r>
  </si>
  <si>
    <r>
      <rPr>
        <b/>
        <sz val="12"/>
        <color rgb="FF000000"/>
        <rFont val="Calibri"/>
        <family val="2"/>
        <scheme val="minor"/>
      </rPr>
      <t>This is a preview of the GAM551 submission requirements and does not affect your GAM550 score.</t>
    </r>
    <r>
      <rPr>
        <sz val="12"/>
        <color rgb="FF000000"/>
        <rFont val="Calibri"/>
        <family val="2"/>
        <scheme val="minor"/>
      </rPr>
      <t xml:space="preserve"> The exact folder structure, files, and naming conventions listed below are mandatory. Do not use different names or formats. No .rtf files instead of .txt files, no leaving out the underscores, no .png files instead of .jpg files, etc. When the bolded term gamename appears below, substitute your game name (or a shortened version of it) with no spaces. Do not use your team name. A missing or incomplete on even one of these requirements will require you to resubmit, which incurs a -5% penalty.</t>
    </r>
  </si>
  <si>
    <r>
      <rPr>
        <b/>
        <sz val="12"/>
        <color rgb="FF000000"/>
        <rFont val="Calibri"/>
        <family val="2"/>
        <scheme val="minor"/>
      </rPr>
      <t xml:space="preserve">This is a preview of the GAM551 extra project requirements and does not affect your GAM550 score. </t>
    </r>
    <r>
      <rPr>
        <sz val="12"/>
        <color rgb="FF000000"/>
        <rFont val="Calibri"/>
        <family val="2"/>
        <scheme val="minor"/>
      </rPr>
      <t>All project requirements need to be addressed by the end of the semester in order for the project to pass the class. Every element listed on this tab must be pre-graded before the final submission.</t>
    </r>
  </si>
  <si>
    <t>General</t>
  </si>
  <si>
    <t>Line Item Grades</t>
  </si>
  <si>
    <t>Indicates that the item is untested</t>
  </si>
  <si>
    <t>Not Applicable</t>
  </si>
  <si>
    <t>Waived</t>
  </si>
  <si>
    <t>Missing</t>
  </si>
  <si>
    <t>Broken</t>
  </si>
  <si>
    <t>Decent (Meets Expectations)</t>
  </si>
  <si>
    <t xml:space="preserve">Exceptional </t>
  </si>
  <si>
    <t>Greatly many expectations</t>
  </si>
  <si>
    <t>Exceeds all expectations</t>
  </si>
  <si>
    <t>Meets all basic expectations</t>
  </si>
  <si>
    <t>Mostly complete, but fails to meet basic expectations</t>
  </si>
  <si>
    <t>Basic expectations are partially implemented, but broken</t>
  </si>
  <si>
    <t>Some or all basic expectations are missing</t>
  </si>
  <si>
    <t>The requirement has been waived by the professor</t>
  </si>
  <si>
    <t>Grade</t>
  </si>
  <si>
    <t>Description</t>
  </si>
  <si>
    <t>Indicates that the item is not applicable to your project</t>
  </si>
  <si>
    <t>Physics and Animations</t>
  </si>
  <si>
    <t>Game Engine, Games, and Prototypes are separate projects.  It does not matter whether the engine is an application that hosts libraries that are the games and prototypes, OR the games and prototypes are applications consuming the engine as a library.  The different components need to be placed in separate folders/directories. Alternatively, your game and prototypes can be entirely made up of configuration files, assets, and script files, but these need to be bundled in a separate directory form the engine and from other games/prototypes.  Additionally, either the resultant EXE file needs to have a name corresponding to the particular game/prototype OR a launcher can be provided in which the game/prototype is selected OR a launcher EXE for each game/prototype is generated.</t>
  </si>
  <si>
    <t>Great code is self documenting, however there are quite often times when inline comments are needed, without over documenting obvious code.  Engine and main prototypes are well documented.  Engine interfaces are documented at the class and method levels using Microsoft's XML Documentation (see link to the right), Doxygen (preferred by DigiPen undergrad instructors), Sphinx, GhostDoc, Natural Docs or other.  The goal is to generate the technical documentation directly from your code and the documentation comments.   Really great documentation is considered extra. Find a practice that helps you develop code faster rather than slowing you down to document.  Documentation was done as a work in progress and not put off until the end of the milestone.</t>
  </si>
  <si>
    <t>Engine renders four procedural 3d models (e.g. sphere, box, cone, tetrahedron or other platonic solids). Objects can be rendered solid, with basic shading with real-time variable opacity. Advanced options include procedural models such as L-systems, 3d fractal objects and landscapes, generative modeling, scenery generators, etc. 
Engine renders models constructed in a 3d-modeling tool, as if an artist designed the model; model must be more complex than simple geometric shapes and should be properly scaled in the rendered environment. Complex models from the DigiPen library are acceptable.  Advanced model support includes things like morphing/merging models, multi-LOD models, break-apart models to support complex animations, etc.  
Debug draw option must be available in at least one build configuration.</t>
  </si>
  <si>
    <t>Team is using a single C++ Coding Standard
This is up to the team, but here are some example standards
•	https://doc.lagout.org/programmation/C/CPP101.pdf  
•	www.codingstandard.com 
•	https://users.ece.cmu.edu/~eno/coding/CppCodingStandard.html 
•	http://isocpp.github.io/CppCoreGuidelines/CppCoreGuidelines  
•	https://google.github.io/style guide/cppguide.html 
These standards are fairly extensive, and your team need not adopt everything.  In particular, we want to see:
•	Consistent style (e.g. spacing, indentation, brace placement)
•	Consistent naming convention
•	Don’t sweat the small stuff -- naming conventions and indentation style are not that important as long as you're consistent
•	Adoption of good, stated software engineering principles</t>
  </si>
  <si>
    <t>Self-Grade</t>
  </si>
  <si>
    <t>Partial</t>
  </si>
  <si>
    <t>Poor / Partial</t>
  </si>
  <si>
    <t>Meets Expectation</t>
  </si>
  <si>
    <t>Some Extras</t>
  </si>
  <si>
    <t>Lots of Extras</t>
  </si>
  <si>
    <t>Good (Some Extras)</t>
  </si>
  <si>
    <t>Meets most and exceeds some expectations</t>
  </si>
  <si>
    <t>Great (Lots of Extras)</t>
  </si>
  <si>
    <t>Meets all basic expectations with some extras</t>
  </si>
  <si>
    <t>Meets all basic expectations with lots of extras</t>
  </si>
  <si>
    <t>Line Item Self-Assessment Grades</t>
  </si>
  <si>
    <t>Automation</t>
  </si>
  <si>
    <t>No required elements. Extra elements include things like: gameplay data-tracking system with the ability to query data and pull reports; heat-mapping to track hot and cold zones in the levels; in-game player feedback mechanisms.</t>
  </si>
  <si>
    <t xml:space="preserve">No required elements. Extra elements include things like: auto play system for testing the game; a player recording and playback system; a build server with build verification tests; extensive unit tests on library components.  </t>
  </si>
  <si>
    <t>Unlike GAM551 tech, GAM550 tech is focused on producing a quality game engine that can be demonstrated and on which a great game with visually stunning effects can be created.  You can get bonuses for having extra engine elements above and beyond what is required. Note that you cannot get engine bonuses for things that a pre-made engine component or library just does for you; it has to be from custom-build tech. There are some items (like "Precompiled Headers") where it's difficult or impossible to do anything but "meet expectations".  Other items have no minimum requirements, thus anything you do there is "Extra".  To get bonuses, you must describe what you have done (in detail) in the comments section.</t>
  </si>
  <si>
    <t>No required elements. Are there really good tools for integrating audio into the game (beyond or instead of standard WWISE/FMOD integration)? Are there sophisticated pipelines and editors, with lots of features and support for designers and artists? To get bonuses, you must describe what you have done (in detail) in the comments section.</t>
  </si>
  <si>
    <t>No required elements. Are there really good tools for creating content and testing the game? Are there sophisticated pipelines and editors, with lots of features and support for designers? To get bonuses, you must describe what you have done (in detail) in the comments section.</t>
  </si>
  <si>
    <t>No required elements. Are there really good tools for creating content and testing the game? Are there sophisticated pipelines and editors, with lots of features and support for artists? To get bonuses, you must describe what you have done (in detail) in the comments section.</t>
  </si>
  <si>
    <t xml:space="preserve">Basic static forces, e.g. gravity, and mass based collision responses, are required. 
Advanced techniques are extra, e.g. friction, springs and so on. </t>
  </si>
  <si>
    <t>Basic dynamic vs. static and dynamic vs. dynamic collision response required.  
Advanced techniques are extra, e.g. OOBB, stacking, torque computation, complex object collisions, ragdoll, and self-collision response.</t>
  </si>
  <si>
    <t xml:space="preserve">At least one basic physics modeling must be supported, e.g. Euler, Verlet, RK4 etc. 
Advanced physics techniques are extra, e.g. rigid body, soft body, and fluid dynamics and brownian motion. </t>
  </si>
  <si>
    <t>Please list any additional graphics feature implemented.  Features must be demonstrated and fully described to garner credit.</t>
  </si>
  <si>
    <t>Basic animations include animated affine transformations and physics based animations (from basic physics).  Also required is a demonstration that you can load a model with keyframe animations.  Animation should be partially controllable from scripts.  
Advanced animation techniques include skeletal/bone animation, rag-doll physics applied to a loaded model, interpolated keyframe animations, etc.</t>
  </si>
  <si>
    <t>MSAA or other antialiasing technique required, with additional methods implemented as extras. 
Additional Mid- and Post-processing effects are extra, e.g. tonemapping that supports HDR, multiple standard curves and auto exposure, screen-space reflections, fog, bloom, depth of field, glow, etc.</t>
  </si>
  <si>
    <t>At least one basic animated particle system with programmable emitters and parameters is required. Particle systems must be placeable by artist or game designer. 
Advanced systems include things like hair, fur, grass, fire, dust/motes in volumetric lights, smoke, that are subject to physical forces (or a preprogrammed simulacrum therein) will gain extra credit.</t>
  </si>
  <si>
    <t>A shadow system is required, e.g. basic shadow mapping.  
Advanced features are extras, e.g. self shadowing, volumetric shadows, soft shadows, etc.</t>
  </si>
  <si>
    <t xml:space="preserve">One basic static lighting model, e.g. phong, lambert, etc. and at least one advanced, dynamic lighting model (e.g. deferred shading) are required.  
Additional advanced lighting models are extra, e.g. additional global illumination techniques, atmospheric lighting, volumetric lighting, spotlighting, etc. </t>
  </si>
  <si>
    <t>We follow a consistent naming convention around the main interfaces used around the engine.
That includes class naming, function naming, and member naming. 
Within specific subsystems that is under one engineer's focus, we allow more flexibility for the engineer's comfort.</t>
  </si>
  <si>
    <t>We have a separate folder with scripts and assets. Engine is loaded as a dll. The main executable simply specifies which executable it should initialize and the dll loads initialization scipts and takes it from there.</t>
  </si>
  <si>
    <t>Multiple folders for each system/subsystem</t>
  </si>
  <si>
    <t>Image Based Lighting implemented. The skybox is another light sources now and it mimics a complete irradiance lighting effect</t>
  </si>
  <si>
    <t>Moment Shadow Map implemented, moment shadow map adds softness to the hard shadow edges</t>
  </si>
  <si>
    <t>We have MSAA with custom shader resolve instead of using Directx11 standard box sub resolve, this gives a better result with lesser MSAA sample count</t>
  </si>
  <si>
    <t>We have keyframe animation working, and the animation can also work from scripts</t>
  </si>
  <si>
    <t>We have normal mapping &amp; parallax mapping implemented</t>
  </si>
  <si>
    <t>We have halo light effect, a halo light effect  convey the intensity of the light sources in a more realistic scene</t>
  </si>
  <si>
    <t>We have GPU based particle system that uses the geometry shader to manage the lifetime of the particles.</t>
  </si>
  <si>
    <t>So far it renders any 3D models perfectly fine. Regarding the procedular 3D models, it only drwas box &amp; sphere for now, will add more.</t>
  </si>
  <si>
    <t>We are using Semi Implicit Euler method for calculating velocity and position each frame, and Gaus Seidel method when solving for constraints. We are also have Rigid  bodies.</t>
  </si>
  <si>
    <t>Input thread &amp; Resources Loading Thread &amp; Main Thread</t>
  </si>
  <si>
    <t>Level Editor</t>
  </si>
  <si>
    <t>Using csv files for each language
Can be changed in runtime if required. Localized Strings are used from scripts directly.</t>
  </si>
  <si>
    <t>Convex objects collision detection, static objects given infinite mass and not updated for gravity.</t>
  </si>
  <si>
    <t>We do have gravity, airdrag, and mass based collision responses. We also have friction.</t>
  </si>
  <si>
    <t>We are using Dynamic Aabb tree to subdivide the space and consider collision only of the objects that are near to each other, this is also used for raycasting (mouse select). We also using GJK and EPA algorithm  to detect collision of convex polygons. We a re usising constraints to simuilate Normal force and friction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</si>
</sst>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2"/>
      <color theme="1"/>
      <name val="Calibri"/>
      <family val="2"/>
      <scheme val="minor"/>
    </font>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rgb="FF000000"/>
      <name val="Calibri"/>
      <family val="2"/>
      <scheme val="minor"/>
    </font>
    <font>
      <b/>
      <i/>
      <sz val="10"/>
      <color rgb="FF000000"/>
      <name val="Calibri"/>
      <family val="2"/>
      <scheme val="minor"/>
    </font>
    <font>
      <b/>
      <sz val="12"/>
      <color theme="1"/>
      <name val="Calibri"/>
      <family val="2"/>
      <scheme val="minor"/>
    </font>
    <font>
      <i/>
      <sz val="10"/>
      <color theme="1"/>
      <name val="Calibri"/>
      <family val="2"/>
      <scheme val="minor"/>
    </font>
    <font>
      <sz val="10"/>
      <color theme="0"/>
      <name val="Calibri"/>
      <family val="2"/>
      <scheme val="minor"/>
    </font>
    <font>
      <b/>
      <sz val="12"/>
      <color rgb="FFFFFFFF"/>
      <name val="Calibri"/>
      <family val="2"/>
      <scheme val="minor"/>
    </font>
    <font>
      <sz val="12"/>
      <color rgb="FF000000"/>
      <name val="Calibri"/>
      <family val="2"/>
      <scheme val="minor"/>
    </font>
    <font>
      <b/>
      <sz val="12"/>
      <color rgb="FF000000"/>
      <name val="Calibri"/>
      <family val="2"/>
      <scheme val="minor"/>
    </font>
    <font>
      <b/>
      <sz val="16"/>
      <color theme="1"/>
      <name val="Calibri (Body)"/>
    </font>
    <font>
      <sz val="16"/>
      <color theme="1"/>
      <name val="Calibri"/>
      <family val="2"/>
      <scheme val="minor"/>
    </font>
    <font>
      <b/>
      <sz val="12"/>
      <color rgb="FF000000"/>
      <name val="Calibri (Body)"/>
    </font>
    <font>
      <b/>
      <sz val="28"/>
      <color theme="1"/>
      <name val="Calibri"/>
      <family val="2"/>
      <scheme val="minor"/>
    </font>
    <font>
      <b/>
      <sz val="28"/>
      <color theme="0"/>
      <name val="Calibri"/>
      <family val="2"/>
      <scheme val="minor"/>
    </font>
    <font>
      <b/>
      <sz val="10"/>
      <color rgb="FFFF0000"/>
      <name val="Calibri (Body)"/>
    </font>
    <font>
      <sz val="14"/>
      <color theme="1"/>
      <name val="Calibri"/>
      <family val="2"/>
      <scheme val="minor"/>
    </font>
    <font>
      <sz val="14"/>
      <name val="Calibri"/>
      <family val="2"/>
      <scheme val="minor"/>
    </font>
    <font>
      <b/>
      <sz val="10"/>
      <name val="Calibri"/>
      <family val="2"/>
      <scheme val="minor"/>
    </font>
    <font>
      <sz val="10"/>
      <color rgb="FFFF0000"/>
      <name val="Calibri"/>
      <family val="2"/>
      <scheme val="minor"/>
    </font>
    <font>
      <u/>
      <sz val="8"/>
      <color theme="10"/>
      <name val="Calibri"/>
      <family val="2"/>
      <scheme val="minor"/>
    </font>
    <font>
      <i/>
      <sz val="12"/>
      <color rgb="FF000000"/>
      <name val="Calibri"/>
      <family val="2"/>
      <scheme val="minor"/>
    </font>
    <font>
      <b/>
      <sz val="26"/>
      <color theme="1"/>
      <name val="Calibri"/>
      <family val="2"/>
      <scheme val="minor"/>
    </font>
  </fonts>
  <fills count="10">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theme="1"/>
        <bgColor indexed="64"/>
      </patternFill>
    </fill>
    <fill>
      <patternFill patternType="solid">
        <fgColor rgb="FFFFFFFF"/>
        <bgColor rgb="FF000000"/>
      </patternFill>
    </fill>
    <fill>
      <patternFill patternType="solid">
        <fgColor theme="9" tint="0.79998168889431442"/>
        <bgColor indexed="64"/>
      </patternFill>
    </fill>
    <fill>
      <patternFill patternType="solid">
        <fgColor rgb="FF808080"/>
        <bgColor indexed="64"/>
      </patternFill>
    </fill>
    <fill>
      <patternFill patternType="solid">
        <fgColor rgb="FFFFFFCC"/>
        <bgColor indexed="64"/>
      </patternFill>
    </fill>
  </fills>
  <borders count="6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medium">
        <color auto="1"/>
      </top>
      <bottom style="medium">
        <color rgb="FF000000"/>
      </bottom>
      <diagonal/>
    </border>
    <border>
      <left style="medium">
        <color rgb="FF000000"/>
      </left>
      <right style="medium">
        <color auto="1"/>
      </right>
      <top/>
      <bottom/>
      <diagonal/>
    </border>
    <border>
      <left style="medium">
        <color rgb="FF000000"/>
      </left>
      <right/>
      <top/>
      <bottom style="medium">
        <color auto="1"/>
      </bottom>
      <diagonal/>
    </border>
    <border>
      <left/>
      <right style="medium">
        <color rgb="FF000000"/>
      </right>
      <top/>
      <bottom style="medium">
        <color auto="1"/>
      </bottom>
      <diagonal/>
    </border>
    <border>
      <left style="medium">
        <color rgb="FF000000"/>
      </left>
      <right style="medium">
        <color auto="1"/>
      </right>
      <top/>
      <bottom style="medium">
        <color auto="1"/>
      </bottom>
      <diagonal/>
    </border>
    <border>
      <left/>
      <right style="medium">
        <color rgb="FF000000"/>
      </right>
      <top style="medium">
        <color auto="1"/>
      </top>
      <bottom style="medium">
        <color rgb="FF000000"/>
      </bottom>
      <diagonal/>
    </border>
    <border>
      <left style="medium">
        <color rgb="FF000000"/>
      </left>
      <right/>
      <top style="medium">
        <color auto="1"/>
      </top>
      <bottom style="medium">
        <color rgb="FF000000"/>
      </bottom>
      <diagonal/>
    </border>
    <border>
      <left style="medium">
        <color rgb="FF000000"/>
      </left>
      <right style="medium">
        <color auto="1"/>
      </right>
      <top style="medium">
        <color auto="1"/>
      </top>
      <bottom style="medium">
        <color rgb="FF000000"/>
      </bottom>
      <diagonal/>
    </border>
    <border>
      <left/>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indexed="64"/>
      </bottom>
      <diagonal/>
    </border>
    <border>
      <left style="medium">
        <color rgb="FF000000"/>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medium">
        <color rgb="FF000000"/>
      </right>
      <top/>
      <bottom style="medium">
        <color indexed="64"/>
      </bottom>
      <diagonal/>
    </border>
  </borders>
  <cellStyleXfs count="698">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cellStyleXfs>
  <cellXfs count="318">
    <xf numFmtId="0" fontId="0" fillId="0" borderId="0" xfId="0"/>
    <xf numFmtId="0" fontId="0" fillId="4" borderId="0" xfId="0" applyFill="1" applyAlignment="1" applyProtection="1">
      <alignment vertical="center"/>
      <protection locked="0"/>
    </xf>
    <xf numFmtId="0" fontId="7" fillId="3" borderId="14" xfId="0" applyFont="1" applyFill="1" applyBorder="1" applyAlignment="1">
      <alignment horizontal="center" vertical="center" wrapText="1"/>
    </xf>
    <xf numFmtId="0" fontId="6" fillId="3" borderId="0" xfId="0" applyFont="1" applyFill="1" applyAlignment="1">
      <alignment horizontal="right" vertical="center" wrapText="1"/>
    </xf>
    <xf numFmtId="9" fontId="7" fillId="3" borderId="0" xfId="0" applyNumberFormat="1" applyFont="1" applyFill="1" applyAlignment="1">
      <alignment horizontal="center" vertical="center" wrapText="1"/>
    </xf>
    <xf numFmtId="0" fontId="16" fillId="3" borderId="0" xfId="0" applyFont="1" applyFill="1" applyAlignment="1">
      <alignment horizontal="left" vertical="center" wrapText="1"/>
    </xf>
    <xf numFmtId="9" fontId="7" fillId="3" borderId="46" xfId="0" applyNumberFormat="1" applyFont="1" applyFill="1" applyBorder="1" applyAlignment="1">
      <alignment horizontal="center" vertical="center" wrapText="1"/>
    </xf>
    <xf numFmtId="9" fontId="7" fillId="3" borderId="49" xfId="0" applyNumberFormat="1" applyFont="1" applyFill="1" applyBorder="1" applyAlignment="1">
      <alignment horizontal="center" vertical="center" wrapText="1"/>
    </xf>
    <xf numFmtId="9" fontId="7" fillId="3" borderId="46" xfId="0" quotePrefix="1" applyNumberFormat="1" applyFont="1" applyFill="1" applyBorder="1" applyAlignment="1">
      <alignment horizontal="center" vertical="center" wrapText="1"/>
    </xf>
    <xf numFmtId="9" fontId="7" fillId="3" borderId="49" xfId="0" quotePrefix="1" applyNumberFormat="1" applyFont="1" applyFill="1" applyBorder="1" applyAlignment="1">
      <alignment horizontal="center" vertical="center" wrapText="1"/>
    </xf>
    <xf numFmtId="9" fontId="5" fillId="2" borderId="52" xfId="0" applyNumberFormat="1" applyFont="1" applyFill="1" applyBorder="1" applyAlignment="1">
      <alignment horizontal="center" vertical="center" wrapText="1"/>
    </xf>
    <xf numFmtId="0" fontId="5" fillId="2" borderId="51" xfId="0" applyFont="1" applyFill="1" applyBorder="1" applyAlignment="1">
      <alignment horizontal="center" vertical="center" wrapText="1"/>
    </xf>
    <xf numFmtId="9" fontId="5" fillId="2" borderId="52" xfId="653" applyFont="1" applyFill="1" applyBorder="1" applyAlignment="1">
      <alignment horizontal="center" vertical="center" wrapText="1"/>
    </xf>
    <xf numFmtId="0" fontId="7" fillId="3" borderId="47" xfId="0" applyFont="1" applyFill="1" applyBorder="1" applyAlignment="1">
      <alignment horizontal="center" vertical="center" wrapText="1"/>
    </xf>
    <xf numFmtId="164" fontId="5" fillId="2" borderId="52" xfId="653" applyNumberFormat="1" applyFont="1" applyFill="1" applyBorder="1" applyAlignment="1">
      <alignment horizontal="center" vertical="center" wrapText="1"/>
    </xf>
    <xf numFmtId="9" fontId="11" fillId="5" borderId="16" xfId="0" applyNumberFormat="1" applyFont="1" applyFill="1" applyBorder="1" applyAlignment="1">
      <alignment horizontal="center" vertical="center" wrapText="1"/>
    </xf>
    <xf numFmtId="9" fontId="11" fillId="5" borderId="23" xfId="0" applyNumberFormat="1" applyFont="1" applyFill="1" applyBorder="1" applyAlignment="1">
      <alignment horizontal="center" vertical="center" wrapText="1"/>
    </xf>
    <xf numFmtId="164" fontId="3" fillId="4" borderId="16" xfId="0" applyNumberFormat="1" applyFont="1" applyFill="1" applyBorder="1" applyAlignment="1">
      <alignment horizontal="center" vertical="center" wrapText="1"/>
    </xf>
    <xf numFmtId="164" fontId="3" fillId="4" borderId="17" xfId="0" applyNumberFormat="1" applyFont="1" applyFill="1" applyBorder="1" applyAlignment="1">
      <alignment horizontal="center" vertical="center" wrapText="1"/>
    </xf>
    <xf numFmtId="164" fontId="3" fillId="4" borderId="18" xfId="0" applyNumberFormat="1" applyFont="1" applyFill="1" applyBorder="1" applyAlignment="1">
      <alignment horizontal="center" vertical="center" wrapText="1"/>
    </xf>
    <xf numFmtId="164" fontId="3" fillId="4" borderId="0" xfId="0" applyNumberFormat="1" applyFont="1" applyFill="1" applyAlignment="1">
      <alignment horizontal="center" vertical="center" wrapText="1"/>
    </xf>
    <xf numFmtId="0" fontId="5" fillId="4" borderId="0" xfId="0" applyFont="1" applyFill="1" applyAlignment="1">
      <alignment vertical="center" wrapText="1"/>
    </xf>
    <xf numFmtId="0" fontId="6" fillId="3" borderId="0" xfId="0" applyFont="1" applyFill="1" applyAlignment="1">
      <alignment horizontal="left" vertical="center" wrapText="1"/>
    </xf>
    <xf numFmtId="0" fontId="7" fillId="3" borderId="0" xfId="0" applyFont="1" applyFill="1" applyAlignment="1">
      <alignment horizontal="left" vertical="center" wrapText="1"/>
    </xf>
    <xf numFmtId="0" fontId="0" fillId="4" borderId="0" xfId="0" applyFill="1" applyAlignment="1">
      <alignment vertical="center"/>
    </xf>
    <xf numFmtId="0" fontId="12" fillId="4" borderId="0" xfId="0" applyFont="1" applyFill="1" applyAlignment="1">
      <alignment vertical="center" wrapText="1"/>
    </xf>
    <xf numFmtId="0" fontId="17" fillId="4" borderId="0" xfId="0" applyFont="1" applyFill="1" applyAlignment="1">
      <alignment horizontal="center" vertical="center" wrapText="1"/>
    </xf>
    <xf numFmtId="0" fontId="5" fillId="2" borderId="29" xfId="0" applyFont="1" applyFill="1" applyBorder="1" applyAlignment="1">
      <alignment horizontal="left" vertical="center" wrapText="1"/>
    </xf>
    <xf numFmtId="0" fontId="5" fillId="2" borderId="45" xfId="0" applyFont="1" applyFill="1" applyBorder="1" applyAlignment="1">
      <alignment horizontal="center" vertical="center" wrapText="1"/>
    </xf>
    <xf numFmtId="0" fontId="12" fillId="3" borderId="0" xfId="0" applyFont="1" applyFill="1" applyAlignment="1">
      <alignment horizontal="center" vertical="center" wrapText="1"/>
    </xf>
    <xf numFmtId="0" fontId="19" fillId="3" borderId="0" xfId="0" applyFont="1" applyFill="1" applyAlignment="1">
      <alignment horizontal="center" vertical="center" wrapText="1"/>
    </xf>
    <xf numFmtId="0" fontId="7" fillId="3" borderId="27"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3" fillId="4" borderId="0" xfId="0" applyFont="1" applyFill="1" applyAlignment="1">
      <alignment horizontal="center" vertical="center" wrapText="1"/>
    </xf>
    <xf numFmtId="0" fontId="8" fillId="4" borderId="0" xfId="0" applyFont="1" applyFill="1" applyAlignment="1">
      <alignment vertical="top" wrapText="1"/>
    </xf>
    <xf numFmtId="0" fontId="4" fillId="2" borderId="50" xfId="0" applyFont="1" applyFill="1" applyBorder="1" applyAlignment="1">
      <alignment horizontal="center" vertical="center" wrapText="1"/>
    </xf>
    <xf numFmtId="0" fontId="7" fillId="3" borderId="0" xfId="0" applyFont="1" applyFill="1" applyAlignment="1">
      <alignment horizontal="left" vertical="center"/>
    </xf>
    <xf numFmtId="0" fontId="6" fillId="4" borderId="35" xfId="0" applyFont="1" applyFill="1" applyBorder="1" applyAlignment="1">
      <alignment horizontal="left" vertical="center"/>
    </xf>
    <xf numFmtId="0" fontId="0" fillId="4" borderId="54" xfId="0" applyFill="1" applyBorder="1" applyAlignment="1">
      <alignment vertical="center"/>
    </xf>
    <xf numFmtId="0" fontId="0" fillId="4" borderId="55" xfId="0" applyFill="1" applyBorder="1" applyAlignment="1">
      <alignment vertical="center"/>
    </xf>
    <xf numFmtId="0" fontId="7" fillId="3" borderId="27" xfId="0" applyFont="1" applyFill="1" applyBorder="1" applyAlignment="1">
      <alignment horizontal="left" vertical="center"/>
    </xf>
    <xf numFmtId="0" fontId="16" fillId="3" borderId="0" xfId="0" applyFont="1" applyFill="1" applyAlignment="1">
      <alignment horizontal="center" vertical="center" wrapText="1"/>
    </xf>
    <xf numFmtId="0" fontId="5" fillId="0" borderId="0" xfId="0" applyFont="1" applyAlignment="1">
      <alignment horizontal="center" vertical="center" wrapText="1"/>
    </xf>
    <xf numFmtId="0" fontId="7" fillId="3" borderId="0" xfId="0" applyFont="1" applyFill="1" applyAlignment="1">
      <alignment horizontal="center" vertical="center" wrapText="1"/>
    </xf>
    <xf numFmtId="0" fontId="7" fillId="0" borderId="0" xfId="0" applyFont="1" applyAlignment="1">
      <alignment horizontal="left" vertical="center" wrapText="1"/>
    </xf>
    <xf numFmtId="0" fontId="7" fillId="3" borderId="25" xfId="0" applyFont="1" applyFill="1" applyBorder="1" applyAlignment="1">
      <alignment horizontal="left" vertical="center" wrapText="1"/>
    </xf>
    <xf numFmtId="0" fontId="7" fillId="3" borderId="25" xfId="0" applyFont="1" applyFill="1" applyBorder="1" applyAlignment="1">
      <alignment horizontal="center" vertical="center" wrapText="1"/>
    </xf>
    <xf numFmtId="0" fontId="7" fillId="4" borderId="0" xfId="0" applyFont="1" applyFill="1" applyAlignment="1">
      <alignment horizontal="left" vertical="center"/>
    </xf>
    <xf numFmtId="0" fontId="11" fillId="5" borderId="16" xfId="0" applyFont="1" applyFill="1" applyBorder="1" applyAlignment="1">
      <alignment horizontal="center" vertical="center" wrapText="1"/>
    </xf>
    <xf numFmtId="0" fontId="11" fillId="5" borderId="23" xfId="0" applyFont="1" applyFill="1" applyBorder="1" applyAlignment="1">
      <alignment horizontal="center" vertical="center" wrapText="1"/>
    </xf>
    <xf numFmtId="0" fontId="11" fillId="5" borderId="21" xfId="0" applyFont="1" applyFill="1" applyBorder="1" applyAlignment="1">
      <alignment vertical="center" wrapText="1"/>
    </xf>
    <xf numFmtId="0" fontId="11" fillId="5" borderId="22" xfId="0" applyFont="1" applyFill="1" applyBorder="1" applyAlignment="1">
      <alignment vertical="center" wrapText="1"/>
    </xf>
    <xf numFmtId="0" fontId="3" fillId="4" borderId="21" xfId="0" applyFont="1" applyFill="1" applyBorder="1" applyAlignment="1">
      <alignment vertical="center" wrapText="1"/>
    </xf>
    <xf numFmtId="0" fontId="4" fillId="4" borderId="22" xfId="0" applyFont="1" applyFill="1" applyBorder="1" applyAlignment="1">
      <alignment vertical="center" wrapText="1"/>
    </xf>
    <xf numFmtId="0" fontId="3" fillId="4" borderId="27" xfId="0" applyFont="1" applyFill="1" applyBorder="1" applyAlignment="1">
      <alignment vertical="center" wrapText="1"/>
    </xf>
    <xf numFmtId="0" fontId="4" fillId="4" borderId="0" xfId="0" applyFont="1" applyFill="1" applyAlignment="1">
      <alignment vertical="center" wrapText="1"/>
    </xf>
    <xf numFmtId="0" fontId="3" fillId="4" borderId="24" xfId="0" applyFont="1" applyFill="1" applyBorder="1" applyAlignment="1">
      <alignment vertical="center" wrapText="1"/>
    </xf>
    <xf numFmtId="0" fontId="4" fillId="4" borderId="25" xfId="0" applyFont="1" applyFill="1" applyBorder="1" applyAlignment="1">
      <alignment vertical="center" wrapText="1"/>
    </xf>
    <xf numFmtId="0" fontId="4" fillId="4" borderId="22" xfId="0" applyFont="1" applyFill="1" applyBorder="1" applyAlignment="1">
      <alignment horizontal="right" vertical="center" wrapText="1"/>
    </xf>
    <xf numFmtId="9" fontId="4" fillId="4" borderId="0" xfId="653" applyFont="1" applyFill="1" applyAlignment="1">
      <alignment horizontal="center" vertical="center" wrapText="1"/>
    </xf>
    <xf numFmtId="0" fontId="4" fillId="4" borderId="0" xfId="0" applyFont="1" applyFill="1" applyAlignment="1">
      <alignment horizontal="right" vertical="center" wrapText="1"/>
    </xf>
    <xf numFmtId="0" fontId="11" fillId="4" borderId="0" xfId="0" applyFont="1" applyFill="1" applyAlignment="1">
      <alignment vertical="center" wrapText="1"/>
    </xf>
    <xf numFmtId="0" fontId="3" fillId="4" borderId="0" xfId="0" applyFont="1" applyFill="1" applyAlignment="1">
      <alignment vertical="center" wrapText="1"/>
    </xf>
    <xf numFmtId="0" fontId="7" fillId="3" borderId="0" xfId="0" quotePrefix="1" applyFont="1" applyFill="1" applyAlignment="1">
      <alignment horizontal="left" vertical="center"/>
    </xf>
    <xf numFmtId="0" fontId="3" fillId="0" borderId="0" xfId="0" applyFont="1" applyAlignment="1">
      <alignment vertical="center" wrapText="1"/>
    </xf>
    <xf numFmtId="0" fontId="7" fillId="3" borderId="0" xfId="0" applyFont="1" applyFill="1" applyAlignment="1">
      <alignment vertical="top" wrapText="1"/>
    </xf>
    <xf numFmtId="0" fontId="6" fillId="3" borderId="0" xfId="0" applyFont="1" applyFill="1" applyAlignment="1">
      <alignment horizontal="center" vertical="center" wrapText="1"/>
    </xf>
    <xf numFmtId="0" fontId="0" fillId="4" borderId="0" xfId="0" applyFill="1" applyAlignment="1">
      <alignment horizontal="center" vertical="center"/>
    </xf>
    <xf numFmtId="0" fontId="5" fillId="2" borderId="1"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vertical="top" wrapText="1"/>
      <protection locked="0"/>
    </xf>
    <xf numFmtId="0" fontId="7" fillId="3" borderId="1" xfId="0" applyFont="1" applyFill="1" applyBorder="1" applyAlignment="1" applyProtection="1">
      <alignment horizontal="left" vertical="top" wrapText="1"/>
      <protection locked="0"/>
    </xf>
    <xf numFmtId="0" fontId="7" fillId="4" borderId="9" xfId="0" applyFont="1" applyFill="1" applyBorder="1" applyAlignment="1" applyProtection="1">
      <alignment horizontal="left" vertical="top" wrapText="1"/>
      <protection locked="0"/>
    </xf>
    <xf numFmtId="0" fontId="11" fillId="4" borderId="3" xfId="0" applyFont="1" applyFill="1" applyBorder="1" applyAlignment="1" applyProtection="1">
      <alignment horizontal="left" vertical="top" wrapText="1"/>
      <protection locked="0"/>
    </xf>
    <xf numFmtId="9" fontId="11" fillId="4" borderId="3" xfId="653" applyFont="1" applyFill="1" applyBorder="1" applyAlignment="1" applyProtection="1">
      <alignment horizontal="center" vertical="top" wrapText="1"/>
      <protection locked="0"/>
    </xf>
    <xf numFmtId="0" fontId="14" fillId="0" borderId="3" xfId="0" applyFont="1" applyBorder="1" applyAlignment="1" applyProtection="1">
      <alignment vertical="top" wrapText="1"/>
      <protection locked="0"/>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wrapText="1"/>
    </xf>
    <xf numFmtId="0" fontId="11" fillId="5" borderId="1" xfId="0" applyFont="1" applyFill="1" applyBorder="1" applyAlignment="1">
      <alignment horizontal="left" vertical="top" wrapText="1"/>
    </xf>
    <xf numFmtId="164" fontId="11" fillId="5" borderId="1" xfId="653" applyNumberFormat="1" applyFont="1" applyFill="1" applyBorder="1" applyAlignment="1">
      <alignment horizontal="center" vertical="top" wrapText="1"/>
    </xf>
    <xf numFmtId="0" fontId="0" fillId="4" borderId="0" xfId="0" applyFill="1" applyProtection="1">
      <protection locked="0"/>
    </xf>
    <xf numFmtId="0" fontId="7" fillId="4" borderId="1" xfId="0" applyFont="1" applyFill="1" applyBorder="1" applyAlignment="1" applyProtection="1">
      <alignment horizontal="left" vertical="top" wrapText="1"/>
      <protection locked="0"/>
    </xf>
    <xf numFmtId="0" fontId="6" fillId="4" borderId="1" xfId="0" applyFont="1" applyFill="1" applyBorder="1" applyAlignment="1" applyProtection="1">
      <alignment horizontal="left" vertical="top" wrapText="1"/>
      <protection locked="0"/>
    </xf>
    <xf numFmtId="0" fontId="6" fillId="4" borderId="11" xfId="0" applyFont="1" applyFill="1" applyBorder="1" applyAlignment="1" applyProtection="1">
      <alignment horizontal="left" vertical="top" wrapText="1"/>
      <protection locked="0"/>
    </xf>
    <xf numFmtId="0" fontId="6" fillId="4" borderId="34" xfId="0" applyFont="1" applyFill="1" applyBorder="1" applyAlignment="1" applyProtection="1">
      <alignment horizontal="left" vertical="top" wrapText="1"/>
      <protection locked="0"/>
    </xf>
    <xf numFmtId="0" fontId="0" fillId="4" borderId="34" xfId="0" applyFill="1" applyBorder="1" applyAlignment="1" applyProtection="1">
      <alignment vertical="center"/>
      <protection locked="0"/>
    </xf>
    <xf numFmtId="0" fontId="6" fillId="4" borderId="34" xfId="0" applyFont="1" applyFill="1" applyBorder="1" applyAlignment="1" applyProtection="1">
      <alignment vertical="top" wrapText="1"/>
      <protection locked="0"/>
    </xf>
    <xf numFmtId="0" fontId="7" fillId="4" borderId="34" xfId="0" applyFont="1" applyFill="1" applyBorder="1" applyAlignment="1" applyProtection="1">
      <alignment horizontal="left" vertical="top" wrapText="1"/>
      <protection locked="0"/>
    </xf>
    <xf numFmtId="0" fontId="6" fillId="4" borderId="0" xfId="0" applyFont="1" applyFill="1" applyAlignment="1" applyProtection="1">
      <alignment vertical="top" wrapText="1"/>
      <protection locked="0"/>
    </xf>
    <xf numFmtId="0" fontId="0" fillId="4" borderId="1" xfId="0" applyFill="1" applyBorder="1" applyAlignment="1" applyProtection="1">
      <alignment vertical="center"/>
      <protection locked="0"/>
    </xf>
    <xf numFmtId="0" fontId="14" fillId="0" borderId="6" xfId="0" applyFont="1" applyBorder="1" applyAlignment="1" applyProtection="1">
      <alignment vertical="top" wrapText="1"/>
      <protection locked="0"/>
    </xf>
    <xf numFmtId="0" fontId="14" fillId="0" borderId="34" xfId="0" applyFont="1" applyBorder="1" applyAlignment="1">
      <alignment vertical="top" wrapText="1"/>
    </xf>
    <xf numFmtId="0" fontId="21" fillId="4" borderId="0" xfId="0" applyFont="1" applyFill="1" applyAlignment="1">
      <alignment vertical="center" wrapText="1"/>
    </xf>
    <xf numFmtId="0" fontId="18" fillId="3" borderId="0" xfId="0" applyFont="1" applyFill="1" applyAlignment="1" applyProtection="1">
      <alignment vertical="top" wrapText="1"/>
      <protection locked="0"/>
    </xf>
    <xf numFmtId="9" fontId="11" fillId="4" borderId="6" xfId="653" applyFont="1" applyFill="1" applyBorder="1" applyAlignment="1" applyProtection="1">
      <alignment horizontal="center" vertical="top" wrapText="1"/>
      <protection locked="0"/>
    </xf>
    <xf numFmtId="0" fontId="11" fillId="4" borderId="6" xfId="0" applyFont="1" applyFill="1" applyBorder="1" applyAlignment="1" applyProtection="1">
      <alignment horizontal="left" vertical="top" wrapText="1"/>
      <protection locked="0"/>
    </xf>
    <xf numFmtId="0" fontId="7" fillId="3" borderId="0" xfId="0" applyFont="1" applyFill="1" applyAlignment="1" applyProtection="1">
      <alignment vertical="top" wrapText="1"/>
      <protection locked="0"/>
    </xf>
    <xf numFmtId="0" fontId="7" fillId="3" borderId="14" xfId="0" applyFont="1" applyFill="1" applyBorder="1" applyAlignment="1" applyProtection="1">
      <alignment horizontal="center" vertical="center" wrapText="1"/>
      <protection locked="0"/>
    </xf>
    <xf numFmtId="0" fontId="7" fillId="3" borderId="47"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top"/>
      <protection locked="0"/>
    </xf>
    <xf numFmtId="0" fontId="5" fillId="2" borderId="4" xfId="0" applyFont="1" applyFill="1" applyBorder="1" applyAlignment="1" applyProtection="1">
      <alignment horizontal="left" vertical="top"/>
      <protection locked="0"/>
    </xf>
    <xf numFmtId="0" fontId="6" fillId="7" borderId="1" xfId="0" applyFont="1" applyFill="1" applyBorder="1" applyAlignment="1" applyProtection="1">
      <alignment horizontal="center" vertical="center" wrapText="1"/>
      <protection locked="0"/>
    </xf>
    <xf numFmtId="0" fontId="7" fillId="7" borderId="2" xfId="0" applyFont="1" applyFill="1" applyBorder="1" applyAlignment="1" applyProtection="1">
      <alignment horizontal="left" vertical="center" wrapText="1"/>
      <protection locked="0"/>
    </xf>
    <xf numFmtId="0" fontId="7" fillId="7" borderId="4" xfId="0" applyFont="1" applyFill="1" applyBorder="1" applyAlignment="1" applyProtection="1">
      <alignment horizontal="left" vertical="center" wrapText="1"/>
      <protection locked="0"/>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0" fillId="8" borderId="0" xfId="0" applyFill="1" applyAlignment="1" applyProtection="1">
      <alignment vertical="center"/>
      <protection locked="0"/>
    </xf>
    <xf numFmtId="0" fontId="17" fillId="8" borderId="0" xfId="0" applyFont="1" applyFill="1" applyAlignment="1" applyProtection="1">
      <alignment vertical="center"/>
      <protection locked="0"/>
    </xf>
    <xf numFmtId="0" fontId="26" fillId="9" borderId="56" xfId="0" applyFont="1" applyFill="1" applyBorder="1" applyAlignment="1" applyProtection="1">
      <alignment vertical="center"/>
      <protection locked="0"/>
    </xf>
    <xf numFmtId="0" fontId="5" fillId="2" borderId="13" xfId="0" applyFont="1" applyFill="1" applyBorder="1" applyAlignment="1" applyProtection="1">
      <alignment horizontal="left" vertical="top" wrapText="1"/>
      <protection locked="0"/>
    </xf>
    <xf numFmtId="0" fontId="0" fillId="4" borderId="0" xfId="0" quotePrefix="1" applyFill="1" applyAlignment="1">
      <alignment vertical="center"/>
    </xf>
    <xf numFmtId="164" fontId="11" fillId="5" borderId="22" xfId="653" applyNumberFormat="1" applyFont="1" applyFill="1" applyBorder="1" applyAlignment="1">
      <alignment vertical="center" wrapText="1"/>
    </xf>
    <xf numFmtId="0" fontId="4" fillId="4" borderId="26" xfId="0" applyFont="1" applyFill="1" applyBorder="1" applyAlignment="1">
      <alignment vertical="center" wrapText="1"/>
    </xf>
    <xf numFmtId="164" fontId="4" fillId="4" borderId="23" xfId="653" applyNumberFormat="1" applyFont="1" applyFill="1" applyBorder="1" applyAlignment="1">
      <alignment vertical="center" wrapText="1"/>
    </xf>
    <xf numFmtId="164" fontId="4" fillId="4" borderId="32" xfId="653" applyNumberFormat="1" applyFont="1" applyFill="1" applyBorder="1" applyAlignment="1">
      <alignment vertical="center" wrapText="1"/>
    </xf>
    <xf numFmtId="164" fontId="4" fillId="4" borderId="26" xfId="653" applyNumberFormat="1" applyFont="1" applyFill="1" applyBorder="1" applyAlignment="1">
      <alignment vertical="center" wrapText="1"/>
    </xf>
    <xf numFmtId="0" fontId="11" fillId="4" borderId="9" xfId="0" applyFont="1" applyFill="1" applyBorder="1" applyAlignment="1" applyProtection="1">
      <alignment horizontal="left" vertical="top" wrapText="1"/>
      <protection locked="0"/>
    </xf>
    <xf numFmtId="9" fontId="11" fillId="4" borderId="9" xfId="653" applyFont="1" applyFill="1" applyBorder="1" applyAlignment="1" applyProtection="1">
      <alignment horizontal="center" vertical="top" wrapText="1"/>
      <protection locked="0"/>
    </xf>
    <xf numFmtId="0" fontId="11" fillId="5" borderId="57" xfId="0" applyFont="1" applyFill="1" applyBorder="1" applyAlignment="1">
      <alignment horizontal="left" vertical="top" wrapText="1"/>
    </xf>
    <xf numFmtId="0" fontId="7" fillId="3" borderId="9" xfId="0" applyFont="1" applyFill="1" applyBorder="1" applyAlignment="1" applyProtection="1">
      <alignment horizontal="left" vertical="top" wrapText="1"/>
      <protection locked="0"/>
    </xf>
    <xf numFmtId="0" fontId="7" fillId="4" borderId="0" xfId="0" applyFont="1" applyFill="1" applyAlignment="1">
      <alignment horizontal="left" vertical="center" wrapText="1"/>
    </xf>
    <xf numFmtId="0" fontId="3" fillId="4" borderId="0" xfId="0" applyFont="1" applyFill="1" applyAlignment="1">
      <alignment horizontal="left" vertical="center" wrapText="1"/>
    </xf>
    <xf numFmtId="0" fontId="7" fillId="7" borderId="2"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30" fillId="3" borderId="1" xfId="697" applyFont="1" applyFill="1" applyBorder="1" applyAlignment="1" applyProtection="1">
      <alignment horizontal="left" vertical="top" wrapText="1"/>
      <protection locked="0"/>
    </xf>
    <xf numFmtId="0" fontId="14" fillId="0" borderId="0" xfId="0" applyFont="1"/>
    <xf numFmtId="0" fontId="18" fillId="0" borderId="0" xfId="0" applyFont="1"/>
    <xf numFmtId="0" fontId="32" fillId="0" borderId="0" xfId="0" applyFont="1"/>
    <xf numFmtId="0" fontId="9" fillId="3" borderId="1" xfId="697" applyFill="1" applyBorder="1" applyAlignment="1" applyProtection="1">
      <alignment horizontal="left" vertical="top" wrapText="1"/>
      <protection locked="0"/>
    </xf>
    <xf numFmtId="0" fontId="7" fillId="4" borderId="36" xfId="0" applyFont="1" applyFill="1" applyBorder="1" applyAlignment="1">
      <alignment horizontal="left" vertical="top" wrapText="1"/>
    </xf>
    <xf numFmtId="0" fontId="7" fillId="4" borderId="53" xfId="0" applyFont="1" applyFill="1" applyBorder="1" applyAlignment="1">
      <alignment horizontal="left" vertical="top" wrapText="1"/>
    </xf>
    <xf numFmtId="0" fontId="7" fillId="4" borderId="37" xfId="0" applyFont="1" applyFill="1" applyBorder="1" applyAlignment="1">
      <alignment horizontal="left" vertical="top" wrapText="1"/>
    </xf>
    <xf numFmtId="0" fontId="7" fillId="4" borderId="38" xfId="0" applyFont="1" applyFill="1" applyBorder="1" applyAlignment="1">
      <alignment horizontal="left" vertical="top" wrapText="1"/>
    </xf>
    <xf numFmtId="0" fontId="7" fillId="4" borderId="0" xfId="0" applyFont="1" applyFill="1" applyAlignment="1">
      <alignment horizontal="left" vertical="top" wrapText="1"/>
    </xf>
    <xf numFmtId="0" fontId="7" fillId="4" borderId="39" xfId="0" applyFont="1" applyFill="1" applyBorder="1" applyAlignment="1">
      <alignment horizontal="left" vertical="top" wrapText="1"/>
    </xf>
    <xf numFmtId="0" fontId="7" fillId="4" borderId="40" xfId="0" applyFont="1" applyFill="1" applyBorder="1" applyAlignment="1">
      <alignment horizontal="left" vertical="top" wrapText="1"/>
    </xf>
    <xf numFmtId="0" fontId="7" fillId="4" borderId="43" xfId="0" applyFont="1" applyFill="1" applyBorder="1" applyAlignment="1">
      <alignment horizontal="left" vertical="top" wrapText="1"/>
    </xf>
    <xf numFmtId="0" fontId="7" fillId="4" borderId="41" xfId="0" applyFont="1" applyFill="1" applyBorder="1" applyAlignment="1">
      <alignment horizontal="left" vertical="top" wrapText="1"/>
    </xf>
    <xf numFmtId="0" fontId="24" fillId="5" borderId="21" xfId="0" applyFont="1" applyFill="1" applyBorder="1" applyAlignment="1">
      <alignment horizontal="center" vertical="center" wrapText="1"/>
    </xf>
    <xf numFmtId="0" fontId="24" fillId="5" borderId="22" xfId="0" applyFont="1" applyFill="1" applyBorder="1" applyAlignment="1">
      <alignment horizontal="center" vertical="center" wrapText="1"/>
    </xf>
    <xf numFmtId="0" fontId="24" fillId="5" borderId="23" xfId="0" applyFont="1" applyFill="1" applyBorder="1" applyAlignment="1">
      <alignment horizontal="center" vertical="center" wrapText="1"/>
    </xf>
    <xf numFmtId="0" fontId="24" fillId="5" borderId="27" xfId="0" applyFont="1" applyFill="1" applyBorder="1" applyAlignment="1">
      <alignment horizontal="center" vertical="center" wrapText="1"/>
    </xf>
    <xf numFmtId="0" fontId="24" fillId="5" borderId="0" xfId="0" applyFont="1" applyFill="1" applyAlignment="1">
      <alignment horizontal="center" vertical="center" wrapText="1"/>
    </xf>
    <xf numFmtId="0" fontId="24" fillId="5" borderId="32" xfId="0" applyFont="1" applyFill="1" applyBorder="1" applyAlignment="1">
      <alignment horizontal="center" vertical="center" wrapText="1"/>
    </xf>
    <xf numFmtId="0" fontId="24" fillId="5" borderId="24" xfId="0" applyFont="1" applyFill="1" applyBorder="1" applyAlignment="1">
      <alignment horizontal="center" vertical="center" wrapText="1"/>
    </xf>
    <xf numFmtId="0" fontId="24" fillId="5" borderId="25" xfId="0" applyFont="1" applyFill="1" applyBorder="1" applyAlignment="1">
      <alignment horizontal="center" vertical="center" wrapText="1"/>
    </xf>
    <xf numFmtId="0" fontId="24" fillId="5" borderId="26" xfId="0" applyFont="1" applyFill="1" applyBorder="1" applyAlignment="1">
      <alignment horizontal="center" vertical="center" wrapText="1"/>
    </xf>
    <xf numFmtId="0" fontId="8" fillId="4" borderId="53" xfId="0" applyFont="1" applyFill="1" applyBorder="1" applyAlignment="1">
      <alignment horizontal="center" vertical="top" wrapText="1"/>
    </xf>
    <xf numFmtId="0" fontId="8" fillId="4" borderId="0" xfId="0" applyFont="1" applyFill="1" applyAlignment="1">
      <alignment horizontal="center" vertical="top" wrapText="1"/>
    </xf>
    <xf numFmtId="0" fontId="20" fillId="4" borderId="0" xfId="0" applyFont="1" applyFill="1" applyAlignment="1">
      <alignment horizontal="center" vertical="center" wrapText="1"/>
    </xf>
    <xf numFmtId="0" fontId="21" fillId="4" borderId="25" xfId="0" applyFont="1" applyFill="1" applyBorder="1" applyAlignment="1">
      <alignment horizontal="center" vertical="center" wrapText="1"/>
    </xf>
    <xf numFmtId="0" fontId="7" fillId="4" borderId="36" xfId="0" applyFont="1" applyFill="1" applyBorder="1" applyAlignment="1">
      <alignment horizontal="left" vertical="center" wrapText="1"/>
    </xf>
    <xf numFmtId="0" fontId="7" fillId="4" borderId="53" xfId="0" applyFont="1" applyFill="1" applyBorder="1" applyAlignment="1">
      <alignment horizontal="left" vertical="center" wrapText="1"/>
    </xf>
    <xf numFmtId="0" fontId="7" fillId="4" borderId="37" xfId="0" applyFont="1" applyFill="1" applyBorder="1" applyAlignment="1">
      <alignment horizontal="left" vertical="center" wrapText="1"/>
    </xf>
    <xf numFmtId="0" fontId="7" fillId="4" borderId="38" xfId="0" applyFont="1" applyFill="1" applyBorder="1" applyAlignment="1">
      <alignment horizontal="left" vertical="center" wrapText="1"/>
    </xf>
    <xf numFmtId="0" fontId="7" fillId="4" borderId="0" xfId="0" applyFont="1" applyFill="1" applyAlignment="1">
      <alignment horizontal="left" vertical="center" wrapText="1"/>
    </xf>
    <xf numFmtId="0" fontId="7" fillId="4" borderId="39" xfId="0" applyFont="1" applyFill="1" applyBorder="1" applyAlignment="1">
      <alignment horizontal="left" vertical="center" wrapText="1"/>
    </xf>
    <xf numFmtId="0" fontId="7" fillId="4" borderId="40" xfId="0" applyFont="1" applyFill="1" applyBorder="1" applyAlignment="1">
      <alignment horizontal="left" vertical="center" wrapText="1"/>
    </xf>
    <xf numFmtId="0" fontId="7" fillId="4" borderId="43" xfId="0" applyFont="1" applyFill="1" applyBorder="1" applyAlignment="1">
      <alignment horizontal="left" vertical="center" wrapText="1"/>
    </xf>
    <xf numFmtId="0" fontId="7" fillId="4" borderId="41" xfId="0" applyFont="1" applyFill="1" applyBorder="1" applyAlignment="1">
      <alignment horizontal="left" vertical="center" wrapText="1"/>
    </xf>
    <xf numFmtId="0" fontId="6" fillId="3" borderId="22" xfId="0" applyFont="1" applyFill="1" applyBorder="1" applyAlignment="1">
      <alignment horizontal="right" vertical="center" wrapText="1"/>
    </xf>
    <xf numFmtId="0" fontId="8" fillId="3" borderId="0" xfId="0" applyFont="1" applyFill="1" applyAlignment="1">
      <alignment horizontal="center" vertical="center" wrapText="1"/>
    </xf>
    <xf numFmtId="0" fontId="15" fillId="4" borderId="22" xfId="0" applyFont="1" applyFill="1" applyBorder="1" applyAlignment="1">
      <alignment horizontal="left" vertical="top" wrapText="1"/>
    </xf>
    <xf numFmtId="0" fontId="15" fillId="4" borderId="0" xfId="0" applyFont="1" applyFill="1" applyAlignment="1">
      <alignment horizontal="left" vertical="top" wrapText="1"/>
    </xf>
    <xf numFmtId="0" fontId="3" fillId="4" borderId="36" xfId="0" applyFont="1" applyFill="1" applyBorder="1" applyAlignment="1">
      <alignment horizontal="left" vertical="top" wrapText="1"/>
    </xf>
    <xf numFmtId="0" fontId="3" fillId="4" borderId="53" xfId="0" applyFont="1" applyFill="1" applyBorder="1" applyAlignment="1">
      <alignment horizontal="left" vertical="top"/>
    </xf>
    <xf numFmtId="0" fontId="3" fillId="4" borderId="37" xfId="0" applyFont="1" applyFill="1" applyBorder="1" applyAlignment="1">
      <alignment horizontal="left" vertical="top"/>
    </xf>
    <xf numFmtId="0" fontId="3" fillId="4" borderId="38" xfId="0" applyFont="1" applyFill="1" applyBorder="1" applyAlignment="1">
      <alignment horizontal="left" vertical="top"/>
    </xf>
    <xf numFmtId="0" fontId="3" fillId="4" borderId="0" xfId="0" applyFont="1" applyFill="1" applyAlignment="1">
      <alignment horizontal="left" vertical="top"/>
    </xf>
    <xf numFmtId="0" fontId="3" fillId="4" borderId="39" xfId="0" applyFont="1" applyFill="1" applyBorder="1" applyAlignment="1">
      <alignment horizontal="left" vertical="top"/>
    </xf>
    <xf numFmtId="0" fontId="3" fillId="4" borderId="40" xfId="0" applyFont="1" applyFill="1" applyBorder="1" applyAlignment="1">
      <alignment horizontal="left" vertical="top"/>
    </xf>
    <xf numFmtId="0" fontId="3" fillId="4" borderId="43" xfId="0" applyFont="1" applyFill="1" applyBorder="1" applyAlignment="1">
      <alignment horizontal="left" vertical="top"/>
    </xf>
    <xf numFmtId="0" fontId="3" fillId="4" borderId="41" xfId="0" applyFont="1" applyFill="1" applyBorder="1" applyAlignment="1">
      <alignment horizontal="left" vertical="top"/>
    </xf>
    <xf numFmtId="0" fontId="8" fillId="3" borderId="22" xfId="0" applyFont="1" applyFill="1" applyBorder="1" applyAlignment="1">
      <alignment horizontal="left" vertical="top" wrapText="1"/>
    </xf>
    <xf numFmtId="0" fontId="8" fillId="3" borderId="0" xfId="0" applyFont="1" applyFill="1" applyAlignment="1">
      <alignment horizontal="left" vertical="top" wrapText="1"/>
    </xf>
    <xf numFmtId="0" fontId="3" fillId="4" borderId="53" xfId="0" applyFont="1" applyFill="1" applyBorder="1" applyAlignment="1">
      <alignment horizontal="left" vertical="top" wrapText="1"/>
    </xf>
    <xf numFmtId="0" fontId="3" fillId="4" borderId="37" xfId="0" applyFont="1" applyFill="1" applyBorder="1" applyAlignment="1">
      <alignment horizontal="left" vertical="top" wrapText="1"/>
    </xf>
    <xf numFmtId="0" fontId="3" fillId="4" borderId="40" xfId="0" applyFont="1" applyFill="1" applyBorder="1" applyAlignment="1">
      <alignment horizontal="left" vertical="top" wrapText="1"/>
    </xf>
    <xf numFmtId="0" fontId="3" fillId="4" borderId="43" xfId="0" applyFont="1" applyFill="1" applyBorder="1" applyAlignment="1">
      <alignment horizontal="left" vertical="top" wrapText="1"/>
    </xf>
    <xf numFmtId="0" fontId="3" fillId="4" borderId="41" xfId="0" applyFont="1" applyFill="1" applyBorder="1" applyAlignment="1">
      <alignment horizontal="left" vertical="top" wrapText="1"/>
    </xf>
    <xf numFmtId="0" fontId="7" fillId="4" borderId="0" xfId="0" applyFont="1" applyFill="1" applyBorder="1" applyAlignment="1">
      <alignment horizontal="left" vertical="top" wrapText="1"/>
    </xf>
    <xf numFmtId="0" fontId="3" fillId="4" borderId="27" xfId="0" applyFont="1" applyFill="1" applyBorder="1" applyAlignment="1">
      <alignment horizontal="left" vertical="top" wrapText="1" indent="1"/>
    </xf>
    <xf numFmtId="0" fontId="3" fillId="4" borderId="0" xfId="0" applyFont="1" applyFill="1" applyAlignment="1">
      <alignment horizontal="left" vertical="top" wrapText="1" indent="1"/>
    </xf>
    <xf numFmtId="0" fontId="3" fillId="4" borderId="32" xfId="0" applyFont="1" applyFill="1" applyBorder="1" applyAlignment="1">
      <alignment horizontal="left" vertical="top" wrapText="1" indent="1"/>
    </xf>
    <xf numFmtId="0" fontId="3" fillId="4" borderId="24" xfId="0" applyFont="1" applyFill="1" applyBorder="1" applyAlignment="1">
      <alignment horizontal="left" vertical="top" wrapText="1" indent="1"/>
    </xf>
    <xf numFmtId="0" fontId="3" fillId="4" borderId="25" xfId="0" applyFont="1" applyFill="1" applyBorder="1" applyAlignment="1">
      <alignment horizontal="left" vertical="top" wrapText="1" indent="1"/>
    </xf>
    <xf numFmtId="0" fontId="3" fillId="4" borderId="26" xfId="0" applyFont="1" applyFill="1" applyBorder="1" applyAlignment="1">
      <alignment horizontal="left" vertical="top" wrapText="1" indent="1"/>
    </xf>
    <xf numFmtId="0" fontId="3" fillId="4" borderId="27" xfId="0" applyFont="1" applyFill="1" applyBorder="1" applyAlignment="1">
      <alignment horizontal="left" vertical="center" wrapText="1"/>
    </xf>
    <xf numFmtId="0" fontId="3" fillId="4" borderId="0" xfId="0" applyFont="1" applyFill="1" applyAlignment="1">
      <alignment horizontal="left" vertical="center" wrapText="1"/>
    </xf>
    <xf numFmtId="0" fontId="3" fillId="4" borderId="32" xfId="0" applyFont="1" applyFill="1" applyBorder="1" applyAlignment="1">
      <alignment horizontal="left" vertical="center" wrapText="1"/>
    </xf>
    <xf numFmtId="0" fontId="3" fillId="4" borderId="42" xfId="0" applyFont="1" applyFill="1" applyBorder="1" applyAlignment="1">
      <alignment horizontal="left" vertical="center" wrapText="1"/>
    </xf>
    <xf numFmtId="0" fontId="3" fillId="4" borderId="43" xfId="0" applyFont="1" applyFill="1" applyBorder="1" applyAlignment="1">
      <alignment horizontal="left" vertical="center" wrapText="1"/>
    </xf>
    <xf numFmtId="0" fontId="3" fillId="4" borderId="44" xfId="0" applyFont="1" applyFill="1" applyBorder="1" applyAlignment="1">
      <alignment horizontal="left" vertical="center" wrapText="1"/>
    </xf>
    <xf numFmtId="0" fontId="8" fillId="3" borderId="0" xfId="0" applyFont="1" applyFill="1" applyAlignment="1">
      <alignment horizontal="left" vertical="center" wrapText="1"/>
    </xf>
    <xf numFmtId="0" fontId="11" fillId="5" borderId="2" xfId="0" applyFont="1" applyFill="1" applyBorder="1" applyAlignment="1">
      <alignment horizontal="right" vertical="center" wrapText="1" indent="1"/>
    </xf>
    <xf numFmtId="0" fontId="11" fillId="5" borderId="3" xfId="0" applyFont="1" applyFill="1" applyBorder="1" applyAlignment="1">
      <alignment horizontal="right" vertical="center" wrapText="1" indent="1"/>
    </xf>
    <xf numFmtId="0" fontId="11" fillId="5" borderId="4" xfId="0" applyFont="1" applyFill="1" applyBorder="1" applyAlignment="1">
      <alignment horizontal="right" vertical="center" wrapText="1" indent="1"/>
    </xf>
    <xf numFmtId="0" fontId="7" fillId="7" borderId="2" xfId="0" applyFont="1" applyFill="1" applyBorder="1" applyAlignment="1" applyProtection="1">
      <alignment horizontal="center" vertical="center" wrapText="1"/>
      <protection locked="0"/>
    </xf>
    <xf numFmtId="0" fontId="7" fillId="7" borderId="4" xfId="0" applyFont="1" applyFill="1" applyBorder="1" applyAlignment="1" applyProtection="1">
      <alignment horizontal="center" vertical="center" wrapText="1"/>
      <protection locked="0"/>
    </xf>
    <xf numFmtId="0" fontId="11" fillId="5" borderId="19" xfId="0" applyFont="1" applyFill="1" applyBorder="1" applyAlignment="1">
      <alignment horizontal="center" vertical="top"/>
    </xf>
    <xf numFmtId="0" fontId="11" fillId="5" borderId="33" xfId="0" applyFont="1" applyFill="1" applyBorder="1" applyAlignment="1">
      <alignment horizontal="center" vertical="top"/>
    </xf>
    <xf numFmtId="0" fontId="11" fillId="5" borderId="20" xfId="0" applyFont="1" applyFill="1" applyBorder="1" applyAlignment="1">
      <alignment horizontal="center" vertical="top"/>
    </xf>
    <xf numFmtId="9" fontId="23" fillId="4" borderId="21" xfId="0" applyNumberFormat="1" applyFont="1" applyFill="1" applyBorder="1" applyAlignment="1">
      <alignment horizontal="center" vertical="center" wrapText="1"/>
    </xf>
    <xf numFmtId="9" fontId="23" fillId="4" borderId="23" xfId="0" applyNumberFormat="1" applyFont="1" applyFill="1" applyBorder="1" applyAlignment="1">
      <alignment horizontal="center" vertical="center" wrapText="1"/>
    </xf>
    <xf numFmtId="9" fontId="23" fillId="4" borderId="27" xfId="0" applyNumberFormat="1" applyFont="1" applyFill="1" applyBorder="1" applyAlignment="1">
      <alignment horizontal="center" vertical="center" wrapText="1"/>
    </xf>
    <xf numFmtId="9" fontId="23" fillId="4" borderId="32" xfId="0" applyNumberFormat="1" applyFont="1" applyFill="1" applyBorder="1" applyAlignment="1">
      <alignment horizontal="center" vertical="center" wrapText="1"/>
    </xf>
    <xf numFmtId="9" fontId="23" fillId="4" borderId="24" xfId="0" applyNumberFormat="1" applyFont="1" applyFill="1" applyBorder="1" applyAlignment="1">
      <alignment horizontal="center" vertical="center" wrapText="1"/>
    </xf>
    <xf numFmtId="9" fontId="23" fillId="4" borderId="26" xfId="0" applyNumberFormat="1" applyFont="1" applyFill="1" applyBorder="1" applyAlignment="1">
      <alignment horizontal="center" vertical="center" wrapText="1"/>
    </xf>
    <xf numFmtId="0" fontId="15" fillId="4" borderId="22" xfId="0" applyFont="1" applyFill="1" applyBorder="1" applyAlignment="1">
      <alignment horizontal="left" vertical="center" wrapText="1"/>
    </xf>
    <xf numFmtId="0" fontId="15" fillId="4" borderId="0" xfId="0" applyFont="1" applyFill="1" applyAlignment="1">
      <alignment horizontal="left" vertical="center" wrapText="1"/>
    </xf>
    <xf numFmtId="0" fontId="11" fillId="5" borderId="21"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3" fillId="4" borderId="24" xfId="0" applyFont="1" applyFill="1" applyBorder="1" applyAlignment="1">
      <alignment horizontal="left" vertical="center" wrapText="1"/>
    </xf>
    <xf numFmtId="0" fontId="3" fillId="4" borderId="2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29" fillId="4" borderId="35" xfId="0" applyFont="1" applyFill="1" applyBorder="1" applyAlignment="1">
      <alignment horizontal="center" vertical="center" wrapText="1"/>
    </xf>
    <xf numFmtId="0" fontId="29" fillId="4" borderId="54" xfId="0" applyFont="1" applyFill="1" applyBorder="1" applyAlignment="1">
      <alignment horizontal="center" vertical="center" wrapText="1"/>
    </xf>
    <xf numFmtId="0" fontId="29" fillId="4" borderId="55" xfId="0" applyFont="1" applyFill="1" applyBorder="1" applyAlignment="1">
      <alignment horizontal="center" vertical="center" wrapText="1"/>
    </xf>
    <xf numFmtId="0" fontId="17" fillId="2" borderId="19" xfId="0" applyFont="1" applyFill="1" applyBorder="1" applyAlignment="1">
      <alignment horizontal="center" vertical="center" wrapText="1"/>
    </xf>
    <xf numFmtId="0" fontId="17" fillId="2" borderId="33" xfId="0" applyFont="1" applyFill="1" applyBorder="1" applyAlignment="1">
      <alignment horizontal="center" vertical="center" wrapText="1"/>
    </xf>
    <xf numFmtId="0" fontId="17" fillId="2" borderId="20" xfId="0" applyFont="1" applyFill="1" applyBorder="1" applyAlignment="1">
      <alignment horizontal="center" vertical="center" wrapText="1"/>
    </xf>
    <xf numFmtId="0" fontId="17" fillId="2" borderId="29" xfId="0" applyFont="1" applyFill="1" applyBorder="1" applyAlignment="1">
      <alignment horizontal="center" vertical="center" wrapText="1"/>
    </xf>
    <xf numFmtId="0" fontId="17" fillId="2" borderId="45" xfId="0" applyFont="1" applyFill="1" applyBorder="1" applyAlignment="1">
      <alignment horizontal="center" vertical="center" wrapText="1"/>
    </xf>
    <xf numFmtId="0" fontId="17" fillId="2" borderId="30" xfId="0" applyFont="1" applyFill="1" applyBorder="1" applyAlignment="1">
      <alignment horizontal="center" vertical="center" wrapText="1"/>
    </xf>
    <xf numFmtId="0" fontId="22" fillId="7" borderId="28" xfId="0" applyFont="1" applyFill="1" applyBorder="1" applyAlignment="1" applyProtection="1">
      <alignment horizontal="center" vertical="center" wrapText="1"/>
      <protection locked="0"/>
    </xf>
    <xf numFmtId="0" fontId="12" fillId="7" borderId="6" xfId="0" applyFont="1" applyFill="1" applyBorder="1" applyAlignment="1" applyProtection="1">
      <alignment horizontal="center" vertical="center" wrapText="1"/>
      <protection locked="0"/>
    </xf>
    <xf numFmtId="0" fontId="12" fillId="7" borderId="31" xfId="0" applyFont="1" applyFill="1" applyBorder="1" applyAlignment="1" applyProtection="1">
      <alignment horizontal="center" vertical="center" wrapText="1"/>
      <protection locked="0"/>
    </xf>
    <xf numFmtId="0" fontId="12" fillId="7" borderId="24" xfId="0" applyFont="1" applyFill="1" applyBorder="1" applyAlignment="1" applyProtection="1">
      <alignment horizontal="center" vertical="center" wrapText="1"/>
      <protection locked="0"/>
    </xf>
    <xf numFmtId="0" fontId="12" fillId="7" borderId="25" xfId="0" applyFont="1" applyFill="1" applyBorder="1" applyAlignment="1" applyProtection="1">
      <alignment horizontal="center" vertical="center" wrapText="1"/>
      <protection locked="0"/>
    </xf>
    <xf numFmtId="0" fontId="12" fillId="7" borderId="26" xfId="0" applyFont="1" applyFill="1" applyBorder="1" applyAlignment="1" applyProtection="1">
      <alignment horizontal="center" vertical="center" wrapText="1"/>
      <protection locked="0"/>
    </xf>
    <xf numFmtId="0" fontId="19" fillId="7" borderId="28" xfId="0" applyFont="1" applyFill="1" applyBorder="1" applyAlignment="1" applyProtection="1">
      <alignment horizontal="center" vertical="center" wrapText="1"/>
      <protection locked="0"/>
    </xf>
    <xf numFmtId="0" fontId="19" fillId="7" borderId="31" xfId="0" applyFont="1" applyFill="1" applyBorder="1" applyAlignment="1" applyProtection="1">
      <alignment horizontal="center" vertical="center" wrapText="1"/>
      <protection locked="0"/>
    </xf>
    <xf numFmtId="0" fontId="19" fillId="7" borderId="24" xfId="0" applyFont="1" applyFill="1" applyBorder="1" applyAlignment="1" applyProtection="1">
      <alignment horizontal="center" vertical="center" wrapText="1"/>
      <protection locked="0"/>
    </xf>
    <xf numFmtId="0" fontId="19" fillId="7" borderId="26" xfId="0" applyFont="1" applyFill="1" applyBorder="1" applyAlignment="1" applyProtection="1">
      <alignment horizontal="center" vertical="center" wrapText="1"/>
      <protection locked="0"/>
    </xf>
    <xf numFmtId="0" fontId="7" fillId="7" borderId="14" xfId="0" applyFont="1" applyFill="1" applyBorder="1" applyAlignment="1" applyProtection="1">
      <alignment horizontal="center" vertical="center" wrapText="1"/>
      <protection locked="0"/>
    </xf>
    <xf numFmtId="0" fontId="7" fillId="7" borderId="0" xfId="0" applyFont="1" applyFill="1" applyAlignment="1" applyProtection="1">
      <alignment horizontal="center" vertical="center" wrapText="1"/>
      <protection locked="0"/>
    </xf>
    <xf numFmtId="0" fontId="7" fillId="7" borderId="15" xfId="0" applyFont="1" applyFill="1" applyBorder="1" applyAlignment="1" applyProtection="1">
      <alignment horizontal="center" vertical="center" wrapText="1"/>
      <protection locked="0"/>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7" fillId="3" borderId="5"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wrapText="1"/>
      <protection locked="0"/>
    </xf>
    <xf numFmtId="0" fontId="7" fillId="3" borderId="7" xfId="0" applyFont="1" applyFill="1" applyBorder="1" applyAlignment="1" applyProtection="1">
      <alignment horizontal="center" vertical="center" wrapText="1"/>
      <protection locked="0"/>
    </xf>
    <xf numFmtId="0" fontId="7" fillId="7" borderId="47" xfId="0" applyFont="1" applyFill="1" applyBorder="1" applyAlignment="1" applyProtection="1">
      <alignment horizontal="center" vertical="center" wrapText="1"/>
      <protection locked="0"/>
    </xf>
    <xf numFmtId="0" fontId="7" fillId="7" borderId="25" xfId="0" applyFont="1" applyFill="1" applyBorder="1" applyAlignment="1" applyProtection="1">
      <alignment horizontal="center" vertical="center" wrapText="1"/>
      <protection locked="0"/>
    </xf>
    <xf numFmtId="0" fontId="7" fillId="7" borderId="48" xfId="0" applyFont="1" applyFill="1" applyBorder="1" applyAlignment="1" applyProtection="1">
      <alignment horizontal="center" vertical="center" wrapText="1"/>
      <protection locked="0"/>
    </xf>
    <xf numFmtId="0" fontId="5" fillId="2" borderId="45" xfId="0" applyFont="1" applyFill="1" applyBorder="1" applyAlignment="1">
      <alignment horizontal="right" vertical="center" wrapText="1"/>
    </xf>
    <xf numFmtId="0" fontId="5" fillId="2" borderId="50" xfId="0" applyFont="1" applyFill="1" applyBorder="1" applyAlignment="1">
      <alignment horizontal="right" vertical="center" wrapText="1"/>
    </xf>
    <xf numFmtId="0" fontId="8" fillId="4" borderId="22" xfId="0" applyFont="1" applyFill="1" applyBorder="1" applyAlignment="1">
      <alignment horizontal="left" vertical="top" wrapText="1"/>
    </xf>
    <xf numFmtId="0" fontId="8" fillId="4" borderId="0" xfId="0" applyFont="1" applyFill="1" applyAlignment="1">
      <alignment horizontal="left" vertical="top" wrapText="1"/>
    </xf>
    <xf numFmtId="0" fontId="21" fillId="4" borderId="0" xfId="0" applyFont="1" applyFill="1" applyAlignment="1">
      <alignment horizontal="center" vertical="center" wrapText="1"/>
    </xf>
    <xf numFmtId="0" fontId="3" fillId="4" borderId="21" xfId="0" applyFont="1" applyFill="1" applyBorder="1" applyAlignment="1">
      <alignment horizontal="left" vertical="top" wrapText="1"/>
    </xf>
    <xf numFmtId="0" fontId="3" fillId="4" borderId="22" xfId="0" applyFont="1" applyFill="1" applyBorder="1" applyAlignment="1">
      <alignment horizontal="left" vertical="top" wrapText="1"/>
    </xf>
    <xf numFmtId="0" fontId="3" fillId="4" borderId="23" xfId="0" applyFont="1" applyFill="1" applyBorder="1" applyAlignment="1">
      <alignment horizontal="left" vertical="top" wrapText="1"/>
    </xf>
    <xf numFmtId="0" fontId="3" fillId="4" borderId="27" xfId="0" applyFont="1" applyFill="1" applyBorder="1" applyAlignment="1">
      <alignment horizontal="left" vertical="top" wrapText="1"/>
    </xf>
    <xf numFmtId="0" fontId="3" fillId="4" borderId="0" xfId="0" applyFont="1" applyFill="1" applyAlignment="1">
      <alignment horizontal="left" vertical="top" wrapText="1"/>
    </xf>
    <xf numFmtId="0" fontId="3" fillId="4" borderId="32" xfId="0" applyFont="1" applyFill="1" applyBorder="1" applyAlignment="1">
      <alignment horizontal="left" vertical="top" wrapText="1"/>
    </xf>
    <xf numFmtId="0" fontId="27" fillId="9" borderId="35" xfId="0" applyFont="1" applyFill="1" applyBorder="1" applyAlignment="1" applyProtection="1">
      <alignment horizontal="center" vertical="center"/>
      <protection locked="0"/>
    </xf>
    <xf numFmtId="0" fontId="27" fillId="9" borderId="55" xfId="0" applyFont="1" applyFill="1" applyBorder="1" applyAlignment="1" applyProtection="1">
      <alignment horizontal="center" vertical="center"/>
      <protection locked="0"/>
    </xf>
    <xf numFmtId="0" fontId="7" fillId="3" borderId="2" xfId="0" applyFont="1" applyFill="1" applyBorder="1" applyAlignment="1" applyProtection="1">
      <alignment horizontal="left" vertical="top" wrapText="1"/>
      <protection locked="0"/>
    </xf>
    <xf numFmtId="0" fontId="7" fillId="3" borderId="4" xfId="0" applyFont="1" applyFill="1" applyBorder="1" applyAlignment="1" applyProtection="1">
      <alignment horizontal="left" vertical="top" wrapText="1"/>
      <protection locked="0"/>
    </xf>
    <xf numFmtId="0" fontId="17" fillId="2" borderId="2" xfId="0" applyFont="1" applyFill="1" applyBorder="1" applyAlignment="1" applyProtection="1">
      <alignment horizontal="left" vertical="top" wrapText="1"/>
      <protection locked="0"/>
    </xf>
    <xf numFmtId="0" fontId="17" fillId="2" borderId="3" xfId="0" applyFont="1" applyFill="1" applyBorder="1" applyAlignment="1" applyProtection="1">
      <alignment horizontal="left" vertical="top" wrapText="1"/>
      <protection locked="0"/>
    </xf>
    <xf numFmtId="0" fontId="17" fillId="2" borderId="4" xfId="0" applyFont="1" applyFill="1" applyBorder="1" applyAlignment="1" applyProtection="1">
      <alignment horizontal="left" vertical="top" wrapText="1"/>
      <protection locked="0"/>
    </xf>
    <xf numFmtId="0" fontId="5" fillId="2" borderId="2" xfId="0" applyFont="1" applyFill="1" applyBorder="1" applyAlignment="1" applyProtection="1">
      <alignment horizontal="left" vertical="top" wrapText="1"/>
      <protection locked="0"/>
    </xf>
    <xf numFmtId="0" fontId="5" fillId="2" borderId="4" xfId="0" applyFont="1" applyFill="1" applyBorder="1" applyAlignment="1" applyProtection="1">
      <alignment horizontal="left" vertical="top" wrapText="1"/>
      <protection locked="0"/>
    </xf>
    <xf numFmtId="0" fontId="7" fillId="3" borderId="11" xfId="0" applyFont="1" applyFill="1" applyBorder="1" applyAlignment="1" applyProtection="1">
      <alignment horizontal="left" vertical="top" wrapText="1"/>
      <protection locked="0"/>
    </xf>
    <xf numFmtId="0" fontId="7" fillId="3" borderId="12" xfId="0" applyFont="1" applyFill="1" applyBorder="1" applyAlignment="1" applyProtection="1">
      <alignment horizontal="left" vertical="top" wrapText="1"/>
      <protection locked="0"/>
    </xf>
    <xf numFmtId="0" fontId="7" fillId="3" borderId="13" xfId="0" applyFont="1" applyFill="1" applyBorder="1" applyAlignment="1" applyProtection="1">
      <alignment horizontal="left" vertical="top" wrapText="1"/>
      <protection locked="0"/>
    </xf>
    <xf numFmtId="0" fontId="18" fillId="3" borderId="5" xfId="0" applyFont="1" applyFill="1" applyBorder="1" applyAlignment="1" applyProtection="1">
      <alignment horizontal="left" vertical="top" wrapText="1"/>
      <protection locked="0"/>
    </xf>
    <xf numFmtId="0" fontId="18" fillId="3" borderId="6" xfId="0" applyFont="1" applyFill="1" applyBorder="1" applyAlignment="1" applyProtection="1">
      <alignment horizontal="left" vertical="top" wrapText="1"/>
      <protection locked="0"/>
    </xf>
    <xf numFmtId="0" fontId="18" fillId="3" borderId="7" xfId="0" applyFont="1" applyFill="1" applyBorder="1" applyAlignment="1" applyProtection="1">
      <alignment horizontal="left" vertical="top" wrapText="1"/>
      <protection locked="0"/>
    </xf>
    <xf numFmtId="0" fontId="18" fillId="3" borderId="14" xfId="0" applyFont="1" applyFill="1" applyBorder="1" applyAlignment="1" applyProtection="1">
      <alignment horizontal="left" vertical="top" wrapText="1"/>
      <protection locked="0"/>
    </xf>
    <xf numFmtId="0" fontId="18" fillId="3" borderId="0" xfId="0" applyFont="1" applyFill="1" applyBorder="1" applyAlignment="1" applyProtection="1">
      <alignment horizontal="left" vertical="top" wrapText="1"/>
      <protection locked="0"/>
    </xf>
    <xf numFmtId="0" fontId="18" fillId="3" borderId="15" xfId="0" applyFont="1" applyFill="1" applyBorder="1" applyAlignment="1" applyProtection="1">
      <alignment horizontal="left" vertical="top" wrapText="1"/>
      <protection locked="0"/>
    </xf>
    <xf numFmtId="0" fontId="18" fillId="3" borderId="0" xfId="0" applyFont="1" applyFill="1" applyAlignment="1" applyProtection="1">
      <alignment horizontal="left" vertical="top" wrapText="1"/>
      <protection locked="0"/>
    </xf>
    <xf numFmtId="0" fontId="18" fillId="3" borderId="8" xfId="0" applyFont="1" applyFill="1" applyBorder="1" applyAlignment="1" applyProtection="1">
      <alignment horizontal="left" vertical="top" wrapText="1"/>
      <protection locked="0"/>
    </xf>
    <xf numFmtId="0" fontId="18" fillId="3" borderId="9" xfId="0" applyFont="1" applyFill="1" applyBorder="1" applyAlignment="1" applyProtection="1">
      <alignment horizontal="left" vertical="top" wrapText="1"/>
      <protection locked="0"/>
    </xf>
    <xf numFmtId="0" fontId="18" fillId="3" borderId="10" xfId="0" applyFont="1" applyFill="1" applyBorder="1" applyAlignment="1" applyProtection="1">
      <alignment horizontal="left" vertical="top" wrapText="1"/>
      <protection locked="0"/>
    </xf>
    <xf numFmtId="164" fontId="28" fillId="9" borderId="2" xfId="653" applyNumberFormat="1" applyFont="1" applyFill="1" applyBorder="1" applyAlignment="1">
      <alignment horizontal="center" vertical="top" wrapText="1"/>
    </xf>
    <xf numFmtId="164" fontId="28" fillId="9" borderId="4" xfId="653" applyNumberFormat="1" applyFont="1" applyFill="1" applyBorder="1" applyAlignment="1">
      <alignment horizontal="center" vertical="top" wrapText="1"/>
    </xf>
    <xf numFmtId="164" fontId="28" fillId="9" borderId="58" xfId="653" applyNumberFormat="1" applyFont="1" applyFill="1" applyBorder="1" applyAlignment="1">
      <alignment horizontal="center" vertical="top" wrapText="1"/>
    </xf>
    <xf numFmtId="164" fontId="28" fillId="9" borderId="59" xfId="653" applyNumberFormat="1" applyFont="1" applyFill="1" applyBorder="1" applyAlignment="1">
      <alignment horizontal="center" vertical="top" wrapText="1"/>
    </xf>
    <xf numFmtId="0" fontId="7" fillId="3" borderId="60" xfId="0" applyFont="1" applyFill="1" applyBorder="1" applyAlignment="1" applyProtection="1">
      <alignment horizontal="left" vertical="top" wrapText="1"/>
      <protection locked="0"/>
    </xf>
    <xf numFmtId="0" fontId="7" fillId="3" borderId="3" xfId="0" applyFont="1" applyFill="1" applyBorder="1" applyAlignment="1" applyProtection="1">
      <alignment horizontal="left" vertical="top" wrapText="1"/>
      <protection locked="0"/>
    </xf>
    <xf numFmtId="0" fontId="5" fillId="2" borderId="3" xfId="0" applyFont="1" applyFill="1" applyBorder="1" applyAlignment="1" applyProtection="1">
      <alignment horizontal="left" vertical="top" wrapText="1"/>
      <protection locked="0"/>
    </xf>
    <xf numFmtId="0" fontId="18" fillId="3" borderId="47" xfId="0" applyFont="1" applyFill="1" applyBorder="1" applyAlignment="1" applyProtection="1">
      <alignment horizontal="left" vertical="top" wrapText="1"/>
      <protection locked="0"/>
    </xf>
    <xf numFmtId="0" fontId="18" fillId="3" borderId="25" xfId="0" applyFont="1" applyFill="1" applyBorder="1" applyAlignment="1" applyProtection="1">
      <alignment horizontal="left" vertical="top" wrapText="1"/>
      <protection locked="0"/>
    </xf>
    <xf numFmtId="0" fontId="18" fillId="3" borderId="48" xfId="0" applyFont="1" applyFill="1" applyBorder="1" applyAlignment="1" applyProtection="1">
      <alignment horizontal="left" vertical="top" wrapText="1"/>
      <protection locked="0"/>
    </xf>
    <xf numFmtId="0" fontId="7" fillId="6" borderId="2" xfId="0" applyFont="1" applyFill="1" applyBorder="1" applyAlignment="1" applyProtection="1">
      <alignment horizontal="left" vertical="top" wrapText="1"/>
      <protection locked="0"/>
    </xf>
    <xf numFmtId="0" fontId="7" fillId="6" borderId="4" xfId="0" applyFont="1" applyFill="1" applyBorder="1" applyAlignment="1" applyProtection="1">
      <alignment horizontal="left" vertical="top" wrapText="1"/>
      <protection locked="0"/>
    </xf>
    <xf numFmtId="0" fontId="7" fillId="3" borderId="5" xfId="0" applyFont="1" applyFill="1" applyBorder="1" applyAlignment="1" applyProtection="1">
      <alignment horizontal="left" vertical="top" wrapText="1"/>
      <protection locked="0"/>
    </xf>
    <xf numFmtId="0" fontId="7" fillId="3" borderId="6" xfId="0" applyFont="1" applyFill="1" applyBorder="1" applyAlignment="1" applyProtection="1">
      <alignment horizontal="left" vertical="top" wrapText="1"/>
      <protection locked="0"/>
    </xf>
    <xf numFmtId="0" fontId="7" fillId="3" borderId="7" xfId="0" applyFont="1" applyFill="1" applyBorder="1" applyAlignment="1" applyProtection="1">
      <alignment horizontal="left" vertical="top" wrapText="1"/>
      <protection locked="0"/>
    </xf>
    <xf numFmtId="0" fontId="7" fillId="3" borderId="14" xfId="0" applyFont="1" applyFill="1" applyBorder="1" applyAlignment="1" applyProtection="1">
      <alignment horizontal="left" vertical="top" wrapText="1"/>
      <protection locked="0"/>
    </xf>
    <xf numFmtId="0" fontId="7" fillId="3" borderId="0" xfId="0" applyFont="1" applyFill="1" applyAlignment="1" applyProtection="1">
      <alignment horizontal="left" vertical="top" wrapText="1"/>
      <protection locked="0"/>
    </xf>
    <xf numFmtId="0" fontId="7" fillId="3" borderId="15" xfId="0" applyFont="1" applyFill="1" applyBorder="1" applyAlignment="1" applyProtection="1">
      <alignment horizontal="left" vertical="top" wrapText="1"/>
      <protection locked="0"/>
    </xf>
    <xf numFmtId="0" fontId="7" fillId="3" borderId="8" xfId="0" applyFont="1" applyFill="1" applyBorder="1" applyAlignment="1" applyProtection="1">
      <alignment horizontal="left" vertical="top" wrapText="1"/>
      <protection locked="0"/>
    </xf>
    <xf numFmtId="0" fontId="7" fillId="3" borderId="9" xfId="0" applyFont="1" applyFill="1" applyBorder="1" applyAlignment="1" applyProtection="1">
      <alignment horizontal="left" vertical="top" wrapText="1"/>
      <protection locked="0"/>
    </xf>
    <xf numFmtId="0" fontId="7" fillId="3" borderId="10" xfId="0" applyFont="1" applyFill="1" applyBorder="1" applyAlignment="1" applyProtection="1">
      <alignment horizontal="left" vertical="top" wrapText="1"/>
      <protection locked="0"/>
    </xf>
    <xf numFmtId="0" fontId="7" fillId="0" borderId="2" xfId="0" applyFont="1" applyFill="1" applyBorder="1" applyAlignment="1" applyProtection="1">
      <alignment horizontal="left" vertical="top" wrapText="1"/>
      <protection locked="0"/>
    </xf>
    <xf numFmtId="0" fontId="7" fillId="0" borderId="4" xfId="0" applyFont="1" applyFill="1" applyBorder="1" applyAlignment="1" applyProtection="1">
      <alignment horizontal="left" vertical="top" wrapText="1"/>
      <protection locked="0"/>
    </xf>
    <xf numFmtId="49" fontId="7" fillId="3" borderId="2" xfId="0" applyNumberFormat="1" applyFont="1" applyFill="1" applyBorder="1" applyAlignment="1" applyProtection="1">
      <alignment horizontal="left" vertical="top" wrapText="1"/>
      <protection locked="0"/>
    </xf>
    <xf numFmtId="49" fontId="7" fillId="3" borderId="4" xfId="0" applyNumberFormat="1" applyFont="1" applyFill="1" applyBorder="1" applyAlignment="1" applyProtection="1">
      <alignment horizontal="left" vertical="top" wrapText="1"/>
      <protection locked="0"/>
    </xf>
    <xf numFmtId="0" fontId="3" fillId="4" borderId="2" xfId="0" applyFont="1" applyFill="1" applyBorder="1" applyAlignment="1" applyProtection="1">
      <alignment horizontal="left" vertical="top" wrapText="1"/>
      <protection locked="0"/>
    </xf>
    <xf numFmtId="0" fontId="3" fillId="4" borderId="4"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center" wrapText="1"/>
      <protection locked="0"/>
    </xf>
    <xf numFmtId="0" fontId="3" fillId="4" borderId="34" xfId="0" applyFont="1" applyFill="1" applyBorder="1" applyAlignment="1" applyProtection="1">
      <alignment horizontal="left" vertical="top" wrapText="1"/>
      <protection locked="0"/>
    </xf>
    <xf numFmtId="0" fontId="7" fillId="0" borderId="5" xfId="0" applyFont="1" applyBorder="1" applyAlignment="1" applyProtection="1">
      <alignment horizontal="left" vertical="top" wrapText="1"/>
      <protection locked="0"/>
    </xf>
    <xf numFmtId="0" fontId="7" fillId="0" borderId="7" xfId="0" applyFont="1" applyBorder="1" applyAlignment="1" applyProtection="1">
      <alignment horizontal="left" vertical="top" wrapText="1"/>
      <protection locked="0"/>
    </xf>
  </cellXfs>
  <cellStyles count="698">
    <cellStyle name="Followed Hyperlink" xfId="134" builtinId="9" hidden="1"/>
    <cellStyle name="Followed Hyperlink" xfId="646" builtinId="9" hidden="1"/>
    <cellStyle name="Followed Hyperlink" xfId="424" builtinId="9" hidden="1"/>
    <cellStyle name="Followed Hyperlink" xfId="376" builtinId="9" hidden="1"/>
    <cellStyle name="Followed Hyperlink" xfId="666" builtinId="9" hidden="1"/>
    <cellStyle name="Followed Hyperlink" xfId="214" builtinId="9" hidden="1"/>
    <cellStyle name="Followed Hyperlink" xfId="170" builtinId="9" hidden="1"/>
    <cellStyle name="Followed Hyperlink" xfId="684" builtinId="9" hidden="1"/>
    <cellStyle name="Followed Hyperlink" xfId="196" builtinId="9" hidden="1"/>
    <cellStyle name="Followed Hyperlink" xfId="112" builtinId="9" hidden="1"/>
    <cellStyle name="Followed Hyperlink" xfId="692" builtinId="9" hidden="1"/>
    <cellStyle name="Followed Hyperlink" xfId="38" builtinId="9" hidden="1"/>
    <cellStyle name="Followed Hyperlink" xfId="338" builtinId="9" hidden="1"/>
    <cellStyle name="Followed Hyperlink" xfId="6" builtinId="9" hidden="1"/>
    <cellStyle name="Followed Hyperlink" xfId="334" builtinId="9" hidden="1"/>
    <cellStyle name="Followed Hyperlink" xfId="206" builtinId="9" hidden="1"/>
    <cellStyle name="Followed Hyperlink" xfId="32" builtinId="9" hidden="1"/>
    <cellStyle name="Followed Hyperlink" xfId="274" builtinId="9" hidden="1"/>
    <cellStyle name="Followed Hyperlink" xfId="14" builtinId="9" hidden="1"/>
    <cellStyle name="Followed Hyperlink" xfId="636" builtinId="9" hidden="1"/>
    <cellStyle name="Followed Hyperlink" xfId="152" builtinId="9" hidden="1"/>
    <cellStyle name="Followed Hyperlink" xfId="260" builtinId="9" hidden="1"/>
    <cellStyle name="Followed Hyperlink" xfId="618" builtinId="9" hidden="1"/>
    <cellStyle name="Followed Hyperlink" xfId="106" builtinId="9" hidden="1"/>
    <cellStyle name="Followed Hyperlink" xfId="278" builtinId="9" hidden="1"/>
    <cellStyle name="Followed Hyperlink" xfId="600" builtinId="9" hidden="1"/>
    <cellStyle name="Followed Hyperlink" xfId="232" builtinId="9" hidden="1"/>
    <cellStyle name="Followed Hyperlink" xfId="384" builtinId="9" hidden="1"/>
    <cellStyle name="Followed Hyperlink" xfId="582" builtinId="9" hidden="1"/>
    <cellStyle name="Followed Hyperlink" xfId="70" builtinId="9" hidden="1"/>
    <cellStyle name="Followed Hyperlink" xfId="314" builtinId="9" hidden="1"/>
    <cellStyle name="Followed Hyperlink" xfId="564" builtinId="9" hidden="1"/>
    <cellStyle name="Followed Hyperlink" xfId="172" builtinId="9" hidden="1"/>
    <cellStyle name="Followed Hyperlink" xfId="332" builtinId="9" hidden="1"/>
    <cellStyle name="Followed Hyperlink" xfId="546" builtinId="9" hidden="1"/>
    <cellStyle name="Followed Hyperlink" xfId="42" builtinId="9" hidden="1"/>
    <cellStyle name="Followed Hyperlink" xfId="350" builtinId="9" hidden="1"/>
    <cellStyle name="Followed Hyperlink" xfId="478" builtinId="9" hidden="1"/>
    <cellStyle name="Followed Hyperlink" xfId="512" builtinId="9" hidden="1"/>
    <cellStyle name="Followed Hyperlink" xfId="574" builtinId="9" hidden="1"/>
    <cellStyle name="Followed Hyperlink" xfId="674" builtinId="9" hidden="1"/>
    <cellStyle name="Followed Hyperlink" xfId="62" builtinId="9" hidden="1"/>
    <cellStyle name="Followed Hyperlink" xfId="386" builtinId="9" hidden="1"/>
    <cellStyle name="Followed Hyperlink" xfId="492" builtinId="9" hidden="1"/>
    <cellStyle name="Followed Hyperlink" xfId="104" builtinId="9" hidden="1"/>
    <cellStyle name="Followed Hyperlink" xfId="404" builtinId="9" hidden="1"/>
    <cellStyle name="Followed Hyperlink" xfId="474" builtinId="9" hidden="1"/>
    <cellStyle name="Followed Hyperlink" xfId="18" builtinId="9" hidden="1"/>
    <cellStyle name="Followed Hyperlink" xfId="422" builtinId="9" hidden="1"/>
    <cellStyle name="Followed Hyperlink" xfId="456" builtinId="9" hidden="1"/>
    <cellStyle name="Followed Hyperlink" xfId="200" builtinId="9" hidden="1"/>
    <cellStyle name="Followed Hyperlink" xfId="288" builtinId="9" hidden="1"/>
    <cellStyle name="Followed Hyperlink" xfId="438" builtinId="9" hidden="1"/>
    <cellStyle name="Followed Hyperlink" xfId="8" builtinId="9" hidden="1"/>
    <cellStyle name="Followed Hyperlink" xfId="132" builtinId="9" hidden="1"/>
    <cellStyle name="Followed Hyperlink" xfId="140" builtinId="9" hidden="1"/>
    <cellStyle name="Followed Hyperlink" xfId="356" builtinId="9" hidden="1"/>
    <cellStyle name="Followed Hyperlink" xfId="650" builtinId="9" hidden="1"/>
    <cellStyle name="Followed Hyperlink" xfId="458" builtinId="9" hidden="1"/>
    <cellStyle name="Followed Hyperlink" xfId="76" builtinId="9" hidden="1"/>
    <cellStyle name="Followed Hyperlink" xfId="412" builtinId="9" hidden="1"/>
    <cellStyle name="Followed Hyperlink" xfId="660" builtinId="9" hidden="1"/>
    <cellStyle name="Followed Hyperlink" xfId="530" builtinId="9" hidden="1"/>
    <cellStyle name="Followed Hyperlink" xfId="476" builtinId="9" hidden="1"/>
    <cellStyle name="Followed Hyperlink" xfId="540" builtinId="9" hidden="1"/>
    <cellStyle name="Followed Hyperlink" xfId="128" builtinId="9" hidden="1"/>
    <cellStyle name="Followed Hyperlink" xfId="394" builtinId="9" hidden="1"/>
    <cellStyle name="Followed Hyperlink" xfId="612" builtinId="9" hidden="1"/>
    <cellStyle name="Followed Hyperlink" xfId="292" builtinId="9" hidden="1"/>
    <cellStyle name="Followed Hyperlink" xfId="92" builtinId="9" hidden="1"/>
    <cellStyle name="Followed Hyperlink" xfId="330" builtinId="9" hidden="1"/>
    <cellStyle name="Followed Hyperlink" xfId="28" builtinId="9" hidden="1"/>
    <cellStyle name="Followed Hyperlink" xfId="566" builtinId="9" hidden="1"/>
    <cellStyle name="Followed Hyperlink" xfId="368" builtinId="9" hidden="1"/>
    <cellStyle name="Followed Hyperlink" xfId="240" builtinId="9" hidden="1"/>
    <cellStyle name="Followed Hyperlink" xfId="584" builtinId="9" hidden="1"/>
    <cellStyle name="Followed Hyperlink" xfId="294" builtinId="9" hidden="1"/>
    <cellStyle name="Followed Hyperlink" xfId="90" builtinId="9" hidden="1"/>
    <cellStyle name="Followed Hyperlink" xfId="602" builtinId="9" hidden="1"/>
    <cellStyle name="Followed Hyperlink" xfId="276" builtinId="9" hidden="1"/>
    <cellStyle name="Followed Hyperlink" xfId="164" builtinId="9" hidden="1"/>
    <cellStyle name="Followed Hyperlink" xfId="620" builtinId="9" hidden="1"/>
    <cellStyle name="Followed Hyperlink" xfId="258" builtinId="9" hidden="1"/>
    <cellStyle name="Followed Hyperlink" xfId="126" builtinId="9" hidden="1"/>
    <cellStyle name="Followed Hyperlink" xfId="622" builtinId="9" hidden="1"/>
    <cellStyle name="Followed Hyperlink" xfId="528" builtinId="9" hidden="1"/>
    <cellStyle name="Followed Hyperlink" xfId="592" builtinId="9" hidden="1"/>
    <cellStyle name="Followed Hyperlink" xfId="558" builtinId="9" hidden="1"/>
    <cellStyle name="Followed Hyperlink" xfId="222" builtinId="9" hidden="1"/>
    <cellStyle name="Followed Hyperlink" xfId="162" builtinId="9" hidden="1"/>
    <cellStyle name="Followed Hyperlink" xfId="676" builtinId="9" hidden="1"/>
    <cellStyle name="Followed Hyperlink" xfId="204" builtinId="9" hidden="1"/>
    <cellStyle name="Followed Hyperlink" xfId="116" builtinId="9" hidden="1"/>
    <cellStyle name="Followed Hyperlink" xfId="694" builtinId="9" hidden="1"/>
    <cellStyle name="Followed Hyperlink" xfId="186" builtinId="9" hidden="1"/>
    <cellStyle name="Followed Hyperlink" xfId="198" builtinId="9" hidden="1"/>
    <cellStyle name="Followed Hyperlink" xfId="682" builtinId="9" hidden="1"/>
    <cellStyle name="Followed Hyperlink" xfId="408" builtinId="9" hidden="1"/>
    <cellStyle name="Followed Hyperlink" xfId="432" builtinId="9" hidden="1"/>
    <cellStyle name="Followed Hyperlink" xfId="664" builtinId="9" hidden="1"/>
    <cellStyle name="Followed Hyperlink" xfId="150" builtinId="9" hidden="1"/>
    <cellStyle name="Followed Hyperlink" xfId="234" builtinId="9" hidden="1"/>
    <cellStyle name="Followed Hyperlink" xfId="644" builtinId="9" hidden="1"/>
    <cellStyle name="Followed Hyperlink" xfId="148" builtinId="9" hidden="1"/>
    <cellStyle name="Followed Hyperlink" xfId="252" builtinId="9" hidden="1"/>
    <cellStyle name="Followed Hyperlink" xfId="626" builtinId="9" hidden="1"/>
    <cellStyle name="Followed Hyperlink" xfId="52" builtinId="9" hidden="1"/>
    <cellStyle name="Followed Hyperlink" xfId="370" builtinId="9" hidden="1"/>
    <cellStyle name="Followed Hyperlink" xfId="78" builtinId="9" hidden="1"/>
    <cellStyle name="Followed Hyperlink" xfId="302" builtinId="9" hidden="1"/>
    <cellStyle name="Followed Hyperlink" xfId="110" builtinId="9" hidden="1"/>
    <cellStyle name="Followed Hyperlink" xfId="178" builtinId="9" hidden="1"/>
    <cellStyle name="Followed Hyperlink" xfId="242" builtinId="9" hidden="1"/>
    <cellStyle name="Followed Hyperlink" xfId="30" builtinId="9" hidden="1"/>
    <cellStyle name="Followed Hyperlink" xfId="572" builtinId="9" hidden="1"/>
    <cellStyle name="Followed Hyperlink" xfId="188" builtinId="9" hidden="1"/>
    <cellStyle name="Followed Hyperlink" xfId="324" builtinId="9" hidden="1"/>
    <cellStyle name="Followed Hyperlink" xfId="554" builtinId="9" hidden="1"/>
    <cellStyle name="Followed Hyperlink" xfId="36" builtinId="9" hidden="1"/>
    <cellStyle name="Followed Hyperlink" xfId="342" builtinId="9" hidden="1"/>
    <cellStyle name="Followed Hyperlink" xfId="536" builtinId="9" hidden="1"/>
    <cellStyle name="Followed Hyperlink" xfId="272" builtinId="9" hidden="1"/>
    <cellStyle name="Followed Hyperlink" xfId="336" builtinId="9" hidden="1"/>
    <cellStyle name="Followed Hyperlink" xfId="518" builtinId="9" hidden="1"/>
    <cellStyle name="Followed Hyperlink" xfId="60" builtinId="9" hidden="1"/>
    <cellStyle name="Followed Hyperlink" xfId="378" builtinId="9" hidden="1"/>
    <cellStyle name="Followed Hyperlink" xfId="500" builtinId="9" hidden="1"/>
    <cellStyle name="Followed Hyperlink" xfId="100" builtinId="9" hidden="1"/>
    <cellStyle name="Followed Hyperlink" xfId="396" builtinId="9" hidden="1"/>
    <cellStyle name="Followed Hyperlink" xfId="482" builtinId="9" hidden="1"/>
    <cellStyle name="Followed Hyperlink" xfId="12" builtinId="9" hidden="1"/>
    <cellStyle name="Followed Hyperlink" xfId="414" builtinId="9" hidden="1"/>
    <cellStyle name="Followed Hyperlink" xfId="430" builtinId="9" hidden="1"/>
    <cellStyle name="Followed Hyperlink" xfId="464" builtinId="9" hidden="1"/>
    <cellStyle name="Followed Hyperlink" xfId="446" builtinId="9" hidden="1"/>
    <cellStyle name="Followed Hyperlink" xfId="640" builtinId="9" hidden="1"/>
    <cellStyle name="Followed Hyperlink" xfId="2" builtinId="9" hidden="1"/>
    <cellStyle name="Followed Hyperlink" xfId="450" builtinId="9" hidden="1"/>
    <cellStyle name="Followed Hyperlink" xfId="428" builtinId="9" hidden="1"/>
    <cellStyle name="Followed Hyperlink" xfId="80" builtinId="9" hidden="1"/>
    <cellStyle name="Followed Hyperlink" xfId="468" builtinId="9" hidden="1"/>
    <cellStyle name="Followed Hyperlink" xfId="328" builtinId="9" hidden="1"/>
    <cellStyle name="Followed Hyperlink" xfId="312" builtinId="9" hidden="1"/>
    <cellStyle name="Followed Hyperlink" xfId="344" builtinId="9" hidden="1"/>
    <cellStyle name="Followed Hyperlink" xfId="520" builtinId="9" hidden="1"/>
    <cellStyle name="Followed Hyperlink" xfId="614" builtinId="9" hidden="1"/>
    <cellStyle name="Followed Hyperlink" xfId="230" builtinId="9" hidden="1"/>
    <cellStyle name="Followed Hyperlink" xfId="48" builtinId="9" hidden="1"/>
    <cellStyle name="Followed Hyperlink" xfId="282" builtinId="9" hidden="1"/>
    <cellStyle name="Followed Hyperlink" xfId="410" builtinId="9" hidden="1"/>
    <cellStyle name="Followed Hyperlink" xfId="486" builtinId="9" hidden="1"/>
    <cellStyle name="Followed Hyperlink" xfId="216" builtinId="9" hidden="1"/>
    <cellStyle name="Followed Hyperlink" xfId="118" builtinId="9" hidden="1"/>
    <cellStyle name="Followed Hyperlink" xfId="502" builtinId="9" hidden="1"/>
    <cellStyle name="Followed Hyperlink" xfId="632" builtinId="9" hidden="1"/>
    <cellStyle name="Followed Hyperlink" xfId="58" builtinId="9" hidden="1"/>
    <cellStyle name="Followed Hyperlink" xfId="138" builtinId="9" hidden="1"/>
    <cellStyle name="Followed Hyperlink" xfId="266" builtinId="9" hidden="1"/>
    <cellStyle name="Followed Hyperlink" xfId="46" builtinId="9" hidden="1"/>
    <cellStyle name="Followed Hyperlink" xfId="374" builtinId="9" hidden="1"/>
    <cellStyle name="Followed Hyperlink" xfId="630" builtinId="9" hidden="1"/>
    <cellStyle name="Followed Hyperlink" xfId="246" builtinId="9" hidden="1"/>
    <cellStyle name="Followed Hyperlink" xfId="504" builtinId="9" hidden="1"/>
    <cellStyle name="Followed Hyperlink" xfId="320" builtinId="9" hidden="1"/>
    <cellStyle name="Followed Hyperlink" xfId="10" builtinId="9" hidden="1"/>
    <cellStyle name="Followed Hyperlink" xfId="538" builtinId="9" hidden="1"/>
    <cellStyle name="Followed Hyperlink" xfId="154" builtinId="9" hidden="1"/>
    <cellStyle name="Followed Hyperlink" xfId="102" builtinId="9" hidden="1"/>
    <cellStyle name="Followed Hyperlink" xfId="358" builtinId="9" hidden="1"/>
    <cellStyle name="Followed Hyperlink" xfId="648" builtinId="9" hidden="1"/>
    <cellStyle name="Followed Hyperlink" xfId="400" builtinId="9" hidden="1"/>
    <cellStyle name="Followed Hyperlink" xfId="248" builtinId="9" hidden="1"/>
    <cellStyle name="Followed Hyperlink" xfId="416" builtinId="9" hidden="1"/>
    <cellStyle name="Followed Hyperlink" xfId="668" builtinId="9" hidden="1"/>
    <cellStyle name="Followed Hyperlink" xfId="212" builtinId="9" hidden="1"/>
    <cellStyle name="Followed Hyperlink" xfId="120" builtinId="9" hidden="1"/>
    <cellStyle name="Followed Hyperlink" xfId="686" builtinId="9" hidden="1"/>
    <cellStyle name="Followed Hyperlink" xfId="194" builtinId="9" hidden="1"/>
    <cellStyle name="Followed Hyperlink" xfId="190" builtinId="9" hidden="1"/>
    <cellStyle name="Followed Hyperlink" xfId="590" builtinId="9" hidden="1"/>
    <cellStyle name="Followed Hyperlink" xfId="576" builtinId="9" hidden="1"/>
    <cellStyle name="Followed Hyperlink" xfId="544" builtinId="9" hidden="1"/>
    <cellStyle name="Followed Hyperlink" xfId="606" builtinId="9" hidden="1"/>
    <cellStyle name="Followed Hyperlink" xfId="158" builtinId="9" hidden="1"/>
    <cellStyle name="Followed Hyperlink" xfId="226" builtinId="9" hidden="1"/>
    <cellStyle name="Followed Hyperlink" xfId="652" builtinId="9" hidden="1"/>
    <cellStyle name="Followed Hyperlink" xfId="144" builtinId="9" hidden="1"/>
    <cellStyle name="Followed Hyperlink" xfId="244" builtinId="9" hidden="1"/>
    <cellStyle name="Followed Hyperlink" xfId="634" builtinId="9" hidden="1"/>
    <cellStyle name="Followed Hyperlink" xfId="122" builtinId="9" hidden="1"/>
    <cellStyle name="Followed Hyperlink" xfId="262" builtinId="9" hidden="1"/>
    <cellStyle name="Followed Hyperlink" xfId="616" builtinId="9" hidden="1"/>
    <cellStyle name="Followed Hyperlink" xfId="280" builtinId="9" hidden="1"/>
    <cellStyle name="Followed Hyperlink" xfId="392" builtinId="9" hidden="1"/>
    <cellStyle name="Followed Hyperlink" xfId="598" builtinId="9" hidden="1"/>
    <cellStyle name="Followed Hyperlink" xfId="86" builtinId="9" hidden="1"/>
    <cellStyle name="Followed Hyperlink" xfId="298" builtinId="9" hidden="1"/>
    <cellStyle name="Followed Hyperlink" xfId="580" builtinId="9" hidden="1"/>
    <cellStyle name="Followed Hyperlink" xfId="192" builtinId="9" hidden="1"/>
    <cellStyle name="Followed Hyperlink" xfId="316" builtinId="9" hidden="1"/>
    <cellStyle name="Followed Hyperlink" xfId="562" builtinId="9" hidden="1"/>
    <cellStyle name="Followed Hyperlink" xfId="82" builtinId="9" hidden="1"/>
    <cellStyle name="Followed Hyperlink" xfId="402" builtinId="9" hidden="1"/>
    <cellStyle name="Followed Hyperlink" xfId="270" builtinId="9" hidden="1"/>
    <cellStyle name="Followed Hyperlink" xfId="366" builtinId="9" hidden="1"/>
    <cellStyle name="Followed Hyperlink" xfId="142" builtinId="9" hidden="1"/>
    <cellStyle name="Followed Hyperlink" xfId="306" builtinId="9" hidden="1"/>
    <cellStyle name="Followed Hyperlink" xfId="210" builtinId="9" hidden="1"/>
    <cellStyle name="Followed Hyperlink" xfId="56" builtinId="9" hidden="1"/>
    <cellStyle name="Followed Hyperlink" xfId="508" builtinId="9" hidden="1"/>
    <cellStyle name="Followed Hyperlink" xfId="96" builtinId="9" hidden="1"/>
    <cellStyle name="Followed Hyperlink" xfId="388" builtinId="9" hidden="1"/>
    <cellStyle name="Followed Hyperlink" xfId="490" builtinId="9" hidden="1"/>
    <cellStyle name="Followed Hyperlink" xfId="22" builtinId="9" hidden="1"/>
    <cellStyle name="Followed Hyperlink" xfId="406" builtinId="9" hidden="1"/>
    <cellStyle name="Followed Hyperlink" xfId="472" builtinId="9" hidden="1"/>
    <cellStyle name="Followed Hyperlink" xfId="208" builtinId="9" hidden="1"/>
    <cellStyle name="Followed Hyperlink" xfId="296" builtinId="9" hidden="1"/>
    <cellStyle name="Followed Hyperlink" xfId="454" builtinId="9" hidden="1"/>
    <cellStyle name="Followed Hyperlink" xfId="4" builtinId="9" hidden="1"/>
    <cellStyle name="Followed Hyperlink" xfId="442" builtinId="9" hidden="1"/>
    <cellStyle name="Followed Hyperlink" xfId="436" builtinId="9" hidden="1"/>
    <cellStyle name="Followed Hyperlink" xfId="72" builtinId="9" hidden="1"/>
    <cellStyle name="Followed Hyperlink" xfId="460" builtinId="9" hidden="1"/>
    <cellStyle name="Followed Hyperlink" xfId="418" builtinId="9" hidden="1"/>
    <cellStyle name="Followed Hyperlink" xfId="16" builtinId="9" hidden="1"/>
    <cellStyle name="Followed Hyperlink" xfId="657" builtinId="9" hidden="1"/>
    <cellStyle name="Followed Hyperlink" xfId="510" builtinId="9" hidden="1"/>
    <cellStyle name="Followed Hyperlink" xfId="480" builtinId="9" hidden="1"/>
    <cellStyle name="Followed Hyperlink" xfId="462" builtinId="9" hidden="1"/>
    <cellStyle name="Followed Hyperlink" xfId="382" builtinId="9" hidden="1"/>
    <cellStyle name="Followed Hyperlink" xfId="64" builtinId="9" hidden="1"/>
    <cellStyle name="Followed Hyperlink" xfId="514" builtinId="9" hidden="1"/>
    <cellStyle name="Followed Hyperlink" xfId="364" builtinId="9" hidden="1"/>
    <cellStyle name="Followed Hyperlink" xfId="108" builtinId="9" hidden="1"/>
    <cellStyle name="Followed Hyperlink" xfId="532" builtinId="9" hidden="1"/>
    <cellStyle name="Followed Hyperlink" xfId="346" builtinId="9" hidden="1"/>
    <cellStyle name="Followed Hyperlink" xfId="40" builtinId="9" hidden="1"/>
    <cellStyle name="Followed Hyperlink" xfId="550" builtinId="9" hidden="1"/>
    <cellStyle name="Followed Hyperlink" xfId="360" builtinId="9" hidden="1"/>
    <cellStyle name="Followed Hyperlink" xfId="256" builtinId="9" hidden="1"/>
    <cellStyle name="Followed Hyperlink" xfId="568" builtinId="9" hidden="1"/>
    <cellStyle name="Followed Hyperlink" xfId="310" builtinId="9" hidden="1"/>
    <cellStyle name="Followed Hyperlink" xfId="74" builtinId="9" hidden="1"/>
    <cellStyle name="Followed Hyperlink" xfId="176" builtinId="9" hidden="1"/>
    <cellStyle name="Followed Hyperlink" xfId="168" builtinId="9" hidden="1"/>
    <cellStyle name="Followed Hyperlink" xfId="484" builtinId="9" hidden="1"/>
    <cellStyle name="Followed Hyperlink" xfId="586" builtinId="9" hidden="1"/>
    <cellStyle name="Followed Hyperlink" xfId="678" builtinId="9" hidden="1"/>
    <cellStyle name="Followed Hyperlink" xfId="220" builtinId="9" hidden="1"/>
    <cellStyle name="Followed Hyperlink" xfId="348" builtinId="9" hidden="1"/>
    <cellStyle name="Followed Hyperlink" xfId="670" builtinId="9" hidden="1"/>
    <cellStyle name="Followed Hyperlink" xfId="594" builtinId="9" hidden="1"/>
    <cellStyle name="Followed Hyperlink" xfId="284" builtinId="9" hidden="1"/>
    <cellStyle name="Followed Hyperlink" xfId="604" builtinId="9" hidden="1"/>
    <cellStyle name="Followed Hyperlink" xfId="420" builtinId="9" hidden="1"/>
    <cellStyle name="Followed Hyperlink" xfId="522" builtinId="9" hidden="1"/>
    <cellStyle name="Followed Hyperlink" xfId="548" builtinId="9" hidden="1"/>
    <cellStyle name="Followed Hyperlink" xfId="228" builtinId="9" hidden="1"/>
    <cellStyle name="Followed Hyperlink" xfId="124" builtinId="9" hidden="1"/>
    <cellStyle name="Followed Hyperlink" xfId="202" builtinId="9" hidden="1"/>
    <cellStyle name="Followed Hyperlink" xfId="182" builtinId="9" hidden="1"/>
    <cellStyle name="Followed Hyperlink" xfId="696" builtinId="9" hidden="1"/>
    <cellStyle name="Followed Hyperlink" xfId="440" builtinId="9" hidden="1"/>
    <cellStyle name="Followed Hyperlink" xfId="448" builtinId="9" hidden="1"/>
    <cellStyle name="Followed Hyperlink" xfId="680" builtinId="9" hidden="1"/>
    <cellStyle name="Followed Hyperlink" xfId="166" builtinId="9" hidden="1"/>
    <cellStyle name="Followed Hyperlink" xfId="218" builtinId="9" hidden="1"/>
    <cellStyle name="Followed Hyperlink" xfId="662" builtinId="9" hidden="1"/>
    <cellStyle name="Followed Hyperlink" xfId="136" builtinId="9" hidden="1"/>
    <cellStyle name="Followed Hyperlink" xfId="236" builtinId="9" hidden="1"/>
    <cellStyle name="Followed Hyperlink" xfId="642" builtinId="9" hidden="1"/>
    <cellStyle name="Followed Hyperlink" xfId="130" builtinId="9" hidden="1"/>
    <cellStyle name="Followed Hyperlink" xfId="254" builtinId="9" hidden="1"/>
    <cellStyle name="Followed Hyperlink" xfId="542" builtinId="9" hidden="1"/>
    <cellStyle name="Followed Hyperlink" xfId="608" builtinId="9" hidden="1"/>
    <cellStyle name="Followed Hyperlink" xfId="624" builtinId="9" hidden="1"/>
    <cellStyle name="Followed Hyperlink" xfId="655" builtinId="9" hidden="1"/>
    <cellStyle name="Followed Hyperlink" xfId="94" builtinId="9" hidden="1"/>
    <cellStyle name="Followed Hyperlink" xfId="290" builtinId="9" hidden="1"/>
    <cellStyle name="Followed Hyperlink" xfId="588" builtinId="9" hidden="1"/>
    <cellStyle name="Followed Hyperlink" xfId="184" builtinId="9" hidden="1"/>
    <cellStyle name="Followed Hyperlink" xfId="308" builtinId="9" hidden="1"/>
    <cellStyle name="Followed Hyperlink" xfId="570" builtinId="9" hidden="1"/>
    <cellStyle name="Followed Hyperlink" xfId="26" builtinId="9" hidden="1"/>
    <cellStyle name="Followed Hyperlink" xfId="326" builtinId="9" hidden="1"/>
    <cellStyle name="Followed Hyperlink" xfId="552" builtinId="9" hidden="1"/>
    <cellStyle name="Followed Hyperlink" xfId="264" builtinId="9" hidden="1"/>
    <cellStyle name="Followed Hyperlink" xfId="352" builtinId="9" hidden="1"/>
    <cellStyle name="Followed Hyperlink" xfId="534" builtinId="9" hidden="1"/>
    <cellStyle name="Followed Hyperlink" xfId="50" builtinId="9" hidden="1"/>
    <cellStyle name="Followed Hyperlink" xfId="362" builtinId="9" hidden="1"/>
    <cellStyle name="Followed Hyperlink" xfId="516" builtinId="9" hidden="1"/>
    <cellStyle name="Followed Hyperlink" xfId="88" builtinId="9" hidden="1"/>
    <cellStyle name="Followed Hyperlink" xfId="380" builtinId="9" hidden="1"/>
    <cellStyle name="Followed Hyperlink" xfId="498" builtinId="9" hidden="1"/>
    <cellStyle name="Followed Hyperlink" xfId="114" builtinId="9" hidden="1"/>
    <cellStyle name="Followed Hyperlink" xfId="466" builtinId="9" hidden="1"/>
    <cellStyle name="Followed Hyperlink" xfId="238" builtinId="9" hidden="1"/>
    <cellStyle name="Followed Hyperlink" xfId="398" builtinId="9" hidden="1"/>
    <cellStyle name="Followed Hyperlink" xfId="174" builtinId="9" hidden="1"/>
    <cellStyle name="Followed Hyperlink" xfId="434" builtinId="9" hidden="1"/>
    <cellStyle name="Followed Hyperlink" xfId="146" builtinId="9" hidden="1"/>
    <cellStyle name="Followed Hyperlink" xfId="34" builtinId="9" hidden="1"/>
    <cellStyle name="Followed Hyperlink" xfId="444" builtinId="9" hidden="1"/>
    <cellStyle name="Followed Hyperlink" xfId="68" builtinId="9" hidden="1"/>
    <cellStyle name="Followed Hyperlink" xfId="452" builtinId="9" hidden="1"/>
    <cellStyle name="Followed Hyperlink" xfId="426" builtinId="9" hidden="1"/>
    <cellStyle name="Followed Hyperlink" xfId="20" builtinId="9" hidden="1"/>
    <cellStyle name="Followed Hyperlink" xfId="470" builtinId="9" hidden="1"/>
    <cellStyle name="Followed Hyperlink" xfId="304" builtinId="9" hidden="1"/>
    <cellStyle name="Followed Hyperlink" xfId="224" builtinId="9" hidden="1"/>
    <cellStyle name="Followed Hyperlink" xfId="488" builtinId="9" hidden="1"/>
    <cellStyle name="Followed Hyperlink" xfId="390" builtinId="9" hidden="1"/>
    <cellStyle name="Followed Hyperlink" xfId="54" builtinId="9" hidden="1"/>
    <cellStyle name="Followed Hyperlink" xfId="672" builtinId="9" hidden="1"/>
    <cellStyle name="Followed Hyperlink" xfId="494" builtinId="9" hidden="1"/>
    <cellStyle name="Followed Hyperlink" xfId="690" builtinId="9" hidden="1"/>
    <cellStyle name="Followed Hyperlink" xfId="560" builtinId="9" hidden="1"/>
    <cellStyle name="Followed Hyperlink" xfId="638" builtinId="9" hidden="1"/>
    <cellStyle name="Followed Hyperlink" xfId="526" builtinId="9" hidden="1"/>
    <cellStyle name="Followed Hyperlink" xfId="286" builtinId="9" hidden="1"/>
    <cellStyle name="Followed Hyperlink" xfId="44" builtinId="9" hidden="1"/>
    <cellStyle name="Followed Hyperlink" xfId="98" builtinId="9" hidden="1"/>
    <cellStyle name="Followed Hyperlink" xfId="610" builtinId="9" hidden="1"/>
    <cellStyle name="Followed Hyperlink" xfId="524" builtinId="9" hidden="1"/>
    <cellStyle name="Followed Hyperlink" xfId="268" builtinId="9" hidden="1"/>
    <cellStyle name="Followed Hyperlink" xfId="160" builtinId="9" hidden="1"/>
    <cellStyle name="Followed Hyperlink" xfId="372" builtinId="9" hidden="1"/>
    <cellStyle name="Followed Hyperlink" xfId="628" builtinId="9" hidden="1"/>
    <cellStyle name="Followed Hyperlink" xfId="250" builtinId="9" hidden="1"/>
    <cellStyle name="Followed Hyperlink" xfId="506" builtinId="9" hidden="1"/>
    <cellStyle name="Followed Hyperlink" xfId="84" builtinId="9" hidden="1"/>
    <cellStyle name="Followed Hyperlink" xfId="354" builtinId="9" hidden="1"/>
    <cellStyle name="Followed Hyperlink" xfId="688" builtinId="9" hidden="1"/>
    <cellStyle name="Followed Hyperlink" xfId="496" builtinId="9" hidden="1"/>
    <cellStyle name="Followed Hyperlink" xfId="318" builtinId="9" hidden="1"/>
    <cellStyle name="Followed Hyperlink" xfId="300" builtinId="9" hidden="1"/>
    <cellStyle name="Followed Hyperlink" xfId="556" builtinId="9" hidden="1"/>
    <cellStyle name="Followed Hyperlink" xfId="322" builtinId="9" hidden="1"/>
    <cellStyle name="Followed Hyperlink" xfId="66" builtinId="9" hidden="1"/>
    <cellStyle name="Followed Hyperlink" xfId="24" builtinId="9" hidden="1"/>
    <cellStyle name="Followed Hyperlink" xfId="578" builtinId="9" hidden="1"/>
    <cellStyle name="Followed Hyperlink" xfId="180" builtinId="9" hidden="1"/>
    <cellStyle name="Followed Hyperlink" xfId="156" builtinId="9" hidden="1"/>
    <cellStyle name="Followed Hyperlink" xfId="340" builtinId="9" hidden="1"/>
    <cellStyle name="Followed Hyperlink" xfId="596" builtinId="9" hidden="1"/>
    <cellStyle name="Hyperlink" xfId="467" builtinId="8" hidden="1"/>
    <cellStyle name="Hyperlink" xfId="643" builtinId="8" hidden="1"/>
    <cellStyle name="Hyperlink" xfId="137" builtinId="8" hidden="1"/>
    <cellStyle name="Hyperlink" xfId="237" builtinId="8" hidden="1"/>
    <cellStyle name="Hyperlink" xfId="245" builtinId="8" hidden="1"/>
    <cellStyle name="Hyperlink" xfId="229" builtinId="8" hidden="1"/>
    <cellStyle name="Hyperlink" xfId="191" builtinId="8" hidden="1"/>
    <cellStyle name="Hyperlink" xfId="131" builtinId="8" hidden="1"/>
    <cellStyle name="Hyperlink" xfId="315" builtinId="8" hidden="1"/>
    <cellStyle name="Hyperlink" xfId="371" builtinId="8" hidden="1"/>
    <cellStyle name="Hyperlink" xfId="243" builtinId="8" hidden="1"/>
    <cellStyle name="Hyperlink" xfId="299" builtinId="8" hidden="1"/>
    <cellStyle name="Hyperlink" xfId="175" builtinId="8" hidden="1"/>
    <cellStyle name="Hyperlink" xfId="647" builtinId="8" hidden="1"/>
    <cellStyle name="Hyperlink" xfId="649" builtinId="8" hidden="1"/>
    <cellStyle name="Hyperlink" xfId="665" builtinId="8" hidden="1"/>
    <cellStyle name="Hyperlink" xfId="675" builtinId="8" hidden="1"/>
    <cellStyle name="Hyperlink" xfId="621" builtinId="8" hidden="1"/>
    <cellStyle name="Hyperlink" xfId="625" builtinId="8" hidden="1"/>
    <cellStyle name="Hyperlink" xfId="615" builtinId="8" hidden="1"/>
    <cellStyle name="Hyperlink" xfId="507" builtinId="8" hidden="1"/>
    <cellStyle name="Hyperlink" xfId="475" builtinId="8" hidden="1"/>
    <cellStyle name="Hyperlink" xfId="411" builtinId="8" hidden="1"/>
    <cellStyle name="Hyperlink" xfId="403" builtinId="8" hidden="1"/>
    <cellStyle name="Hyperlink" xfId="539" builtinId="8" hidden="1"/>
    <cellStyle name="Hyperlink" xfId="595" builtinId="8" hidden="1"/>
    <cellStyle name="Hyperlink" xfId="627" builtinId="8" hidden="1"/>
    <cellStyle name="Hyperlink" xfId="579" builtinId="8" hidden="1"/>
    <cellStyle name="Hyperlink" xfId="451" builtinId="8" hidden="1"/>
    <cellStyle name="Hyperlink" xfId="639" builtinId="8" hidden="1"/>
    <cellStyle name="Hyperlink" xfId="687" builtinId="8" hidden="1"/>
    <cellStyle name="Hyperlink" xfId="683" builtinId="8" hidden="1"/>
    <cellStyle name="Hyperlink" xfId="7" builtinId="8" hidden="1"/>
    <cellStyle name="Hyperlink" xfId="119" builtinId="8" hidden="1"/>
    <cellStyle name="Hyperlink" xfId="61" builtinId="8" hidden="1"/>
    <cellStyle name="Hyperlink" xfId="603" builtinId="8" hidden="1"/>
    <cellStyle name="Hyperlink" xfId="669" builtinId="8" hidden="1"/>
    <cellStyle name="Hyperlink" xfId="405" builtinId="8" hidden="1"/>
    <cellStyle name="Hyperlink" xfId="527" builtinId="8" hidden="1"/>
    <cellStyle name="Hyperlink" xfId="39" builtinId="8" hidden="1"/>
    <cellStyle name="Hyperlink" xfId="333" builtinId="8" hidden="1"/>
    <cellStyle name="Hyperlink" xfId="421" builtinId="8" hidden="1"/>
    <cellStyle name="Hyperlink" xfId="589" builtinId="8" hidden="1"/>
    <cellStyle name="Hyperlink" xfId="535" builtinId="8" hidden="1"/>
    <cellStyle name="Hyperlink" xfId="513" builtinId="8" hidden="1"/>
    <cellStyle name="Hyperlink" xfId="479" builtinId="8" hidden="1"/>
    <cellStyle name="Hyperlink" xfId="425" builtinId="8" hidden="1"/>
    <cellStyle name="Hyperlink" xfId="633" builtinId="8" hidden="1"/>
    <cellStyle name="Hyperlink" xfId="619" builtinId="8" hidden="1"/>
    <cellStyle name="Hyperlink" xfId="281" builtinId="8" hidden="1"/>
    <cellStyle name="Hyperlink" xfId="533" builtinId="8" hidden="1"/>
    <cellStyle name="Hyperlink" xfId="233" builtinId="8" hidden="1"/>
    <cellStyle name="Hyperlink" xfId="77" builtinId="8" hidden="1"/>
    <cellStyle name="Hyperlink" xfId="441" builtinId="8" hidden="1"/>
    <cellStyle name="Hyperlink" xfId="303" builtinId="8" hidden="1"/>
    <cellStyle name="Hyperlink" xfId="93" builtinId="8" hidden="1"/>
    <cellStyle name="Hyperlink" xfId="145" builtinId="8" hidden="1"/>
    <cellStyle name="Hyperlink" xfId="231" builtinId="8" hidden="1"/>
    <cellStyle name="Hyperlink" xfId="257" builtinId="8" hidden="1"/>
    <cellStyle name="Hyperlink" xfId="519" builtinId="8" hidden="1"/>
    <cellStyle name="Hyperlink" xfId="301" builtinId="8" hidden="1"/>
    <cellStyle name="Hyperlink" xfId="369" builtinId="8" hidden="1"/>
    <cellStyle name="Hyperlink" xfId="391" builtinId="8" hidden="1"/>
    <cellStyle name="Hyperlink" xfId="285" builtinId="8" hidden="1"/>
    <cellStyle name="Hyperlink" xfId="377" builtinId="8" hidden="1"/>
    <cellStyle name="Hyperlink" xfId="613" builtinId="8" hidden="1"/>
    <cellStyle name="Hyperlink" xfId="471" builtinId="8" hidden="1"/>
    <cellStyle name="Hyperlink" xfId="361" builtinId="8" hidden="1"/>
    <cellStyle name="Hyperlink" xfId="275" builtinId="8" hidden="1"/>
    <cellStyle name="Hyperlink" xfId="159" builtinId="8" hidden="1"/>
    <cellStyle name="Hyperlink" xfId="695" builtinId="8" hidden="1"/>
    <cellStyle name="Hyperlink" xfId="515" builtinId="8" hidden="1"/>
    <cellStyle name="Hyperlink" xfId="654" builtinId="8" hidden="1"/>
    <cellStyle name="Hyperlink" xfId="681" builtinId="8" hidden="1"/>
    <cellStyle name="Hyperlink" xfId="641" builtinId="8" hidden="1"/>
    <cellStyle name="Hyperlink" xfId="435" builtinId="8" hidden="1"/>
    <cellStyle name="Hyperlink" xfId="611" builtinId="8" hidden="1"/>
    <cellStyle name="Hyperlink" xfId="133" builtinId="8" hidden="1"/>
    <cellStyle name="Hyperlink" xfId="53" builtinId="8" hidden="1"/>
    <cellStyle name="Hyperlink" xfId="31" builtinId="8" hidden="1"/>
    <cellStyle name="Hyperlink" xfId="45" builtinId="8" hidden="1"/>
    <cellStyle name="Hyperlink" xfId="25" builtinId="8" hidden="1"/>
    <cellStyle name="Hyperlink" xfId="69" builtinId="8" hidden="1"/>
    <cellStyle name="Hyperlink" xfId="355" builtinId="8" hidden="1"/>
    <cellStyle name="Hyperlink" xfId="339" builtinId="8" hidden="1"/>
    <cellStyle name="Hyperlink" xfId="291" builtinId="8" hidden="1"/>
    <cellStyle name="Hyperlink" xfId="259" builtinId="8" hidden="1"/>
    <cellStyle name="Hyperlink" xfId="117" builtinId="8" hidden="1"/>
    <cellStyle name="Hyperlink" xfId="135" builtinId="8" hidden="1"/>
    <cellStyle name="Hyperlink" xfId="141" builtinId="8" hidden="1"/>
    <cellStyle name="Hyperlink" xfId="153" builtinId="8" hidden="1"/>
    <cellStyle name="Hyperlink" xfId="165" builtinId="8" hidden="1"/>
    <cellStyle name="Hyperlink" xfId="173" builtinId="8" hidden="1"/>
    <cellStyle name="Hyperlink" xfId="177" builtinId="8" hidden="1"/>
    <cellStyle name="Hyperlink" xfId="199" builtinId="8" hidden="1"/>
    <cellStyle name="Hyperlink" xfId="205" builtinId="8" hidden="1"/>
    <cellStyle name="Hyperlink" xfId="213" builtinId="8" hidden="1"/>
    <cellStyle name="Hyperlink" xfId="227" builtinId="8" hidden="1"/>
    <cellStyle name="Hyperlink" xfId="239" builtinId="8" hidden="1"/>
    <cellStyle name="Hyperlink" xfId="247" builtinId="8" hidden="1"/>
    <cellStyle name="Hyperlink" xfId="187" builtinId="8" hidden="1"/>
    <cellStyle name="Hyperlink" xfId="171" builtinId="8" hidden="1"/>
    <cellStyle name="Hyperlink" xfId="51" builtinId="8" hidden="1"/>
    <cellStyle name="Hyperlink" xfId="65" builtinId="8" hidden="1"/>
    <cellStyle name="Hyperlink" xfId="185" builtinId="8" hidden="1"/>
    <cellStyle name="Hyperlink" xfId="163" builtinId="8" hidden="1"/>
    <cellStyle name="Hyperlink" xfId="691" builtinId="8" hidden="1"/>
    <cellStyle name="Hyperlink" xfId="693" builtinId="8" hidden="1"/>
    <cellStyle name="Hyperlink" xfId="635" builtinId="8" hidden="1"/>
    <cellStyle name="Hyperlink" xfId="223" builtinId="8" hidden="1"/>
    <cellStyle name="Hyperlink" xfId="183" builtinId="8" hidden="1"/>
    <cellStyle name="Hyperlink" xfId="149" builtinId="8" hidden="1"/>
    <cellStyle name="Hyperlink" xfId="11" builtinId="8" hidden="1"/>
    <cellStyle name="Hyperlink" xfId="261" builtinId="8" hidden="1"/>
    <cellStyle name="Hyperlink" xfId="263" builtinId="8" hidden="1"/>
    <cellStyle name="Hyperlink" xfId="397" builtinId="8" hidden="1"/>
    <cellStyle name="Hyperlink" xfId="279" builtinId="8" hidden="1"/>
    <cellStyle name="Hyperlink" xfId="235" builtinId="8" hidden="1"/>
    <cellStyle name="Hyperlink" xfId="241" builtinId="8" hidden="1"/>
    <cellStyle name="Hyperlink" xfId="181" builtinId="8" hidden="1"/>
    <cellStyle name="Hyperlink" xfId="129" builtinId="8" hidden="1"/>
    <cellStyle name="Hyperlink" xfId="169" builtinId="8" hidden="1"/>
    <cellStyle name="Hyperlink" xfId="617" builtinId="8" hidden="1"/>
    <cellStyle name="Hyperlink" xfId="73" builtinId="8" hidden="1"/>
    <cellStyle name="Hyperlink" xfId="75" builtinId="8" hidden="1"/>
    <cellStyle name="Hyperlink" xfId="99" builtinId="8" hidden="1"/>
    <cellStyle name="Hyperlink" xfId="49" builtinId="8" hidden="1"/>
    <cellStyle name="Hyperlink" xfId="331" builtinId="8" hidden="1"/>
    <cellStyle name="Hyperlink" xfId="143" builtinId="8" hidden="1"/>
    <cellStyle name="Hyperlink" xfId="253" builtinId="8" hidden="1"/>
    <cellStyle name="Hyperlink" xfId="59" builtinId="8" hidden="1"/>
    <cellStyle name="Hyperlink" xfId="439" builtinId="8" hidden="1"/>
    <cellStyle name="Hyperlink" xfId="573" builtinId="8" hidden="1"/>
    <cellStyle name="Hyperlink" xfId="591" builtinId="8" hidden="1"/>
    <cellStyle name="Hyperlink" xfId="583" builtinId="8" hidden="1"/>
    <cellStyle name="Hyperlink" xfId="561" builtinId="8" hidden="1"/>
    <cellStyle name="Hyperlink" xfId="511" builtinId="8" hidden="1"/>
    <cellStyle name="Hyperlink" xfId="453" builtinId="8" hidden="1"/>
    <cellStyle name="Hyperlink" xfId="431" builtinId="8" hidden="1"/>
    <cellStyle name="Hyperlink" xfId="679" builtinId="8" hidden="1"/>
    <cellStyle name="Hyperlink" xfId="523" builtinId="8" hidden="1"/>
    <cellStyle name="Hyperlink" xfId="365" builtinId="8" hidden="1"/>
    <cellStyle name="Hyperlink" xfId="581" builtinId="8" hidden="1"/>
    <cellStyle name="Hyperlink" xfId="656" builtinId="8" hidden="1"/>
    <cellStyle name="Hyperlink" xfId="489" builtinId="8" hidden="1"/>
    <cellStyle name="Hyperlink" xfId="179" builtinId="8" hidden="1"/>
    <cellStyle name="Hyperlink" xfId="27" builtinId="8" hidden="1"/>
    <cellStyle name="Hyperlink" xfId="29" builtinId="8" hidden="1"/>
    <cellStyle name="Hyperlink" xfId="43" builtinId="8" hidden="1"/>
    <cellStyle name="Hyperlink" xfId="13" builtinId="8" hidden="1"/>
    <cellStyle name="Hyperlink" xfId="15" builtinId="8" hidden="1"/>
    <cellStyle name="Hyperlink" xfId="89" builtinId="8" hidden="1"/>
    <cellStyle name="Hyperlink" xfId="95" builtinId="8" hidden="1"/>
    <cellStyle name="Hyperlink" xfId="107" builtinId="8" hidden="1"/>
    <cellStyle name="Hyperlink" xfId="83" builtinId="8" hidden="1"/>
    <cellStyle name="Hyperlink" xfId="189" builtinId="8" hidden="1"/>
    <cellStyle name="Hyperlink" xfId="151" builtinId="8" hidden="1"/>
    <cellStyle name="Hyperlink" xfId="115" builtinId="8" hidden="1"/>
    <cellStyle name="Hyperlink" xfId="363" builtinId="8" hidden="1"/>
    <cellStyle name="Hyperlink" xfId="395" builtinId="8" hidden="1"/>
    <cellStyle name="Hyperlink" xfId="225" builtinId="8" hidden="1"/>
    <cellStyle name="Hyperlink" xfId="215" builtinId="8" hidden="1"/>
    <cellStyle name="Hyperlink" xfId="63" builtinId="8" hidden="1"/>
    <cellStyle name="Hyperlink" xfId="97" builtinId="8" hidden="1"/>
    <cellStyle name="Hyperlink" xfId="155" builtinId="8" hidden="1"/>
    <cellStyle name="Hyperlink" xfId="219" builtinId="8" hidden="1"/>
    <cellStyle name="Hyperlink" xfId="125" builtinId="8" hidden="1"/>
    <cellStyle name="Hyperlink" xfId="109" builtinId="8" hidden="1"/>
    <cellStyle name="Hyperlink" xfId="9" builtinId="8" hidden="1"/>
    <cellStyle name="Hyperlink" xfId="37" builtinId="8" hidden="1"/>
    <cellStyle name="Hyperlink" xfId="23" builtinId="8" hidden="1"/>
    <cellStyle name="Hyperlink" xfId="265" builtinId="8" hidden="1"/>
    <cellStyle name="Hyperlink" xfId="415" builtinId="8" hidden="1"/>
    <cellStyle name="Hyperlink" xfId="525" builtinId="8" hidden="1"/>
    <cellStyle name="Hyperlink" xfId="337" builtinId="8" hidden="1"/>
    <cellStyle name="Hyperlink" xfId="71" builtinId="8" hidden="1"/>
    <cellStyle name="Hyperlink" xfId="47" builtinId="8" hidden="1"/>
    <cellStyle name="Hyperlink" xfId="67" builtinId="8" hidden="1"/>
    <cellStyle name="Hyperlink" xfId="387" builtinId="8" hidden="1"/>
    <cellStyle name="Hyperlink" xfId="211" builtinId="8" hidden="1"/>
    <cellStyle name="Hyperlink" xfId="309" builtinId="8" hidden="1"/>
    <cellStyle name="Hyperlink" xfId="379" builtinId="8" hidden="1"/>
    <cellStyle name="Hyperlink" xfId="677" builtinId="8" hidden="1"/>
    <cellStyle name="Hyperlink" xfId="323" builtinId="8" hidden="1"/>
    <cellStyle name="Hyperlink" xfId="55" builtinId="8" hidden="1"/>
    <cellStyle name="Hyperlink" xfId="255" builtinId="8" hidden="1"/>
    <cellStyle name="Hyperlink" xfId="221" builtinId="8" hidden="1"/>
    <cellStyle name="Hyperlink" xfId="195" builtinId="8" hidden="1"/>
    <cellStyle name="Hyperlink" xfId="157" builtinId="8" hidden="1"/>
    <cellStyle name="Hyperlink" xfId="121" builtinId="8" hidden="1"/>
    <cellStyle name="Hyperlink" xfId="307" builtinId="8" hidden="1"/>
    <cellStyle name="Hyperlink" xfId="103" builtinId="8" hidden="1"/>
    <cellStyle name="Hyperlink" xfId="87" builtinId="8" hidden="1"/>
    <cellStyle name="Hyperlink" xfId="483" builtinId="8" hidden="1"/>
    <cellStyle name="Hyperlink" xfId="631" builtinId="8" hidden="1"/>
    <cellStyle name="Hyperlink" xfId="217" builtinId="8" hidden="1"/>
    <cellStyle name="Hyperlink" xfId="567" builtinId="8" hidden="1"/>
    <cellStyle name="Hyperlink" xfId="311" builtinId="8" hidden="1"/>
    <cellStyle name="Hyperlink" xfId="359" builtinId="8" hidden="1"/>
    <cellStyle name="Hyperlink" xfId="113" builtinId="8" hidden="1"/>
    <cellStyle name="Hyperlink" xfId="663" builtinId="8" hidden="1"/>
    <cellStyle name="Hyperlink" xfId="41" builtinId="8" hidden="1"/>
    <cellStyle name="Hyperlink" xfId="381" builtinId="8" hidden="1"/>
    <cellStyle name="Hyperlink" xfId="449" builtinId="8" hidden="1"/>
    <cellStyle name="Hyperlink" xfId="565" builtinId="8" hidden="1"/>
    <cellStyle name="Hyperlink" xfId="407" builtinId="8" hidden="1"/>
    <cellStyle name="Hyperlink" xfId="599" builtinId="8" hidden="1"/>
    <cellStyle name="Hyperlink" xfId="201" builtinId="8" hidden="1"/>
    <cellStyle name="Hyperlink" xfId="659" builtinId="8" hidden="1"/>
    <cellStyle name="Hyperlink" xfId="571" builtinId="8" hidden="1"/>
    <cellStyle name="Hyperlink" xfId="531" builtinId="8" hidden="1"/>
    <cellStyle name="Hyperlink" xfId="443" builtinId="8" hidden="1"/>
    <cellStyle name="Hyperlink" xfId="637" builtinId="8" hidden="1"/>
    <cellStyle name="Hyperlink" xfId="673" builtinId="8" hidden="1"/>
    <cellStyle name="Hyperlink" xfId="499" builtinId="8" hidden="1"/>
    <cellStyle name="Hyperlink" xfId="81" builtinId="8" hidden="1"/>
    <cellStyle name="Hyperlink" xfId="147" builtinId="8" hidden="1"/>
    <cellStyle name="Hyperlink" xfId="251" builtinId="8" hidden="1"/>
    <cellStyle name="Hyperlink" xfId="563" builtinId="8" hidden="1"/>
    <cellStyle name="Hyperlink" xfId="623" builtinId="8" hidden="1"/>
    <cellStyle name="Hyperlink" xfId="469" builtinId="8" hidden="1"/>
    <cellStyle name="Hyperlink" xfId="545" builtinId="8" hidden="1"/>
    <cellStyle name="Hyperlink" xfId="1" builtinId="8" hidden="1"/>
    <cellStyle name="Hyperlink" xfId="197" builtinId="8" hidden="1"/>
    <cellStyle name="Hyperlink" xfId="33" builtinId="8" hidden="1"/>
    <cellStyle name="Hyperlink" xfId="101" builtinId="8" hidden="1"/>
    <cellStyle name="Hyperlink" xfId="21" builtinId="8" hidden="1"/>
    <cellStyle name="Hyperlink" xfId="91" builtinId="8" hidden="1"/>
    <cellStyle name="Hyperlink" xfId="267" builtinId="8" hidden="1"/>
    <cellStyle name="Hyperlink" xfId="161" builtinId="8" hidden="1"/>
    <cellStyle name="Hyperlink" xfId="79" builtinId="8" hidden="1"/>
    <cellStyle name="Hyperlink" xfId="433" builtinId="8" hidden="1"/>
    <cellStyle name="Hyperlink" xfId="327" builtinId="8" hidden="1"/>
    <cellStyle name="Hyperlink" xfId="373" builtinId="8" hidden="1"/>
    <cellStyle name="Hyperlink" xfId="297" builtinId="8" hidden="1"/>
    <cellStyle name="Hyperlink" xfId="317" builtinId="8" hidden="1"/>
    <cellStyle name="Hyperlink" xfId="289" builtinId="8" hidden="1"/>
    <cellStyle name="Hyperlink" xfId="393" builtinId="8" hidden="1"/>
    <cellStyle name="Hyperlink" xfId="349" builtinId="8" hidden="1"/>
    <cellStyle name="Hyperlink" xfId="587" builtinId="8" hidden="1"/>
    <cellStyle name="Hyperlink" xfId="651" builtinId="8" hidden="1"/>
    <cellStyle name="Hyperlink" xfId="667" builtinId="8" hidden="1"/>
    <cellStyle name="Hyperlink" xfId="645" builtinId="8" hidden="1"/>
    <cellStyle name="Hyperlink" xfId="601" builtinId="8" hidden="1"/>
    <cellStyle name="Hyperlink" xfId="413" builtinId="8" hidden="1"/>
    <cellStyle name="Hyperlink" xfId="417" builtinId="8" hidden="1"/>
    <cellStyle name="Hyperlink" xfId="437" builtinId="8" hidden="1"/>
    <cellStyle name="Hyperlink" xfId="445" builtinId="8" hidden="1"/>
    <cellStyle name="Hyperlink" xfId="461" builtinId="8" hidden="1"/>
    <cellStyle name="Hyperlink" xfId="465" builtinId="8" hidden="1"/>
    <cellStyle name="Hyperlink" xfId="477" builtinId="8" hidden="1"/>
    <cellStyle name="Hyperlink" xfId="487" builtinId="8" hidden="1"/>
    <cellStyle name="Hyperlink" xfId="493" builtinId="8" hidden="1"/>
    <cellStyle name="Hyperlink" xfId="517" builtinId="8" hidden="1"/>
    <cellStyle name="Hyperlink" xfId="521" builtinId="8" hidden="1"/>
    <cellStyle name="Hyperlink" xfId="529" builtinId="8" hidden="1"/>
    <cellStyle name="Hyperlink" xfId="541" builtinId="8" hidden="1"/>
    <cellStyle name="Hyperlink" xfId="551" builtinId="8" hidden="1"/>
    <cellStyle name="Hyperlink" xfId="559" builtinId="8" hidden="1"/>
    <cellStyle name="Hyperlink" xfId="575" builtinId="8" hidden="1"/>
    <cellStyle name="Hyperlink" xfId="585" builtinId="8" hidden="1"/>
    <cellStyle name="Hyperlink" xfId="597" builtinId="8" hidden="1"/>
    <cellStyle name="Hyperlink" xfId="505" builtinId="8" hidden="1"/>
    <cellStyle name="Hyperlink" xfId="485" builtinId="8" hidden="1"/>
    <cellStyle name="Hyperlink" xfId="325" builtinId="8" hidden="1"/>
    <cellStyle name="Hyperlink" xfId="329" builtinId="8" hidden="1"/>
    <cellStyle name="Hyperlink" xfId="343" builtinId="8" hidden="1"/>
    <cellStyle name="Hyperlink" xfId="503" builtinId="8" hidden="1"/>
    <cellStyle name="Hyperlink" xfId="473" builtinId="8" hidden="1"/>
    <cellStyle name="Hyperlink" xfId="689" builtinId="8" hidden="1"/>
    <cellStyle name="Hyperlink" xfId="3" builtinId="8" hidden="1"/>
    <cellStyle name="Hyperlink" xfId="5" builtinId="8" hidden="1"/>
    <cellStyle name="Hyperlink" xfId="105" builtinId="8" hidden="1"/>
    <cellStyle name="Hyperlink" xfId="17" builtinId="8" hidden="1"/>
    <cellStyle name="Hyperlink" xfId="553" builtinId="8" hidden="1"/>
    <cellStyle name="Hyperlink" xfId="501" builtinId="8" hidden="1"/>
    <cellStyle name="Hyperlink" xfId="455" builtinId="8" hidden="1"/>
    <cellStyle name="Hyperlink" xfId="491" builtinId="8" hidden="1"/>
    <cellStyle name="Hyperlink" xfId="271" builtinId="8" hidden="1"/>
    <cellStyle name="Hyperlink" xfId="605" builtinId="8" hidden="1"/>
    <cellStyle name="Hyperlink" xfId="607" builtinId="8" hidden="1"/>
    <cellStyle name="Hyperlink" xfId="671" builtinId="8" hidden="1"/>
    <cellStyle name="Hyperlink" xfId="419" builtinId="8" hidden="1"/>
    <cellStyle name="Hyperlink" xfId="629" builtinId="8" hidden="1"/>
    <cellStyle name="Hyperlink" xfId="569" builtinId="8" hidden="1"/>
    <cellStyle name="Hyperlink" xfId="537" builtinId="8" hidden="1"/>
    <cellStyle name="Hyperlink" xfId="577" builtinId="8" hidden="1"/>
    <cellStyle name="Hyperlink" xfId="497" builtinId="8" hidden="1"/>
    <cellStyle name="Hyperlink" xfId="429" builtinId="8" hidden="1"/>
    <cellStyle name="Hyperlink" xfId="459" builtinId="8" hidden="1"/>
    <cellStyle name="Hyperlink" xfId="481" builtinId="8" hidden="1"/>
    <cellStyle name="Hyperlink" xfId="85" builtinId="8" hidden="1"/>
    <cellStyle name="Hyperlink" xfId="353" builtinId="8" hidden="1"/>
    <cellStyle name="Hyperlink" xfId="345" builtinId="8" hidden="1"/>
    <cellStyle name="Hyperlink" xfId="357" builtinId="8" hidden="1"/>
    <cellStyle name="Hyperlink" xfId="389" builtinId="8" hidden="1"/>
    <cellStyle name="Hyperlink" xfId="321" builtinId="8" hidden="1"/>
    <cellStyle name="Hyperlink" xfId="319" builtinId="8" hidden="1"/>
    <cellStyle name="Hyperlink" xfId="685" builtinId="8" hidden="1"/>
    <cellStyle name="Hyperlink" xfId="447" builtinId="8" hidden="1"/>
    <cellStyle name="Hyperlink" xfId="593" builtinId="8" hidden="1"/>
    <cellStyle name="Hyperlink" xfId="351" builtinId="8" hidden="1"/>
    <cellStyle name="Hyperlink" xfId="335" builtinId="8" hidden="1"/>
    <cellStyle name="Hyperlink" xfId="111" builtinId="8" hidden="1"/>
    <cellStyle name="Hyperlink" xfId="203" builtinId="8" hidden="1"/>
    <cellStyle name="Hyperlink" xfId="661" builtinId="8" hidden="1"/>
    <cellStyle name="Hyperlink" xfId="57" builtinId="8" hidden="1"/>
    <cellStyle name="Hyperlink" xfId="123" builtinId="8" hidden="1"/>
    <cellStyle name="Hyperlink" xfId="249" builtinId="8" hidden="1"/>
    <cellStyle name="Hyperlink" xfId="209" builtinId="8" hidden="1"/>
    <cellStyle name="Hyperlink" xfId="193" builtinId="8" hidden="1"/>
    <cellStyle name="Hyperlink" xfId="127" builtinId="8" hidden="1"/>
    <cellStyle name="Hyperlink" xfId="283" builtinId="8" hidden="1"/>
    <cellStyle name="Hyperlink" xfId="347" builtinId="8" hidden="1"/>
    <cellStyle name="Hyperlink" xfId="19" builtinId="8" hidden="1"/>
    <cellStyle name="Hyperlink" xfId="207" builtinId="8" hidden="1"/>
    <cellStyle name="Hyperlink" xfId="547" builtinId="8" hidden="1"/>
    <cellStyle name="Hyperlink" xfId="609" builtinId="8" hidden="1"/>
    <cellStyle name="Hyperlink" xfId="139" builtinId="8" hidden="1"/>
    <cellStyle name="Hyperlink" xfId="35" builtinId="8" hidden="1"/>
    <cellStyle name="Hyperlink" xfId="167" builtinId="8" hidden="1"/>
    <cellStyle name="Hyperlink" xfId="287" builtinId="8" hidden="1"/>
    <cellStyle name="Hyperlink" xfId="495" builtinId="8" hidden="1"/>
    <cellStyle name="Hyperlink" xfId="293" builtinId="8" hidden="1"/>
    <cellStyle name="Hyperlink" xfId="295" builtinId="8" hidden="1"/>
    <cellStyle name="Hyperlink" xfId="305" builtinId="8" hidden="1"/>
    <cellStyle name="Hyperlink" xfId="313" builtinId="8" hidden="1"/>
    <cellStyle name="Hyperlink" xfId="273" builtinId="8" hidden="1"/>
    <cellStyle name="Hyperlink" xfId="277" builtinId="8" hidden="1"/>
    <cellStyle name="Hyperlink" xfId="269" builtinId="8" hidden="1"/>
    <cellStyle name="Hyperlink" xfId="375" builtinId="8" hidden="1"/>
    <cellStyle name="Hyperlink" xfId="383" builtinId="8" hidden="1"/>
    <cellStyle name="Hyperlink" xfId="399" builtinId="8" hidden="1"/>
    <cellStyle name="Hyperlink" xfId="401" builtinId="8" hidden="1"/>
    <cellStyle name="Hyperlink" xfId="367" builtinId="8" hidden="1"/>
    <cellStyle name="Hyperlink" xfId="509" builtinId="8" hidden="1"/>
    <cellStyle name="Hyperlink" xfId="457" builtinId="8" hidden="1"/>
    <cellStyle name="Hyperlink" xfId="423" builtinId="8" hidden="1"/>
    <cellStyle name="Hyperlink" xfId="409" builtinId="8" hidden="1"/>
    <cellStyle name="Hyperlink" xfId="555" builtinId="8" hidden="1"/>
    <cellStyle name="Hyperlink" xfId="427" builtinId="8" hidden="1"/>
    <cellStyle name="Hyperlink" xfId="549" builtinId="8" hidden="1"/>
    <cellStyle name="Hyperlink" xfId="557" builtinId="8" hidden="1"/>
    <cellStyle name="Hyperlink" xfId="543" builtinId="8" hidden="1"/>
    <cellStyle name="Hyperlink" xfId="341" builtinId="8" hidden="1"/>
    <cellStyle name="Hyperlink" xfId="463" builtinId="8" hidden="1"/>
    <cellStyle name="Hyperlink" xfId="385" builtinId="8" hidden="1"/>
    <cellStyle name="Hyperlink" xfId="697" builtinId="8"/>
    <cellStyle name="Normal" xfId="0" builtinId="0"/>
    <cellStyle name="Normal 2" xfId="658" xr:uid="{00000000-0005-0000-0000-0000B7020000}"/>
    <cellStyle name="Percent" xfId="653" builtinId="5"/>
  </cellStyles>
  <dxfs count="1933">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E7DB3D"/>
        </patternFill>
      </fill>
    </dxf>
    <dxf>
      <font>
        <b/>
        <i val="0"/>
        <color theme="0"/>
      </font>
      <fill>
        <patternFill>
          <bgColor rgb="FF008000"/>
        </patternFill>
      </fill>
    </dxf>
    <dxf>
      <font>
        <b/>
        <i val="0"/>
        <color theme="0"/>
      </font>
      <fill>
        <patternFill>
          <bgColor theme="3"/>
        </patternFill>
      </fill>
    </dxf>
    <dxf>
      <font>
        <b/>
        <i val="0"/>
        <color auto="1"/>
      </font>
      <fill>
        <patternFill>
          <bgColor theme="3" tint="0.39994506668294322"/>
        </patternFill>
      </fill>
    </dxf>
    <dxf>
      <font>
        <b/>
        <i val="0"/>
        <color rgb="FFFF0000"/>
      </font>
      <fill>
        <patternFill patternType="solid">
          <fgColor indexed="64"/>
          <bgColor theme="0"/>
        </patternFill>
      </fill>
    </dxf>
    <dxf>
      <font>
        <b/>
        <i val="0"/>
        <color theme="0"/>
      </font>
      <fill>
        <patternFill patternType="solid">
          <fgColor indexed="64"/>
          <bgColor theme="0" tint="-0.499984740745262"/>
        </patternFill>
      </fill>
    </dxf>
    <dxf>
      <font>
        <b/>
        <i val="0"/>
        <color theme="1"/>
      </font>
      <fill>
        <patternFill patternType="solid">
          <fgColor indexed="64"/>
          <bgColor theme="0"/>
        </patternFill>
      </fill>
    </dxf>
    <dxf>
      <font>
        <b/>
        <i val="0"/>
        <color theme="1"/>
      </font>
      <fill>
        <patternFill patternType="solid">
          <fgColor indexed="64"/>
          <bgColor theme="0"/>
        </patternFill>
      </fill>
    </dxf>
    <dxf>
      <font>
        <b/>
        <i val="0"/>
        <color theme="0"/>
      </font>
      <fill>
        <patternFill patternType="solid">
          <fgColor indexed="64"/>
          <bgColor rgb="FFB80615"/>
        </patternFill>
      </fill>
    </dxf>
    <dxf>
      <font>
        <b/>
        <i val="0"/>
        <color theme="0"/>
      </font>
      <fill>
        <patternFill patternType="solid">
          <fgColor indexed="64"/>
          <bgColor theme="9" tint="-0.24994659260841701"/>
        </patternFill>
      </fill>
    </dxf>
    <dxf>
      <font>
        <b/>
        <i val="0"/>
        <color theme="1"/>
      </font>
      <fill>
        <patternFill patternType="solid">
          <fgColor indexed="64"/>
          <bgColor rgb="FFFFC300"/>
        </patternFill>
      </fill>
    </dxf>
    <dxf>
      <font>
        <b/>
        <i val="0"/>
        <color theme="1"/>
      </font>
      <fill>
        <patternFill patternType="solid">
          <fgColor indexed="64"/>
          <bgColor rgb="FF92D05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strike/>
        <color theme="0" tint="-0.24994659260841701"/>
      </font>
      <fill>
        <patternFill>
          <bgColor theme="0"/>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strike/>
        <color theme="0" tint="-0.24994659260841701"/>
      </font>
      <fill>
        <patternFill>
          <bgColor theme="0"/>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0070C0"/>
        </patternFill>
      </fill>
    </dxf>
    <dxf>
      <font>
        <b/>
        <i val="0"/>
        <color auto="1"/>
      </font>
      <fill>
        <patternFill>
          <bgColor rgb="FF7030A0"/>
        </patternFill>
      </fill>
    </dxf>
    <dxf>
      <font>
        <b/>
        <i val="0"/>
        <color auto="1"/>
      </font>
      <fill>
        <patternFill>
          <bgColor theme="9" tint="-0.24994659260841701"/>
        </patternFill>
      </fill>
    </dxf>
    <dxf>
      <font>
        <b/>
        <i val="0"/>
        <color auto="1"/>
      </font>
      <fill>
        <patternFill>
          <bgColor rgb="FFE7DB3D"/>
        </patternFill>
      </fill>
    </dxf>
    <dxf>
      <font>
        <b/>
        <i val="0"/>
        <color theme="0"/>
      </font>
      <fill>
        <patternFill patternType="solid">
          <fgColor indexed="64"/>
          <bgColor theme="1"/>
        </patternFill>
      </fill>
    </dxf>
    <dxf>
      <font>
        <b/>
        <i val="0"/>
        <color theme="1"/>
      </font>
      <fill>
        <patternFill patternType="solid">
          <fgColor indexed="64"/>
          <bgColor theme="0" tint="-0.499984740745262"/>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auto="1"/>
      </font>
      <fill>
        <patternFill patternType="solid">
          <fgColor indexed="64"/>
          <bgColor rgb="FFC00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FFC300"/>
      <color rgb="FFFBFFB8"/>
      <color rgb="FF008000"/>
      <color rgb="FFFFFFCC"/>
      <color rgb="FFE7DB3D"/>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621C82-2D9E-0945-8B42-EBB8E54F093F}" name="selfAssessmentGrades" displayName="selfAssessmentGrades" ref="D2:E12" totalsRowShown="0" headerRowDxfId="1">
  <autoFilter ref="D2:E12" xr:uid="{BB7275F4-E06A-E247-BB94-D0E6C45B82B1}"/>
  <tableColumns count="2">
    <tableColumn id="1" xr3:uid="{5A18827A-397C-9F4A-A1FE-525DDA200C68}" name="Self-Grade"/>
    <tableColumn id="2" xr3:uid="{DD550116-93A7-1640-9A00-D692948DFAEB}" name="Descriptio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F8F86D-4E9D-334F-9100-69F4D3FDD5DF}" name="instructorGrades" displayName="instructorGrades" ref="A2:B12" totalsRowShown="0" headerRowDxfId="0">
  <autoFilter ref="A2:B12" xr:uid="{CFDCD4DA-4B21-1347-84A7-2D147244F4FA}"/>
  <tableColumns count="2">
    <tableColumn id="1" xr3:uid="{E0DFF83F-89D8-1D4A-BB51-5963F05F6BA3}" name="Grade"/>
    <tableColumn id="2" xr3:uid="{29DA07B4-D9EE-064D-8B86-F0574445703E}" name="Descriptio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docs.microsoft.com/en-us/cpp/build/reference/xml-documentation-visual-cpp?redirectedfrom=MSDN&amp;view=vs-2019"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54"/>
  <sheetViews>
    <sheetView workbookViewId="0">
      <selection activeCell="B9" sqref="B9"/>
    </sheetView>
  </sheetViews>
  <sheetFormatPr defaultColWidth="10.875" defaultRowHeight="14.1" customHeight="1"/>
  <cols>
    <col min="1" max="4" width="10.875" style="24"/>
    <col min="5" max="5" width="26.375" style="24" customWidth="1"/>
    <col min="6" max="6" width="9.75" style="24" customWidth="1"/>
    <col min="7" max="7" width="3.75" style="24" customWidth="1"/>
    <col min="8" max="8" width="28.5" style="24" customWidth="1"/>
    <col min="9" max="9" width="15.25" style="24" customWidth="1"/>
    <col min="10" max="10" width="6.5" style="24" customWidth="1"/>
    <col min="11" max="11" width="7.875" style="24" customWidth="1"/>
    <col min="12" max="12" width="7.875" style="67" bestFit="1" customWidth="1"/>
    <col min="13" max="13" width="3.75" style="24" customWidth="1"/>
    <col min="14" max="15" width="10.875" style="24"/>
    <col min="16" max="16" width="11.25" style="24" customWidth="1"/>
    <col min="17" max="17" width="10.875" style="24"/>
    <col min="18" max="18" width="11.25" style="24" customWidth="1"/>
    <col min="19" max="16384" width="10.875" style="24"/>
  </cols>
  <sheetData>
    <row r="1" spans="1:16" ht="24.75" customHeight="1" thickBot="1">
      <c r="A1" s="228" t="s">
        <v>0</v>
      </c>
      <c r="B1" s="229"/>
      <c r="C1" s="230"/>
      <c r="D1" s="21"/>
      <c r="E1" s="228" t="s">
        <v>1</v>
      </c>
      <c r="F1" s="230"/>
      <c r="G1" s="22"/>
      <c r="H1" s="225" t="s">
        <v>2</v>
      </c>
      <c r="I1" s="226"/>
      <c r="J1" s="226"/>
      <c r="K1" s="226"/>
      <c r="L1" s="227"/>
      <c r="M1" s="23"/>
      <c r="N1" s="222" t="s">
        <v>3</v>
      </c>
      <c r="O1" s="223"/>
      <c r="P1" s="224"/>
    </row>
    <row r="2" spans="1:16" ht="14.1" customHeight="1" thickBot="1">
      <c r="A2" s="231"/>
      <c r="B2" s="232"/>
      <c r="C2" s="233"/>
      <c r="D2" s="25"/>
      <c r="E2" s="237"/>
      <c r="F2" s="238"/>
      <c r="G2" s="22"/>
      <c r="H2" s="26"/>
      <c r="I2" s="26"/>
      <c r="J2" s="26"/>
      <c r="K2" s="26"/>
      <c r="L2" s="26"/>
      <c r="M2" s="23"/>
      <c r="N2" s="121"/>
    </row>
    <row r="3" spans="1:16" ht="14.1" customHeight="1" thickBot="1">
      <c r="A3" s="234"/>
      <c r="B3" s="235"/>
      <c r="C3" s="236"/>
      <c r="D3" s="25"/>
      <c r="E3" s="239"/>
      <c r="F3" s="240"/>
      <c r="G3" s="22"/>
      <c r="H3" s="27" t="s">
        <v>4</v>
      </c>
      <c r="I3" s="28"/>
      <c r="J3" s="253" t="s">
        <v>5</v>
      </c>
      <c r="K3" s="254"/>
      <c r="L3" s="10">
        <v>0.65</v>
      </c>
      <c r="M3" s="23"/>
      <c r="N3" s="121"/>
    </row>
    <row r="4" spans="1:16" ht="14.1" customHeight="1" thickBot="1">
      <c r="A4" s="29"/>
      <c r="B4" s="29"/>
      <c r="C4" s="29"/>
      <c r="D4" s="25"/>
      <c r="E4" s="30"/>
      <c r="F4" s="30"/>
      <c r="G4" s="22"/>
      <c r="H4" s="31" t="s">
        <v>6</v>
      </c>
      <c r="I4" s="247"/>
      <c r="J4" s="248"/>
      <c r="K4" s="249"/>
      <c r="L4" s="6">
        <f>IF(LEFT(I4,6)="Normal",0,IF(LEFT(I4,6)="Fairly",0.02,IF(LEFT(I4,4)="Very",0.05,IF(LEFT(I4,5)="Truly",0.1,0))))</f>
        <v>0</v>
      </c>
      <c r="M4" s="23"/>
      <c r="N4" s="157" t="s">
        <v>7</v>
      </c>
      <c r="O4" s="158"/>
      <c r="P4" s="159"/>
    </row>
    <row r="5" spans="1:16" ht="14.1" customHeight="1" thickBot="1">
      <c r="A5" s="244" t="s">
        <v>8</v>
      </c>
      <c r="B5" s="245"/>
      <c r="C5" s="245"/>
      <c r="D5" s="245"/>
      <c r="E5" s="245"/>
      <c r="F5" s="246"/>
      <c r="G5" s="22"/>
      <c r="H5" s="31" t="s">
        <v>9</v>
      </c>
      <c r="I5" s="241"/>
      <c r="J5" s="242"/>
      <c r="K5" s="243"/>
      <c r="L5" s="8" t="s">
        <v>10</v>
      </c>
      <c r="M5" s="23"/>
      <c r="N5" s="160"/>
      <c r="O5" s="161"/>
      <c r="P5" s="162"/>
    </row>
    <row r="6" spans="1:16" ht="14.1" customHeight="1" thickBot="1">
      <c r="A6" s="105" t="s">
        <v>11</v>
      </c>
      <c r="B6" s="105" t="s">
        <v>12</v>
      </c>
      <c r="C6" s="105" t="s">
        <v>13</v>
      </c>
      <c r="D6" s="105" t="s">
        <v>14</v>
      </c>
      <c r="E6" s="106" t="s">
        <v>15</v>
      </c>
      <c r="F6" s="106" t="s">
        <v>16</v>
      </c>
      <c r="G6" s="22"/>
      <c r="H6" s="32" t="s">
        <v>17</v>
      </c>
      <c r="I6" s="250"/>
      <c r="J6" s="251"/>
      <c r="K6" s="252"/>
      <c r="L6" s="9" t="s">
        <v>10</v>
      </c>
      <c r="M6" s="23"/>
      <c r="N6" s="160"/>
      <c r="O6" s="161"/>
      <c r="P6" s="162"/>
    </row>
    <row r="7" spans="1:16" ht="14.1" customHeight="1" thickBot="1">
      <c r="A7" s="102"/>
      <c r="B7" s="102"/>
      <c r="C7" s="123"/>
      <c r="D7" s="123"/>
      <c r="E7" s="103"/>
      <c r="F7" s="104"/>
      <c r="G7" s="5">
        <f>IF(OR($A7="NONE",$F7="(exempt)"),0,IF(OR($A7="OTHER",$A7="CG 3xx",$C7="CONTRACTOR",$D7="CONTRACTOR",$F7="(partial)"),1,2))</f>
        <v>2</v>
      </c>
      <c r="H7" s="255"/>
      <c r="I7" s="255"/>
      <c r="J7" s="255"/>
      <c r="K7" s="3" t="s">
        <v>18</v>
      </c>
      <c r="L7" s="4">
        <f>SUM(L3:L4)</f>
        <v>0.65</v>
      </c>
      <c r="M7" s="23"/>
      <c r="N7" s="160"/>
      <c r="O7" s="161"/>
      <c r="P7" s="162"/>
    </row>
    <row r="8" spans="1:16" ht="14.1" customHeight="1" thickBot="1">
      <c r="A8" s="102"/>
      <c r="B8" s="102"/>
      <c r="C8" s="123"/>
      <c r="D8" s="123"/>
      <c r="E8" s="103"/>
      <c r="F8" s="104"/>
      <c r="G8" s="5">
        <f t="shared" ref="G8:G22" si="0">IF(OR($A8="NONE",$F8="(exempt)"),0,IF(OR($A8="OTHER",$A8="CG 3xx",$C8="CONTRACTOR",$D8="CONTRACTOR",$F8="(partial)"),1,2))</f>
        <v>2</v>
      </c>
      <c r="H8" s="256"/>
      <c r="I8" s="256"/>
      <c r="J8" s="256"/>
      <c r="K8" s="33"/>
      <c r="L8" s="155" t="s">
        <v>19</v>
      </c>
      <c r="M8" s="23"/>
      <c r="N8" s="163"/>
      <c r="O8" s="164"/>
      <c r="P8" s="165"/>
    </row>
    <row r="9" spans="1:16" ht="14.1" customHeight="1" thickBot="1">
      <c r="A9" s="102"/>
      <c r="B9" s="102"/>
      <c r="C9" s="123"/>
      <c r="D9" s="123"/>
      <c r="E9" s="103"/>
      <c r="F9" s="104"/>
      <c r="G9" s="5">
        <f t="shared" si="0"/>
        <v>2</v>
      </c>
      <c r="H9" s="34"/>
      <c r="I9" s="34"/>
      <c r="J9" s="34"/>
      <c r="L9" s="257"/>
      <c r="M9" s="23"/>
      <c r="N9" s="121"/>
    </row>
    <row r="10" spans="1:16" ht="14.1" customHeight="1" thickBot="1">
      <c r="A10" s="102"/>
      <c r="B10" s="102"/>
      <c r="C10" s="123"/>
      <c r="D10" s="123"/>
      <c r="E10" s="103"/>
      <c r="F10" s="104"/>
      <c r="G10" s="5">
        <f t="shared" si="0"/>
        <v>2</v>
      </c>
      <c r="H10" s="27" t="s">
        <v>20</v>
      </c>
      <c r="I10" s="28"/>
      <c r="J10" s="35" t="s">
        <v>21</v>
      </c>
      <c r="K10" s="11" t="s">
        <v>22</v>
      </c>
      <c r="L10" s="12">
        <f>L7</f>
        <v>0.65</v>
      </c>
      <c r="M10" s="23"/>
      <c r="N10" s="37" t="s">
        <v>23</v>
      </c>
      <c r="O10" s="38"/>
      <c r="P10" s="39"/>
    </row>
    <row r="11" spans="1:16" ht="14.1" customHeight="1" thickBot="1">
      <c r="A11" s="102"/>
      <c r="B11" s="102"/>
      <c r="C11" s="123"/>
      <c r="D11" s="123"/>
      <c r="E11" s="103"/>
      <c r="F11" s="104"/>
      <c r="G11" s="5">
        <f t="shared" si="0"/>
        <v>2</v>
      </c>
      <c r="H11" s="40" t="s">
        <v>24</v>
      </c>
      <c r="I11" s="23" t="s">
        <v>25</v>
      </c>
      <c r="J11" s="41"/>
      <c r="K11" s="2">
        <f t="shared" ref="K11:K20" si="1">SUMPRODUCT(($B$7:$B$32=$H11)*($G$7:$G$32=2))</f>
        <v>0</v>
      </c>
      <c r="L11" s="8" t="s">
        <v>10</v>
      </c>
      <c r="M11" s="23"/>
      <c r="N11" s="135" t="s">
        <v>26</v>
      </c>
      <c r="O11" s="136"/>
      <c r="P11" s="137"/>
    </row>
    <row r="12" spans="1:16" ht="14.1" customHeight="1" thickBot="1">
      <c r="A12" s="102"/>
      <c r="B12" s="102"/>
      <c r="C12" s="123"/>
      <c r="D12" s="123"/>
      <c r="E12" s="103"/>
      <c r="F12" s="104"/>
      <c r="G12" s="5">
        <f t="shared" si="0"/>
        <v>2</v>
      </c>
      <c r="H12" s="40" t="s">
        <v>27</v>
      </c>
      <c r="I12" s="23" t="s">
        <v>28</v>
      </c>
      <c r="J12" s="41"/>
      <c r="K12" s="2">
        <f t="shared" si="1"/>
        <v>0</v>
      </c>
      <c r="L12" s="8" t="s">
        <v>10</v>
      </c>
      <c r="M12" s="36"/>
      <c r="N12" s="138"/>
      <c r="O12" s="139"/>
      <c r="P12" s="140"/>
    </row>
    <row r="13" spans="1:16" ht="14.1" customHeight="1" thickBot="1">
      <c r="A13" s="102"/>
      <c r="B13" s="102"/>
      <c r="C13" s="123"/>
      <c r="D13" s="123"/>
      <c r="E13" s="103"/>
      <c r="F13" s="104"/>
      <c r="G13" s="5">
        <f t="shared" si="0"/>
        <v>2</v>
      </c>
      <c r="H13" s="40" t="s">
        <v>29</v>
      </c>
      <c r="I13" s="23" t="s">
        <v>30</v>
      </c>
      <c r="J13" s="41"/>
      <c r="K13" s="2">
        <f t="shared" si="1"/>
        <v>0</v>
      </c>
      <c r="L13" s="8" t="s">
        <v>10</v>
      </c>
      <c r="M13" s="36"/>
      <c r="N13" s="138"/>
      <c r="O13" s="139"/>
      <c r="P13" s="140"/>
    </row>
    <row r="14" spans="1:16" ht="14.1" customHeight="1" thickBot="1">
      <c r="A14" s="102"/>
      <c r="B14" s="102"/>
      <c r="C14" s="123"/>
      <c r="D14" s="123"/>
      <c r="E14" s="103"/>
      <c r="F14" s="104"/>
      <c r="G14" s="5">
        <f t="shared" si="0"/>
        <v>2</v>
      </c>
      <c r="H14" s="40" t="s">
        <v>31</v>
      </c>
      <c r="I14" s="23" t="s">
        <v>32</v>
      </c>
      <c r="J14" s="41"/>
      <c r="K14" s="2">
        <f t="shared" si="1"/>
        <v>0</v>
      </c>
      <c r="L14" s="8" t="s">
        <v>10</v>
      </c>
      <c r="M14" s="23"/>
      <c r="N14" s="138"/>
      <c r="O14" s="139"/>
      <c r="P14" s="140"/>
    </row>
    <row r="15" spans="1:16" ht="14.1" customHeight="1" thickBot="1">
      <c r="A15" s="102"/>
      <c r="B15" s="102"/>
      <c r="C15" s="123"/>
      <c r="D15" s="123"/>
      <c r="E15" s="103"/>
      <c r="F15" s="104"/>
      <c r="G15" s="5">
        <f t="shared" si="0"/>
        <v>2</v>
      </c>
      <c r="H15" s="40" t="s">
        <v>33</v>
      </c>
      <c r="I15" s="23" t="s">
        <v>32</v>
      </c>
      <c r="J15" s="41"/>
      <c r="K15" s="2">
        <f t="shared" si="1"/>
        <v>0</v>
      </c>
      <c r="L15" s="8" t="s">
        <v>10</v>
      </c>
      <c r="M15" s="36"/>
      <c r="N15" s="138"/>
      <c r="O15" s="139"/>
      <c r="P15" s="140"/>
    </row>
    <row r="16" spans="1:16" ht="14.1" customHeight="1" thickBot="1">
      <c r="A16" s="102"/>
      <c r="B16" s="102"/>
      <c r="C16" s="123"/>
      <c r="D16" s="123"/>
      <c r="E16" s="103"/>
      <c r="F16" s="104"/>
      <c r="G16" s="5">
        <f t="shared" si="0"/>
        <v>2</v>
      </c>
      <c r="H16" s="40" t="s">
        <v>34</v>
      </c>
      <c r="I16" s="23" t="s">
        <v>35</v>
      </c>
      <c r="J16" s="41"/>
      <c r="K16" s="2">
        <f t="shared" si="1"/>
        <v>0</v>
      </c>
      <c r="L16" s="8" t="s">
        <v>10</v>
      </c>
      <c r="M16" s="23"/>
      <c r="N16" s="138"/>
      <c r="O16" s="139"/>
      <c r="P16" s="140"/>
    </row>
    <row r="17" spans="1:19" ht="14.1" customHeight="1" thickBot="1">
      <c r="A17" s="102"/>
      <c r="B17" s="102"/>
      <c r="C17" s="123"/>
      <c r="D17" s="123"/>
      <c r="E17" s="103"/>
      <c r="F17" s="104"/>
      <c r="G17" s="5">
        <f t="shared" si="0"/>
        <v>2</v>
      </c>
      <c r="H17" s="40" t="s">
        <v>36</v>
      </c>
      <c r="I17" s="23" t="s">
        <v>37</v>
      </c>
      <c r="J17" s="41"/>
      <c r="K17" s="2">
        <f t="shared" si="1"/>
        <v>0</v>
      </c>
      <c r="L17" s="8" t="s">
        <v>10</v>
      </c>
      <c r="M17" s="42"/>
      <c r="N17" s="138"/>
      <c r="O17" s="139"/>
      <c r="P17" s="140"/>
    </row>
    <row r="18" spans="1:19" ht="14.1" customHeight="1" thickBot="1">
      <c r="A18" s="102"/>
      <c r="B18" s="102"/>
      <c r="C18" s="123"/>
      <c r="D18" s="123"/>
      <c r="E18" s="103"/>
      <c r="F18" s="104"/>
      <c r="G18" s="5">
        <f t="shared" si="0"/>
        <v>2</v>
      </c>
      <c r="H18" s="40" t="s">
        <v>38</v>
      </c>
      <c r="I18" s="23" t="s">
        <v>32</v>
      </c>
      <c r="J18" s="41"/>
      <c r="K18" s="2">
        <f t="shared" si="1"/>
        <v>0</v>
      </c>
      <c r="L18" s="8" t="s">
        <v>10</v>
      </c>
      <c r="M18" s="43"/>
      <c r="N18" s="138"/>
      <c r="O18" s="139"/>
      <c r="P18" s="140"/>
    </row>
    <row r="19" spans="1:19" ht="14.1" customHeight="1" thickBot="1">
      <c r="A19" s="102"/>
      <c r="B19" s="102"/>
      <c r="C19" s="123"/>
      <c r="D19" s="123"/>
      <c r="E19" s="103"/>
      <c r="F19" s="104"/>
      <c r="G19" s="5">
        <f t="shared" si="0"/>
        <v>2</v>
      </c>
      <c r="H19" s="40" t="s">
        <v>39</v>
      </c>
      <c r="I19" s="23" t="s">
        <v>30</v>
      </c>
      <c r="J19" s="41"/>
      <c r="K19" s="2">
        <f t="shared" si="1"/>
        <v>0</v>
      </c>
      <c r="L19" s="8" t="s">
        <v>10</v>
      </c>
      <c r="M19" s="43"/>
      <c r="N19" s="138"/>
      <c r="O19" s="139"/>
      <c r="P19" s="140"/>
    </row>
    <row r="20" spans="1:19" ht="14.1" customHeight="1" thickBot="1">
      <c r="A20" s="102"/>
      <c r="B20" s="102"/>
      <c r="C20" s="123"/>
      <c r="D20" s="123"/>
      <c r="E20" s="103"/>
      <c r="F20" s="104"/>
      <c r="G20" s="5">
        <f t="shared" si="0"/>
        <v>2</v>
      </c>
      <c r="H20" s="40" t="s">
        <v>40</v>
      </c>
      <c r="I20" s="23" t="s">
        <v>32</v>
      </c>
      <c r="J20" s="41"/>
      <c r="K20" s="2">
        <f t="shared" si="1"/>
        <v>0</v>
      </c>
      <c r="L20" s="8" t="s">
        <v>10</v>
      </c>
      <c r="M20" s="43"/>
      <c r="N20" s="138"/>
      <c r="O20" s="139"/>
      <c r="P20" s="140"/>
    </row>
    <row r="21" spans="1:19" ht="14.1" customHeight="1" thickBot="1">
      <c r="A21" s="102"/>
      <c r="B21" s="102"/>
      <c r="C21" s="123"/>
      <c r="D21" s="123"/>
      <c r="E21" s="103"/>
      <c r="F21" s="104"/>
      <c r="G21" s="5">
        <f t="shared" si="0"/>
        <v>2</v>
      </c>
      <c r="H21" s="32" t="s">
        <v>41</v>
      </c>
      <c r="I21" s="45"/>
      <c r="J21" s="46"/>
      <c r="K21" s="13">
        <f>COUNTIF($G$7:$G$32,1)</f>
        <v>0</v>
      </c>
      <c r="L21" s="9" t="s">
        <v>10</v>
      </c>
      <c r="M21" s="23"/>
      <c r="N21" s="141"/>
      <c r="O21" s="142"/>
      <c r="P21" s="143"/>
    </row>
    <row r="22" spans="1:19" ht="14.1" customHeight="1" thickBot="1">
      <c r="A22" s="102"/>
      <c r="B22" s="102"/>
      <c r="C22" s="123"/>
      <c r="D22" s="123"/>
      <c r="E22" s="103"/>
      <c r="F22" s="104"/>
      <c r="G22" s="5">
        <f t="shared" si="0"/>
        <v>2</v>
      </c>
      <c r="H22" s="199" t="s">
        <v>42</v>
      </c>
      <c r="I22" s="199"/>
      <c r="J22" s="199"/>
      <c r="K22" s="3" t="s">
        <v>18</v>
      </c>
      <c r="L22" s="4">
        <f>SUM(L10:L21)</f>
        <v>0.65</v>
      </c>
      <c r="M22" s="44"/>
      <c r="N22" s="153" t="s">
        <v>43</v>
      </c>
      <c r="O22" s="153"/>
      <c r="P22" s="153"/>
    </row>
    <row r="23" spans="1:19" ht="14.1" customHeight="1" thickBot="1">
      <c r="A23" s="102"/>
      <c r="B23" s="102"/>
      <c r="C23" s="123"/>
      <c r="D23" s="123"/>
      <c r="E23" s="103"/>
      <c r="F23" s="104"/>
      <c r="G23" s="5">
        <f>IF(OR($A23="NONE",$F23="(exempt)"),0,IF(OR($A23="OTHER",$A23="CG 3xx",$C23="CONTRACTOR",$D23="CONTRACTOR",$F23="(partial)"),1,2))</f>
        <v>2</v>
      </c>
      <c r="H23" s="199"/>
      <c r="I23" s="199"/>
      <c r="J23" s="199"/>
      <c r="K23" s="155"/>
      <c r="L23" s="155" t="s">
        <v>19</v>
      </c>
      <c r="M23" s="23"/>
      <c r="N23" s="154"/>
      <c r="O23" s="154"/>
      <c r="P23" s="154"/>
    </row>
    <row r="24" spans="1:19" ht="14.1" customHeight="1" thickBot="1">
      <c r="A24" s="102"/>
      <c r="B24" s="102"/>
      <c r="C24" s="123"/>
      <c r="D24" s="123"/>
      <c r="E24" s="103"/>
      <c r="F24" s="104"/>
      <c r="G24" s="5">
        <f>IF(OR($A24="NONE",$F24="(exempt)"),0,IF(OR($A24="OTHER",$A24="CG 3xx",$C24="CONTRACTOR",$D24="CONTRACTOR",$F24="(partial)"),1,2))</f>
        <v>2</v>
      </c>
      <c r="H24" s="23"/>
      <c r="I24" s="23"/>
      <c r="J24" s="23"/>
      <c r="K24" s="156"/>
      <c r="L24" s="156"/>
      <c r="M24" s="23"/>
      <c r="N24" s="47"/>
    </row>
    <row r="25" spans="1:19" ht="14.1" customHeight="1" thickBot="1">
      <c r="A25" s="102"/>
      <c r="B25" s="102"/>
      <c r="C25" s="123"/>
      <c r="D25" s="123"/>
      <c r="E25" s="103"/>
      <c r="F25" s="104"/>
      <c r="G25" s="5">
        <f>IF(OR($A25="NONE",$F25="(exempt)"),0,IF(OR($A25="OTHER",$A25="CG 3xx",$C25="CONTRACTOR",$D25="CONTRACTOR",$F25="(partial)"),1,2))</f>
        <v>2</v>
      </c>
      <c r="H25" s="23"/>
      <c r="I25" s="23"/>
      <c r="J25" s="48" t="s">
        <v>44</v>
      </c>
      <c r="K25" s="48" t="s">
        <v>45</v>
      </c>
      <c r="L25" s="49" t="s">
        <v>46</v>
      </c>
      <c r="M25" s="23"/>
      <c r="N25" s="135" t="s">
        <v>47</v>
      </c>
      <c r="O25" s="136"/>
      <c r="P25" s="137"/>
      <c r="S25" s="111"/>
    </row>
    <row r="26" spans="1:19" ht="14.1" customHeight="1" thickBot="1">
      <c r="A26" s="102"/>
      <c r="B26" s="102"/>
      <c r="C26" s="123"/>
      <c r="D26" s="123"/>
      <c r="E26" s="103"/>
      <c r="F26" s="104"/>
      <c r="G26" s="5">
        <f>IF(OR($A26="NONE",$F26="(exempt)"),0,IF(OR($A26="OTHER",$A26="CG 3xx",$C26="CONTRACTOR",$D26="CONTRACTOR",$F26="(partial)"),1,2))</f>
        <v>2</v>
      </c>
      <c r="H26" s="50" t="s">
        <v>48</v>
      </c>
      <c r="I26" s="51"/>
      <c r="J26" s="112">
        <f>SUM(J27:J31)</f>
        <v>0</v>
      </c>
      <c r="K26" s="15">
        <f>SUM(K27:K30)</f>
        <v>1</v>
      </c>
      <c r="L26" s="16">
        <f>L22</f>
        <v>0.65</v>
      </c>
      <c r="M26" s="23"/>
      <c r="N26" s="138"/>
      <c r="O26" s="186"/>
      <c r="P26" s="140"/>
    </row>
    <row r="27" spans="1:19" ht="14.1" customHeight="1" thickBot="1">
      <c r="A27" s="102"/>
      <c r="B27" s="102"/>
      <c r="C27" s="123"/>
      <c r="D27" s="123"/>
      <c r="E27" s="103"/>
      <c r="F27" s="104"/>
      <c r="G27" s="5">
        <f t="shared" ref="G27:G31" si="2">IF(OR($A27="NONE",$F27="(exempt)"),0,IF(OR($A27="OTHER",$A27="CG 3xx",$C27="CONTRACTOR",$D27="CONTRACTOR",$F27="(partial)"),1,2))</f>
        <v>2</v>
      </c>
      <c r="H27" s="52" t="s">
        <v>49</v>
      </c>
      <c r="I27" s="53"/>
      <c r="J27" s="114">
        <f>IF(SUM(K$11:K$20)=0,0,(K$11+(K$17*0.5))/SUM(K$11:K$20))</f>
        <v>0</v>
      </c>
      <c r="K27" s="17">
        <v>0</v>
      </c>
      <c r="L27" s="17">
        <f>(IF(DESIGN!E7="",0,(IF(DESIGN!E7="Unacceptable",-0.3,IF(DESIGN!E7="Requires Improvement",-0.1,IF(DESIGN!E7="Meets Expectations",0,IF(DESIGN!E7="Exceeds Expectations",0.05,IF(DESIGN!E7="Overall Outstanding",0.1,"error"))))))))*(K27/0.25)</f>
        <v>0</v>
      </c>
      <c r="M27" s="23"/>
      <c r="N27" s="138"/>
      <c r="O27" s="186"/>
      <c r="P27" s="140"/>
    </row>
    <row r="28" spans="1:19" ht="14.1" customHeight="1" thickBot="1">
      <c r="A28" s="102"/>
      <c r="B28" s="102"/>
      <c r="C28" s="123"/>
      <c r="D28" s="123"/>
      <c r="E28" s="103"/>
      <c r="F28" s="104"/>
      <c r="G28" s="5">
        <f t="shared" si="2"/>
        <v>2</v>
      </c>
      <c r="H28" s="54" t="s">
        <v>50</v>
      </c>
      <c r="I28" s="55"/>
      <c r="J28" s="115">
        <f>IF(SUM(K$11:K$20)=0,0,(K$13+K$19)/SUM(K$11:K$20))</f>
        <v>0</v>
      </c>
      <c r="K28" s="18">
        <v>0</v>
      </c>
      <c r="L28" s="18">
        <f>IF(ART!E7="",0,(IF(ART!E7="Unacceptable",-0.3,IF(ART!E7="Requires Improvement",-0.1,IF(ART!E7="Meets Expectations",0,IF(ART!E7="Exceeds Expectations",0.05,IF(ART!E7="Overall Outstanding",0.1,"error")))))))*(K28/0.25)</f>
        <v>0</v>
      </c>
      <c r="M28" s="23"/>
      <c r="N28" s="138"/>
      <c r="O28" s="186"/>
      <c r="P28" s="140"/>
    </row>
    <row r="29" spans="1:19" ht="14.1" customHeight="1" thickBot="1">
      <c r="A29" s="102"/>
      <c r="B29" s="102"/>
      <c r="C29" s="123"/>
      <c r="D29" s="123"/>
      <c r="E29" s="103"/>
      <c r="F29" s="104"/>
      <c r="G29" s="5">
        <f t="shared" si="2"/>
        <v>2</v>
      </c>
      <c r="H29" s="54" t="s">
        <v>51</v>
      </c>
      <c r="I29" s="55"/>
      <c r="J29" s="115">
        <f>IF(SUM(K$11:K$20)=0,0,(K$12+(K$16*0.5))/SUM(K$11:K$20))</f>
        <v>0</v>
      </c>
      <c r="K29" s="18">
        <v>0</v>
      </c>
      <c r="L29" s="18">
        <f>AUDIO!F7</f>
        <v>0</v>
      </c>
      <c r="M29" s="23"/>
      <c r="N29" s="138"/>
      <c r="O29" s="186"/>
      <c r="P29" s="140"/>
    </row>
    <row r="30" spans="1:19" ht="14.1" customHeight="1" thickBot="1">
      <c r="A30" s="102"/>
      <c r="B30" s="102"/>
      <c r="C30" s="123"/>
      <c r="D30" s="123"/>
      <c r="E30" s="103"/>
      <c r="F30" s="104"/>
      <c r="G30" s="5">
        <f t="shared" si="2"/>
        <v>2</v>
      </c>
      <c r="H30" s="56" t="s">
        <v>419</v>
      </c>
      <c r="I30" s="57"/>
      <c r="J30" s="116">
        <f>IF(SUM(K$11:K$20)=0,0,(K$14+K$15+(K$16*0.5)+(K$17*0.5)+K18+K20)/SUM(K$11:K$20))</f>
        <v>0</v>
      </c>
      <c r="K30" s="19">
        <v>1</v>
      </c>
      <c r="L30" s="19">
        <f>'GAM550 TECH'!F6</f>
        <v>0</v>
      </c>
      <c r="M30" s="23"/>
      <c r="N30" s="138"/>
      <c r="O30" s="186"/>
      <c r="P30" s="140"/>
    </row>
    <row r="31" spans="1:19" ht="14.1" customHeight="1" thickBot="1">
      <c r="A31" s="102"/>
      <c r="B31" s="102"/>
      <c r="C31" s="123"/>
      <c r="D31" s="123"/>
      <c r="E31" s="103"/>
      <c r="F31" s="104"/>
      <c r="G31" s="5">
        <f t="shared" si="2"/>
        <v>2</v>
      </c>
      <c r="H31" s="56" t="s">
        <v>52</v>
      </c>
      <c r="I31" s="57"/>
      <c r="J31" s="113"/>
      <c r="K31" s="19"/>
      <c r="L31" s="19">
        <f>SUBMISSION!F5</f>
        <v>0</v>
      </c>
      <c r="M31" s="23"/>
      <c r="N31" s="141"/>
      <c r="O31" s="142"/>
      <c r="P31" s="143"/>
    </row>
    <row r="32" spans="1:19" ht="14.1" customHeight="1" thickBot="1">
      <c r="A32" s="102"/>
      <c r="B32" s="102"/>
      <c r="C32" s="123"/>
      <c r="D32" s="123"/>
      <c r="E32" s="103"/>
      <c r="F32" s="104"/>
      <c r="G32" s="5">
        <f>IF(OR($A32="NONE",$F32="(exempt)"),0,IF(OR($A32="OTHER",$A32="CG 3xx",$C32="CONTRACTOR",$D32="CONTRACTOR",$F32="(partial)"),1,2))</f>
        <v>2</v>
      </c>
      <c r="H32" s="168" t="s">
        <v>53</v>
      </c>
      <c r="I32" s="168"/>
      <c r="J32" s="58" t="s">
        <v>18</v>
      </c>
      <c r="K32" s="20"/>
      <c r="L32" s="20">
        <f>SUM(L26:L31)</f>
        <v>0.65</v>
      </c>
      <c r="M32" s="23"/>
      <c r="N32" s="121"/>
    </row>
    <row r="33" spans="1:16" ht="14.1" customHeight="1" thickBot="1">
      <c r="A33" s="200" t="s">
        <v>54</v>
      </c>
      <c r="B33" s="201"/>
      <c r="C33" s="201"/>
      <c r="D33" s="202"/>
      <c r="E33" s="203"/>
      <c r="F33" s="204"/>
      <c r="G33" s="23"/>
      <c r="H33" s="169"/>
      <c r="I33" s="169"/>
      <c r="J33" s="55"/>
      <c r="K33" s="59"/>
      <c r="L33" s="155" t="s">
        <v>19</v>
      </c>
      <c r="M33" s="23"/>
      <c r="N33" s="121"/>
    </row>
    <row r="34" spans="1:16" ht="14.1" customHeight="1" thickBot="1">
      <c r="B34" s="22"/>
      <c r="C34" s="22"/>
      <c r="D34" s="22"/>
      <c r="E34" s="22"/>
      <c r="F34" s="22"/>
      <c r="G34" s="22"/>
      <c r="H34" s="55"/>
      <c r="I34" s="60"/>
      <c r="J34" s="60"/>
      <c r="K34" s="59"/>
      <c r="L34" s="156"/>
      <c r="M34" s="23"/>
      <c r="N34" s="121"/>
    </row>
    <row r="35" spans="1:16" ht="14.1" customHeight="1" thickBot="1">
      <c r="A35" s="205" t="s">
        <v>55</v>
      </c>
      <c r="B35" s="206"/>
      <c r="C35" s="206"/>
      <c r="D35" s="206"/>
      <c r="E35" s="206"/>
      <c r="F35" s="207"/>
      <c r="H35" s="27" t="s">
        <v>56</v>
      </c>
      <c r="I35" s="28"/>
      <c r="J35" s="35" t="s">
        <v>21</v>
      </c>
      <c r="K35" s="11" t="s">
        <v>22</v>
      </c>
      <c r="L35" s="14">
        <f>L32</f>
        <v>0.65</v>
      </c>
      <c r="M35" s="23"/>
      <c r="N35" s="157" t="s">
        <v>57</v>
      </c>
      <c r="O35" s="158"/>
      <c r="P35" s="159"/>
    </row>
    <row r="36" spans="1:16" ht="14.1" customHeight="1">
      <c r="A36" s="258" t="s">
        <v>58</v>
      </c>
      <c r="B36" s="259"/>
      <c r="C36" s="259"/>
      <c r="D36" s="259"/>
      <c r="E36" s="259"/>
      <c r="F36" s="260"/>
      <c r="H36" s="40" t="s">
        <v>59</v>
      </c>
      <c r="I36" s="23"/>
      <c r="J36" s="41"/>
      <c r="K36" s="98">
        <v>0</v>
      </c>
      <c r="L36" s="6">
        <f>MIN(0.03,K36/100)</f>
        <v>0</v>
      </c>
      <c r="M36" s="23"/>
      <c r="N36" s="160"/>
      <c r="O36" s="161"/>
      <c r="P36" s="162"/>
    </row>
    <row r="37" spans="1:16" ht="14.1" customHeight="1">
      <c r="A37" s="261"/>
      <c r="B37" s="262"/>
      <c r="C37" s="262"/>
      <c r="D37" s="262"/>
      <c r="E37" s="262"/>
      <c r="F37" s="263"/>
      <c r="H37" s="40" t="s">
        <v>60</v>
      </c>
      <c r="I37" s="23"/>
      <c r="J37" s="41"/>
      <c r="K37" s="98">
        <v>0</v>
      </c>
      <c r="L37" s="6">
        <f>-K37/20</f>
        <v>0</v>
      </c>
      <c r="M37" s="23"/>
      <c r="N37" s="160"/>
      <c r="O37" s="161"/>
      <c r="P37" s="162"/>
    </row>
    <row r="38" spans="1:16" ht="16.5" thickBot="1">
      <c r="A38" s="187" t="s">
        <v>61</v>
      </c>
      <c r="B38" s="188"/>
      <c r="C38" s="188"/>
      <c r="D38" s="188"/>
      <c r="E38" s="188"/>
      <c r="F38" s="189"/>
      <c r="H38" s="32" t="s">
        <v>62</v>
      </c>
      <c r="I38" s="45"/>
      <c r="J38" s="46"/>
      <c r="K38" s="99">
        <v>0</v>
      </c>
      <c r="L38" s="7">
        <f>-K38/20</f>
        <v>0</v>
      </c>
      <c r="M38" s="23"/>
      <c r="N38" s="160"/>
      <c r="O38" s="161"/>
      <c r="P38" s="162"/>
    </row>
    <row r="39" spans="1:16" ht="14.1" customHeight="1">
      <c r="A39" s="187" t="s">
        <v>63</v>
      </c>
      <c r="B39" s="188"/>
      <c r="C39" s="188"/>
      <c r="D39" s="188"/>
      <c r="E39" s="188"/>
      <c r="F39" s="189"/>
      <c r="H39" s="179" t="s">
        <v>64</v>
      </c>
      <c r="I39" s="179"/>
      <c r="J39" s="166" t="s">
        <v>65</v>
      </c>
      <c r="K39" s="166"/>
      <c r="L39" s="4">
        <f>SUM(L35:L38)</f>
        <v>0.65</v>
      </c>
      <c r="M39" s="23"/>
      <c r="N39" s="163"/>
      <c r="O39" s="164"/>
      <c r="P39" s="165"/>
    </row>
    <row r="40" spans="1:16" ht="15.75">
      <c r="A40" s="187" t="s">
        <v>66</v>
      </c>
      <c r="B40" s="188"/>
      <c r="C40" s="188"/>
      <c r="D40" s="188"/>
      <c r="E40" s="188"/>
      <c r="F40" s="189"/>
      <c r="H40" s="180"/>
      <c r="I40" s="180"/>
      <c r="J40" s="167"/>
      <c r="K40" s="167"/>
      <c r="M40" s="23"/>
    </row>
    <row r="41" spans="1:16" ht="14.1" customHeight="1" thickBot="1">
      <c r="A41" s="187" t="s">
        <v>67</v>
      </c>
      <c r="B41" s="188"/>
      <c r="C41" s="188"/>
      <c r="D41" s="188"/>
      <c r="E41" s="188"/>
      <c r="F41" s="189"/>
      <c r="H41" s="23"/>
      <c r="I41" s="23"/>
      <c r="J41" s="23"/>
      <c r="K41" s="93"/>
    </row>
    <row r="42" spans="1:16" ht="14.1" customHeight="1" thickBot="1">
      <c r="A42" s="187" t="s">
        <v>68</v>
      </c>
      <c r="B42" s="188"/>
      <c r="C42" s="188"/>
      <c r="D42" s="188"/>
      <c r="E42" s="188"/>
      <c r="F42" s="189"/>
      <c r="H42" s="27" t="s">
        <v>69</v>
      </c>
      <c r="I42" s="28"/>
      <c r="J42" s="35" t="s">
        <v>21</v>
      </c>
      <c r="K42" s="11" t="s">
        <v>22</v>
      </c>
      <c r="L42" s="14" t="s">
        <v>70</v>
      </c>
      <c r="N42" s="170" t="s">
        <v>71</v>
      </c>
      <c r="O42" s="181"/>
      <c r="P42" s="182"/>
    </row>
    <row r="43" spans="1:16" ht="14.1" customHeight="1" thickBot="1">
      <c r="A43" s="190"/>
      <c r="B43" s="191"/>
      <c r="C43" s="191"/>
      <c r="D43" s="191"/>
      <c r="E43" s="191"/>
      <c r="F43" s="192"/>
      <c r="H43" s="32" t="s">
        <v>72</v>
      </c>
      <c r="I43" s="45"/>
      <c r="J43" s="46"/>
      <c r="K43" s="99">
        <f>IF(PROJECT!F2&gt;0,PROJECT!F2,0)</f>
        <v>0</v>
      </c>
      <c r="L43" s="7">
        <f>IF(K43&gt;0,0%,100%)</f>
        <v>1</v>
      </c>
      <c r="N43" s="183"/>
      <c r="O43" s="184"/>
      <c r="P43" s="185"/>
    </row>
    <row r="44" spans="1:16" ht="14.1" customHeight="1" thickBot="1">
      <c r="L44" s="155" t="s">
        <v>19</v>
      </c>
    </row>
    <row r="45" spans="1:16" ht="15" customHeight="1" thickBot="1">
      <c r="A45" s="216" t="s">
        <v>73</v>
      </c>
      <c r="B45" s="217"/>
      <c r="C45" s="217"/>
      <c r="D45" s="217"/>
      <c r="E45" s="217"/>
      <c r="F45" s="218"/>
      <c r="L45" s="156"/>
    </row>
    <row r="46" spans="1:16" ht="14.1" customHeight="1">
      <c r="A46" s="193" t="s">
        <v>74</v>
      </c>
      <c r="B46" s="194"/>
      <c r="C46" s="194"/>
      <c r="D46" s="194"/>
      <c r="E46" s="194"/>
      <c r="F46" s="195"/>
      <c r="H46" s="144" t="s">
        <v>75</v>
      </c>
      <c r="I46" s="145"/>
      <c r="J46" s="146"/>
      <c r="K46" s="208">
        <f>(MAX(0,MIN(1,IF($L39 &lt;= 0.95, ROUND($L39,2), FLOOR((0.95+($L39-0.95)/5),0.01)))))*L43</f>
        <v>0.65</v>
      </c>
      <c r="L46" s="209"/>
      <c r="N46" s="170" t="s">
        <v>76</v>
      </c>
      <c r="O46" s="171"/>
      <c r="P46" s="172"/>
    </row>
    <row r="47" spans="1:16" ht="14.1" customHeight="1">
      <c r="A47" s="196"/>
      <c r="B47" s="197"/>
      <c r="C47" s="197"/>
      <c r="D47" s="197"/>
      <c r="E47" s="197"/>
      <c r="F47" s="198"/>
      <c r="H47" s="147"/>
      <c r="I47" s="148"/>
      <c r="J47" s="149"/>
      <c r="K47" s="210"/>
      <c r="L47" s="211"/>
      <c r="N47" s="173"/>
      <c r="O47" s="174"/>
      <c r="P47" s="175"/>
    </row>
    <row r="48" spans="1:16" ht="14.1" customHeight="1" thickBot="1">
      <c r="A48" s="193" t="s">
        <v>77</v>
      </c>
      <c r="B48" s="194"/>
      <c r="C48" s="194"/>
      <c r="D48" s="194"/>
      <c r="E48" s="194"/>
      <c r="F48" s="195"/>
      <c r="H48" s="150"/>
      <c r="I48" s="151"/>
      <c r="J48" s="152"/>
      <c r="K48" s="212"/>
      <c r="L48" s="213"/>
      <c r="N48" s="176"/>
      <c r="O48" s="177"/>
      <c r="P48" s="178"/>
    </row>
    <row r="49" spans="1:12" ht="14.1" customHeight="1">
      <c r="A49" s="193" t="s">
        <v>78</v>
      </c>
      <c r="B49" s="194"/>
      <c r="C49" s="194"/>
      <c r="D49" s="194"/>
      <c r="E49" s="194"/>
      <c r="F49" s="195"/>
      <c r="H49" s="122"/>
      <c r="I49" s="122"/>
      <c r="J49" s="122"/>
      <c r="K49" s="122"/>
      <c r="L49" s="122"/>
    </row>
    <row r="50" spans="1:12" ht="14.1" customHeight="1">
      <c r="A50" s="193" t="s">
        <v>79</v>
      </c>
      <c r="B50" s="194"/>
      <c r="C50" s="194"/>
      <c r="D50" s="194"/>
      <c r="E50" s="194"/>
      <c r="F50" s="195"/>
      <c r="H50" s="61"/>
      <c r="I50" s="61"/>
      <c r="J50" s="61"/>
      <c r="K50" s="62"/>
      <c r="L50" s="63"/>
    </row>
    <row r="51" spans="1:12" ht="14.1" customHeight="1" thickBot="1">
      <c r="A51" s="219" t="s">
        <v>80</v>
      </c>
      <c r="B51" s="220"/>
      <c r="C51" s="220"/>
      <c r="D51" s="220"/>
      <c r="E51" s="220"/>
      <c r="F51" s="221"/>
      <c r="H51" s="61"/>
      <c r="I51" s="61"/>
      <c r="J51" s="61"/>
      <c r="K51" s="62"/>
      <c r="L51" s="63"/>
    </row>
    <row r="52" spans="1:12" ht="27" customHeight="1">
      <c r="A52" s="214" t="s">
        <v>81</v>
      </c>
      <c r="B52" s="214"/>
      <c r="C52" s="214"/>
      <c r="D52" s="214"/>
      <c r="E52" s="214"/>
      <c r="F52" s="214"/>
      <c r="H52" s="61"/>
      <c r="I52" s="61"/>
      <c r="J52" s="61"/>
      <c r="K52" s="62"/>
      <c r="L52" s="63"/>
    </row>
    <row r="53" spans="1:12" ht="14.1" customHeight="1">
      <c r="A53" s="215"/>
      <c r="B53" s="215"/>
      <c r="C53" s="215"/>
      <c r="D53" s="215"/>
      <c r="E53" s="215"/>
      <c r="F53" s="215"/>
      <c r="H53" s="61"/>
      <c r="I53" s="61"/>
      <c r="J53" s="61"/>
      <c r="K53" s="64"/>
      <c r="L53" s="63"/>
    </row>
    <row r="54" spans="1:12" ht="14.1" customHeight="1">
      <c r="H54" s="65"/>
      <c r="I54" s="65"/>
      <c r="J54" s="65"/>
      <c r="K54" s="66"/>
      <c r="L54" s="63"/>
    </row>
  </sheetData>
  <sortState xmlns:xlrd2="http://schemas.microsoft.com/office/spreadsheetml/2017/richdata2" ref="H6:H15">
    <sortCondition ref="H6"/>
  </sortState>
  <mergeCells count="47">
    <mergeCell ref="N1:P1"/>
    <mergeCell ref="A40:F40"/>
    <mergeCell ref="H1:L1"/>
    <mergeCell ref="A1:C1"/>
    <mergeCell ref="E1:F1"/>
    <mergeCell ref="A2:C3"/>
    <mergeCell ref="E2:F3"/>
    <mergeCell ref="I5:K5"/>
    <mergeCell ref="A5:F5"/>
    <mergeCell ref="I4:K4"/>
    <mergeCell ref="I6:K6"/>
    <mergeCell ref="J3:K3"/>
    <mergeCell ref="N4:P8"/>
    <mergeCell ref="H7:J8"/>
    <mergeCell ref="L8:L9"/>
    <mergeCell ref="A36:F37"/>
    <mergeCell ref="A52:F53"/>
    <mergeCell ref="A45:F45"/>
    <mergeCell ref="A48:F48"/>
    <mergeCell ref="A49:F49"/>
    <mergeCell ref="A50:F50"/>
    <mergeCell ref="A51:F51"/>
    <mergeCell ref="A42:F43"/>
    <mergeCell ref="A46:F47"/>
    <mergeCell ref="L23:L24"/>
    <mergeCell ref="H22:J23"/>
    <mergeCell ref="A33:D33"/>
    <mergeCell ref="E33:F33"/>
    <mergeCell ref="A41:F41"/>
    <mergeCell ref="A35:F35"/>
    <mergeCell ref="A38:F38"/>
    <mergeCell ref="A39:F39"/>
    <mergeCell ref="K46:L48"/>
    <mergeCell ref="N11:P21"/>
    <mergeCell ref="H46:J48"/>
    <mergeCell ref="N22:P23"/>
    <mergeCell ref="L44:L45"/>
    <mergeCell ref="N35:P39"/>
    <mergeCell ref="J39:K39"/>
    <mergeCell ref="J40:K40"/>
    <mergeCell ref="L33:L34"/>
    <mergeCell ref="H32:I33"/>
    <mergeCell ref="N46:P48"/>
    <mergeCell ref="H39:I40"/>
    <mergeCell ref="K23:K24"/>
    <mergeCell ref="N42:P43"/>
    <mergeCell ref="N25:P31"/>
  </mergeCells>
  <dataValidations count="7">
    <dataValidation type="list" allowBlank="1" showInputMessage="1" sqref="I6" xr:uid="{00000000-0002-0000-0000-000000000000}">
      <formula1>"Single Player, Two Players, Three Players, Four Players, Many Players, Single Player Networked, Two Players Networked, Three Players Networked, Four Players Networked, Many Players Networked"</formula1>
    </dataValidation>
    <dataValidation type="list" allowBlank="1" showInputMessage="1" sqref="I5" xr:uid="{00000000-0002-0000-0000-000001000000}">
      <formula1>"Keyboard Only, Mouse Only, Keyboard and Mouse, Gamepad, Razor Hydra, Oculus Rift, Vive, Mobile, Tablet, Other (specify)"</formula1>
    </dataValidation>
    <dataValidation type="list" showInputMessage="1" showErrorMessage="1" sqref="I4:K4" xr:uid="{00000000-0002-0000-0000-000002000000}">
      <formula1>"Normal Concept, Fairly Original Concept, Very Original Concept, Truly Innovative"</formula1>
    </dataValidation>
    <dataValidation type="list" allowBlank="1" showInputMessage="1" showErrorMessage="1" sqref="C7:D32" xr:uid="{00000000-0002-0000-0000-000003000000}">
      <formula1>"Director, Producer, Technical Lead, Design Lead, Art Lead, Audio Lead, Programmer, Designer, Artist, Contractor"</formula1>
    </dataValidation>
    <dataValidation type="list" allowBlank="1" showInputMessage="1" showErrorMessage="1" sqref="B7:B32" xr:uid="{00000000-0002-0000-0000-000004000000}">
      <formula1>"BAGD,BAMSD,BFA,BSCE,BSCS,BSCSDA,BSCSGD,BSCSRTIS,MFA,MSCS"</formula1>
    </dataValidation>
    <dataValidation type="list" allowBlank="1" showInputMessage="1" showErrorMessage="1" sqref="F7:F32" xr:uid="{00000000-0002-0000-0000-000005000000}">
      <formula1>"(partial),(exempt)"</formula1>
    </dataValidation>
    <dataValidation type="list" allowBlank="1" showInputMessage="1" showErrorMessage="1" sqref="A7:A32" xr:uid="{00000000-0002-0000-0000-000006000000}">
      <formula1>"GAM 2xx,GAM 3xx,GAM 4xx,GAM 5xx,PRJ 2xx,PRJ 3xx,PRJ 4xx,PRJ 5xx,MUS 2xx,MUS 3xx,MUS 4xx,CG 3xx,OTHER,NONE"</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G45"/>
  <sheetViews>
    <sheetView zoomScaleNormal="130" zoomScalePageLayoutView="130" workbookViewId="0">
      <selection activeCell="A8" sqref="A8"/>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7.25" style="1" customWidth="1"/>
    <col min="8" max="16384" width="10.875" style="1"/>
  </cols>
  <sheetData>
    <row r="1" spans="1:7" ht="16.5" thickBot="1">
      <c r="A1" s="268" t="s">
        <v>82</v>
      </c>
      <c r="B1" s="269"/>
      <c r="C1" s="270"/>
      <c r="D1" s="75" t="s">
        <v>83</v>
      </c>
      <c r="E1" s="76" t="str">
        <f>""&amp;COUNTIF(E$9:E$117,"Untested")&amp;" Untested"</f>
        <v>22 Untested</v>
      </c>
      <c r="F1" s="76" t="str">
        <f>""&amp;COUNTIF(F$9:F$117,"Untested")&amp;" Untested"</f>
        <v>22 Untested</v>
      </c>
      <c r="G1" s="68" t="s">
        <v>84</v>
      </c>
    </row>
    <row r="2" spans="1:7" ht="17.100000000000001" customHeight="1" thickBot="1">
      <c r="A2" s="276" t="s">
        <v>421</v>
      </c>
      <c r="B2" s="277"/>
      <c r="C2" s="278"/>
      <c r="D2" s="77" t="s">
        <v>85</v>
      </c>
      <c r="E2" s="78"/>
      <c r="F2" s="78">
        <f>COUNTIF($G$9:$G$117,D2)</f>
        <v>7</v>
      </c>
      <c r="G2" s="273" t="s">
        <v>86</v>
      </c>
    </row>
    <row r="3" spans="1:7" ht="17.100000000000001" customHeight="1" thickBot="1">
      <c r="A3" s="279"/>
      <c r="B3" s="280"/>
      <c r="C3" s="281"/>
      <c r="D3" s="77" t="s">
        <v>87</v>
      </c>
      <c r="E3" s="78"/>
      <c r="F3" s="78">
        <f>COUNTIF($G$9:$G$117,D3)</f>
        <v>0</v>
      </c>
      <c r="G3" s="274"/>
    </row>
    <row r="4" spans="1:7" ht="16.5" thickBot="1">
      <c r="A4" s="279"/>
      <c r="B4" s="282"/>
      <c r="C4" s="281"/>
      <c r="D4" s="77" t="s">
        <v>88</v>
      </c>
      <c r="E4" s="78"/>
      <c r="F4" s="78">
        <f>COUNTIF($G$9:$G$117,D4)</f>
        <v>0</v>
      </c>
      <c r="G4" s="274"/>
    </row>
    <row r="5" spans="1:7" ht="16.5" thickBot="1">
      <c r="A5" s="279"/>
      <c r="B5" s="282"/>
      <c r="C5" s="281"/>
      <c r="D5" s="77" t="s">
        <v>89</v>
      </c>
      <c r="E5" s="78"/>
      <c r="F5" s="78">
        <f>COUNTIF($G$9:$G$117,D5)</f>
        <v>0</v>
      </c>
      <c r="G5" s="274"/>
    </row>
    <row r="6" spans="1:7" ht="16.5" thickBot="1">
      <c r="A6" s="279"/>
      <c r="B6" s="282"/>
      <c r="C6" s="281"/>
      <c r="D6" s="77" t="s">
        <v>90</v>
      </c>
      <c r="E6" s="78"/>
      <c r="F6" s="78">
        <f>COUNTIF($G$9:$G$117,D6)</f>
        <v>0</v>
      </c>
      <c r="G6" s="274"/>
    </row>
    <row r="7" spans="1:7">
      <c r="A7" s="283"/>
      <c r="B7" s="284"/>
      <c r="C7" s="285"/>
      <c r="D7" s="79" t="s">
        <v>91</v>
      </c>
      <c r="E7" s="286"/>
      <c r="F7" s="287"/>
      <c r="G7" s="275"/>
    </row>
    <row r="8" spans="1:7" ht="8.1" customHeight="1" thickBot="1">
      <c r="A8" s="71"/>
      <c r="B8" s="71"/>
      <c r="C8" s="71"/>
      <c r="D8" s="72"/>
      <c r="E8" s="73"/>
      <c r="F8" s="73"/>
      <c r="G8" s="71"/>
    </row>
    <row r="9" spans="1:7" ht="16.5" thickBot="1">
      <c r="A9" s="271" t="s">
        <v>92</v>
      </c>
      <c r="B9" s="272"/>
      <c r="C9" s="68"/>
      <c r="D9" s="68" t="s">
        <v>93</v>
      </c>
      <c r="E9" s="69" t="s">
        <v>94</v>
      </c>
      <c r="F9" s="69" t="s">
        <v>46</v>
      </c>
      <c r="G9" s="68" t="s">
        <v>95</v>
      </c>
    </row>
    <row r="10" spans="1:7" ht="17.100000000000001" customHeight="1"/>
    <row r="11" spans="1:7" ht="19.5" thickBot="1">
      <c r="A11" s="108" t="s">
        <v>96</v>
      </c>
      <c r="B11" s="107"/>
      <c r="C11" s="107"/>
      <c r="D11" s="107"/>
      <c r="E11" s="264" t="s">
        <v>97</v>
      </c>
      <c r="F11" s="265"/>
      <c r="G11" s="109" t="s">
        <v>85</v>
      </c>
    </row>
    <row r="12" spans="1:7" ht="71.099999999999994" customHeight="1" thickBot="1">
      <c r="A12" s="74" t="s">
        <v>98</v>
      </c>
      <c r="B12" s="266" t="s">
        <v>99</v>
      </c>
      <c r="C12" s="267"/>
      <c r="D12" s="70"/>
      <c r="E12" s="110" t="s">
        <v>100</v>
      </c>
      <c r="F12" s="110" t="s">
        <v>100</v>
      </c>
      <c r="G12" s="70"/>
    </row>
    <row r="13" spans="1:7" ht="71.099999999999994" customHeight="1" thickBot="1">
      <c r="A13" s="74" t="s">
        <v>101</v>
      </c>
      <c r="B13" s="266" t="s">
        <v>102</v>
      </c>
      <c r="C13" s="267"/>
      <c r="D13" s="70"/>
      <c r="E13" s="68" t="s">
        <v>100</v>
      </c>
      <c r="F13" s="110" t="s">
        <v>100</v>
      </c>
      <c r="G13" s="127"/>
    </row>
    <row r="14" spans="1:7" ht="71.099999999999994" customHeight="1" thickBot="1">
      <c r="A14" s="74" t="s">
        <v>103</v>
      </c>
      <c r="B14" s="266" t="s">
        <v>104</v>
      </c>
      <c r="C14" s="267"/>
      <c r="D14" s="70"/>
      <c r="E14" s="68" t="s">
        <v>100</v>
      </c>
      <c r="F14" s="110" t="s">
        <v>100</v>
      </c>
      <c r="G14" s="70"/>
    </row>
    <row r="16" spans="1:7" ht="19.5" thickBot="1">
      <c r="A16" s="108" t="s">
        <v>105</v>
      </c>
      <c r="B16" s="107"/>
      <c r="C16" s="107"/>
      <c r="D16" s="107"/>
      <c r="E16" s="264" t="s">
        <v>97</v>
      </c>
      <c r="F16" s="265"/>
      <c r="G16" s="109" t="s">
        <v>85</v>
      </c>
    </row>
    <row r="17" spans="1:7" ht="73.150000000000006" customHeight="1" thickBot="1">
      <c r="A17" s="74" t="s">
        <v>106</v>
      </c>
      <c r="B17" s="266" t="s">
        <v>107</v>
      </c>
      <c r="C17" s="267"/>
      <c r="D17" s="70"/>
      <c r="E17" s="68" t="s">
        <v>100</v>
      </c>
      <c r="F17" s="68" t="s">
        <v>100</v>
      </c>
      <c r="G17" s="70"/>
    </row>
    <row r="18" spans="1:7" ht="102" customHeight="1" thickBot="1">
      <c r="A18" s="74" t="s">
        <v>108</v>
      </c>
      <c r="B18" s="266" t="s">
        <v>109</v>
      </c>
      <c r="C18" s="267"/>
      <c r="D18" s="70"/>
      <c r="E18" s="68" t="s">
        <v>100</v>
      </c>
      <c r="F18" s="68" t="s">
        <v>100</v>
      </c>
      <c r="G18" s="70"/>
    </row>
    <row r="19" spans="1:7" ht="74.099999999999994" customHeight="1" thickBot="1">
      <c r="A19" s="74" t="s">
        <v>110</v>
      </c>
      <c r="B19" s="266" t="s">
        <v>111</v>
      </c>
      <c r="C19" s="267"/>
      <c r="D19" s="70"/>
      <c r="E19" s="68" t="s">
        <v>100</v>
      </c>
      <c r="F19" s="68" t="s">
        <v>100</v>
      </c>
      <c r="G19" s="70"/>
    </row>
    <row r="21" spans="1:7" ht="19.5" thickBot="1">
      <c r="A21" s="108" t="s">
        <v>112</v>
      </c>
      <c r="B21" s="107"/>
      <c r="C21" s="107"/>
      <c r="D21" s="107"/>
      <c r="E21" s="264" t="s">
        <v>97</v>
      </c>
      <c r="F21" s="265"/>
      <c r="G21" s="109" t="s">
        <v>85</v>
      </c>
    </row>
    <row r="22" spans="1:7" ht="45" customHeight="1" thickBot="1">
      <c r="A22" s="74" t="s">
        <v>113</v>
      </c>
      <c r="B22" s="266" t="s">
        <v>114</v>
      </c>
      <c r="C22" s="267"/>
      <c r="D22" s="70"/>
      <c r="E22" s="68" t="s">
        <v>100</v>
      </c>
      <c r="F22" s="68" t="s">
        <v>100</v>
      </c>
      <c r="G22" s="70"/>
    </row>
    <row r="23" spans="1:7" ht="45" customHeight="1" thickBot="1">
      <c r="A23" s="74" t="s">
        <v>115</v>
      </c>
      <c r="B23" s="266" t="s">
        <v>116</v>
      </c>
      <c r="C23" s="267"/>
      <c r="D23" s="70"/>
      <c r="E23" s="68" t="s">
        <v>100</v>
      </c>
      <c r="F23" s="68" t="s">
        <v>100</v>
      </c>
      <c r="G23" s="70"/>
    </row>
    <row r="24" spans="1:7" ht="87" customHeight="1" thickBot="1">
      <c r="A24" s="74" t="s">
        <v>117</v>
      </c>
      <c r="B24" s="266" t="s">
        <v>118</v>
      </c>
      <c r="C24" s="267"/>
      <c r="D24" s="70"/>
      <c r="E24" s="68" t="s">
        <v>100</v>
      </c>
      <c r="F24" s="68" t="s">
        <v>100</v>
      </c>
      <c r="G24" s="70"/>
    </row>
    <row r="26" spans="1:7" ht="19.5" thickBot="1">
      <c r="A26" s="108" t="s">
        <v>119</v>
      </c>
      <c r="B26" s="107"/>
      <c r="C26" s="107"/>
      <c r="D26" s="107"/>
      <c r="E26" s="264" t="s">
        <v>97</v>
      </c>
      <c r="F26" s="265"/>
      <c r="G26" s="109" t="s">
        <v>85</v>
      </c>
    </row>
    <row r="27" spans="1:7" ht="32.1" customHeight="1" thickBot="1">
      <c r="A27" s="74" t="s">
        <v>120</v>
      </c>
      <c r="B27" s="266" t="s">
        <v>121</v>
      </c>
      <c r="C27" s="267"/>
      <c r="D27" s="70"/>
      <c r="E27" s="68" t="s">
        <v>100</v>
      </c>
      <c r="F27" s="68" t="s">
        <v>100</v>
      </c>
      <c r="G27" s="70"/>
    </row>
    <row r="28" spans="1:7" ht="60" customHeight="1" thickBot="1">
      <c r="A28" s="74" t="s">
        <v>122</v>
      </c>
      <c r="B28" s="266" t="s">
        <v>123</v>
      </c>
      <c r="C28" s="267"/>
      <c r="D28" s="70"/>
      <c r="E28" s="68" t="s">
        <v>100</v>
      </c>
      <c r="F28" s="68" t="s">
        <v>100</v>
      </c>
      <c r="G28" s="70"/>
    </row>
    <row r="29" spans="1:7" ht="60" customHeight="1" thickBot="1">
      <c r="A29" s="74" t="s">
        <v>124</v>
      </c>
      <c r="B29" s="266" t="s">
        <v>125</v>
      </c>
      <c r="C29" s="267"/>
      <c r="D29" s="70"/>
      <c r="E29" s="68" t="s">
        <v>100</v>
      </c>
      <c r="F29" s="68" t="s">
        <v>100</v>
      </c>
      <c r="G29" s="70"/>
    </row>
    <row r="31" spans="1:7" ht="19.5" thickBot="1">
      <c r="A31" s="108" t="s">
        <v>126</v>
      </c>
      <c r="B31" s="107"/>
      <c r="C31" s="107"/>
      <c r="D31" s="107"/>
      <c r="E31" s="264" t="s">
        <v>97</v>
      </c>
      <c r="F31" s="265"/>
      <c r="G31" s="109" t="s">
        <v>85</v>
      </c>
    </row>
    <row r="32" spans="1:7" ht="87" customHeight="1" thickBot="1">
      <c r="A32" s="74" t="s">
        <v>127</v>
      </c>
      <c r="B32" s="266" t="s">
        <v>128</v>
      </c>
      <c r="C32" s="267"/>
      <c r="D32" s="70"/>
      <c r="E32" s="68" t="s">
        <v>100</v>
      </c>
      <c r="F32" s="68" t="s">
        <v>100</v>
      </c>
      <c r="G32" s="70"/>
    </row>
    <row r="33" spans="1:7" ht="87" customHeight="1" thickBot="1">
      <c r="A33" s="74" t="s">
        <v>129</v>
      </c>
      <c r="B33" s="266" t="s">
        <v>130</v>
      </c>
      <c r="C33" s="267"/>
      <c r="D33" s="70"/>
      <c r="E33" s="68" t="s">
        <v>100</v>
      </c>
      <c r="F33" s="68" t="s">
        <v>100</v>
      </c>
      <c r="G33" s="70"/>
    </row>
    <row r="34" spans="1:7" ht="71.099999999999994" customHeight="1" thickBot="1">
      <c r="A34" s="74" t="s">
        <v>131</v>
      </c>
      <c r="B34" s="266" t="s">
        <v>132</v>
      </c>
      <c r="C34" s="267"/>
      <c r="D34" s="70"/>
      <c r="E34" s="68" t="s">
        <v>100</v>
      </c>
      <c r="F34" s="68" t="s">
        <v>100</v>
      </c>
      <c r="G34" s="70"/>
    </row>
    <row r="35" spans="1:7" ht="71.099999999999994" customHeight="1" thickBot="1">
      <c r="A35" s="74" t="s">
        <v>133</v>
      </c>
      <c r="B35" s="266" t="s">
        <v>134</v>
      </c>
      <c r="C35" s="267"/>
      <c r="D35" s="70"/>
      <c r="E35" s="68" t="s">
        <v>100</v>
      </c>
      <c r="F35" s="68" t="s">
        <v>100</v>
      </c>
      <c r="G35" s="70"/>
    </row>
    <row r="37" spans="1:7" ht="19.5" thickBot="1">
      <c r="A37" s="108" t="s">
        <v>135</v>
      </c>
      <c r="B37" s="107"/>
      <c r="C37" s="107"/>
      <c r="D37" s="107"/>
      <c r="E37" s="264" t="s">
        <v>97</v>
      </c>
      <c r="F37" s="265"/>
      <c r="G37" s="109" t="s">
        <v>85</v>
      </c>
    </row>
    <row r="38" spans="1:7" ht="87" customHeight="1" thickBot="1">
      <c r="A38" s="74" t="s">
        <v>136</v>
      </c>
      <c r="B38" s="266" t="s">
        <v>137</v>
      </c>
      <c r="C38" s="267"/>
      <c r="D38" s="70"/>
      <c r="E38" s="68" t="s">
        <v>100</v>
      </c>
      <c r="F38" s="68" t="s">
        <v>100</v>
      </c>
      <c r="G38" s="70"/>
    </row>
    <row r="39" spans="1:7" ht="87" customHeight="1" thickBot="1">
      <c r="A39" s="74" t="s">
        <v>138</v>
      </c>
      <c r="B39" s="266" t="s">
        <v>139</v>
      </c>
      <c r="C39" s="267"/>
      <c r="D39" s="70"/>
      <c r="E39" s="68" t="s">
        <v>100</v>
      </c>
      <c r="F39" s="68" t="s">
        <v>100</v>
      </c>
      <c r="G39" s="70"/>
    </row>
    <row r="41" spans="1:7" ht="19.5" thickBot="1">
      <c r="A41" s="108" t="s">
        <v>140</v>
      </c>
      <c r="B41" s="107"/>
      <c r="C41" s="107"/>
      <c r="D41" s="107"/>
      <c r="E41" s="264" t="s">
        <v>97</v>
      </c>
      <c r="F41" s="265"/>
      <c r="G41" s="109" t="s">
        <v>85</v>
      </c>
    </row>
    <row r="42" spans="1:7" ht="45" customHeight="1" thickBot="1">
      <c r="A42" s="74" t="s">
        <v>141</v>
      </c>
      <c r="B42" s="266" t="s">
        <v>142</v>
      </c>
      <c r="C42" s="267"/>
      <c r="D42" s="70"/>
      <c r="E42" s="68" t="s">
        <v>100</v>
      </c>
      <c r="F42" s="68" t="s">
        <v>100</v>
      </c>
      <c r="G42" s="70"/>
    </row>
    <row r="43" spans="1:7" ht="73.150000000000006" customHeight="1" thickBot="1">
      <c r="A43" s="74" t="s">
        <v>143</v>
      </c>
      <c r="B43" s="266" t="s">
        <v>144</v>
      </c>
      <c r="C43" s="267"/>
      <c r="D43" s="70"/>
      <c r="E43" s="68" t="s">
        <v>100</v>
      </c>
      <c r="F43" s="68" t="s">
        <v>100</v>
      </c>
      <c r="G43" s="70"/>
    </row>
    <row r="44" spans="1:7" ht="59.1" customHeight="1" thickBot="1">
      <c r="A44" s="74" t="s">
        <v>145</v>
      </c>
      <c r="B44" s="266" t="s">
        <v>146</v>
      </c>
      <c r="C44" s="267"/>
      <c r="D44" s="70"/>
      <c r="E44" s="68" t="s">
        <v>100</v>
      </c>
      <c r="F44" s="68" t="s">
        <v>100</v>
      </c>
      <c r="G44" s="70"/>
    </row>
    <row r="45" spans="1:7" ht="46.15" customHeight="1" thickBot="1">
      <c r="A45" s="74" t="s">
        <v>147</v>
      </c>
      <c r="B45" s="266" t="s">
        <v>148</v>
      </c>
      <c r="C45" s="267"/>
      <c r="D45" s="70"/>
      <c r="E45" s="68" t="s">
        <v>100</v>
      </c>
      <c r="F45" s="68" t="s">
        <v>100</v>
      </c>
      <c r="G45" s="70"/>
    </row>
  </sheetData>
  <mergeCells count="34">
    <mergeCell ref="B45:C45"/>
    <mergeCell ref="B19:C19"/>
    <mergeCell ref="B24:C24"/>
    <mergeCell ref="B42:C42"/>
    <mergeCell ref="B43:C43"/>
    <mergeCell ref="B44:C44"/>
    <mergeCell ref="B33:C33"/>
    <mergeCell ref="B35:C35"/>
    <mergeCell ref="G2:G7"/>
    <mergeCell ref="A2:C7"/>
    <mergeCell ref="B18:C18"/>
    <mergeCell ref="B13:C13"/>
    <mergeCell ref="B23:C23"/>
    <mergeCell ref="B12:C12"/>
    <mergeCell ref="B14:C14"/>
    <mergeCell ref="E11:F11"/>
    <mergeCell ref="E16:F16"/>
    <mergeCell ref="E21:F21"/>
    <mergeCell ref="E7:F7"/>
    <mergeCell ref="A1:C1"/>
    <mergeCell ref="B32:C32"/>
    <mergeCell ref="A9:B9"/>
    <mergeCell ref="B27:C27"/>
    <mergeCell ref="B28:C28"/>
    <mergeCell ref="B17:C17"/>
    <mergeCell ref="B29:C29"/>
    <mergeCell ref="B22:C22"/>
    <mergeCell ref="E31:F31"/>
    <mergeCell ref="E41:F41"/>
    <mergeCell ref="E26:F26"/>
    <mergeCell ref="E37:F37"/>
    <mergeCell ref="B38:C38"/>
    <mergeCell ref="B39:C39"/>
    <mergeCell ref="B34:C34"/>
  </mergeCells>
  <conditionalFormatting sqref="A46:A118">
    <cfRule type="beginsWith" dxfId="1932" priority="3226" stopIfTrue="1" operator="beginsWith" text="Exceptional">
      <formula>LEFT(A46,LEN("Exceptional"))="Exceptional"</formula>
    </cfRule>
    <cfRule type="beginsWith" dxfId="1931" priority="3227" stopIfTrue="1" operator="beginsWith" text="Professional">
      <formula>LEFT(A46,LEN("Professional"))="Professional"</formula>
    </cfRule>
    <cfRule type="beginsWith" dxfId="1930" priority="3228" stopIfTrue="1" operator="beginsWith" text="Advanced">
      <formula>LEFT(A46,LEN("Advanced"))="Advanced"</formula>
    </cfRule>
    <cfRule type="beginsWith" dxfId="1929" priority="3229" stopIfTrue="1" operator="beginsWith" text="Intermediate">
      <formula>LEFT(A46,LEN("Intermediate"))="Intermediate"</formula>
    </cfRule>
    <cfRule type="beginsWith" dxfId="1928" priority="3230" stopIfTrue="1" operator="beginsWith" text="Basic">
      <formula>LEFT(A46,LEN("Basic"))="Basic"</formula>
    </cfRule>
    <cfRule type="beginsWith" dxfId="1927" priority="3231" stopIfTrue="1" operator="beginsWith" text="Required">
      <formula>LEFT(A46,LEN("Required"))="Required"</formula>
    </cfRule>
    <cfRule type="notContainsBlanks" dxfId="1926" priority="3232" stopIfTrue="1">
      <formula>LEN(TRIM(A46))&gt;0</formula>
    </cfRule>
  </conditionalFormatting>
  <conditionalFormatting sqref="E46:F118">
    <cfRule type="beginsWith" dxfId="1925" priority="3219" stopIfTrue="1" operator="beginsWith" text="Not Applicable">
      <formula>LEFT(E46,LEN("Not Applicable"))="Not Applicable"</formula>
    </cfRule>
    <cfRule type="beginsWith" dxfId="1924" priority="3220" stopIfTrue="1" operator="beginsWith" text="Waived">
      <formula>LEFT(E46,LEN("Waived"))="Waived"</formula>
    </cfRule>
    <cfRule type="beginsWith" dxfId="1923" priority="3221" stopIfTrue="1" operator="beginsWith" text="Pre-Passed">
      <formula>LEFT(E46,LEN("Pre-Passed"))="Pre-Passed"</formula>
    </cfRule>
    <cfRule type="beginsWith" dxfId="1922" priority="3222" stopIfTrue="1" operator="beginsWith" text="Completed">
      <formula>LEFT(E46,LEN("Completed"))="Completed"</formula>
    </cfRule>
    <cfRule type="beginsWith" dxfId="1921" priority="3223" stopIfTrue="1" operator="beginsWith" text="Partial">
      <formula>LEFT(E46,LEN("Partial"))="Partial"</formula>
    </cfRule>
    <cfRule type="beginsWith" dxfId="1920" priority="3224" stopIfTrue="1" operator="beginsWith" text="Missing">
      <formula>LEFT(E46,LEN("Missing"))="Missing"</formula>
    </cfRule>
    <cfRule type="beginsWith" dxfId="1919" priority="3225" stopIfTrue="1" operator="beginsWith" text="Untested">
      <formula>LEFT(E46,LEN("Untested"))="Untested"</formula>
    </cfRule>
    <cfRule type="notContainsBlanks" dxfId="1918" priority="3233" stopIfTrue="1">
      <formula>LEN(TRIM(E46))&gt;0</formula>
    </cfRule>
  </conditionalFormatting>
  <conditionalFormatting sqref="E9">
    <cfRule type="beginsWith" dxfId="1917" priority="1341" stopIfTrue="1" operator="beginsWith" text="Not Applicable">
      <formula>LEFT(E9,LEN("Not Applicable"))="Not Applicable"</formula>
    </cfRule>
    <cfRule type="beginsWith" dxfId="1916" priority="1342" stopIfTrue="1" operator="beginsWith" text="Waived">
      <formula>LEFT(E9,LEN("Waived"))="Waived"</formula>
    </cfRule>
    <cfRule type="beginsWith" dxfId="1915" priority="1343" stopIfTrue="1" operator="beginsWith" text="Pre-Passed">
      <formula>LEFT(E9,LEN("Pre-Passed"))="Pre-Passed"</formula>
    </cfRule>
    <cfRule type="beginsWith" dxfId="1914" priority="1344" stopIfTrue="1" operator="beginsWith" text="Completed">
      <formula>LEFT(E9,LEN("Completed"))="Completed"</formula>
    </cfRule>
    <cfRule type="beginsWith" dxfId="1913" priority="1345" stopIfTrue="1" operator="beginsWith" text="Partial">
      <formula>LEFT(E9,LEN("Partial"))="Partial"</formula>
    </cfRule>
    <cfRule type="beginsWith" dxfId="1912" priority="1346" stopIfTrue="1" operator="beginsWith" text="Missing">
      <formula>LEFT(E9,LEN("Missing"))="Missing"</formula>
    </cfRule>
    <cfRule type="beginsWith" dxfId="1911" priority="1347" stopIfTrue="1" operator="beginsWith" text="Untested">
      <formula>LEFT(E9,LEN("Untested"))="Untested"</formula>
    </cfRule>
    <cfRule type="notContainsBlanks" dxfId="1910" priority="1348" stopIfTrue="1">
      <formula>LEN(TRIM(E9))&gt;0</formula>
    </cfRule>
  </conditionalFormatting>
  <conditionalFormatting sqref="F9">
    <cfRule type="beginsWith" dxfId="1909" priority="1034" stopIfTrue="1" operator="beginsWith" text="Not Applicable">
      <formula>LEFT(F9,LEN("Not Applicable"))="Not Applicable"</formula>
    </cfRule>
    <cfRule type="beginsWith" dxfId="1908" priority="1035" stopIfTrue="1" operator="beginsWith" text="Waived">
      <formula>LEFT(F9,LEN("Waived"))="Waived"</formula>
    </cfRule>
    <cfRule type="beginsWith" dxfId="1907" priority="1036" stopIfTrue="1" operator="beginsWith" text="Pre-Passed">
      <formula>LEFT(F9,LEN("Pre-Passed"))="Pre-Passed"</formula>
    </cfRule>
    <cfRule type="beginsWith" dxfId="1906" priority="1037" stopIfTrue="1" operator="beginsWith" text="Completed">
      <formula>LEFT(F9,LEN("Completed"))="Completed"</formula>
    </cfRule>
    <cfRule type="beginsWith" dxfId="1905" priority="1038" stopIfTrue="1" operator="beginsWith" text="Partial">
      <formula>LEFT(F9,LEN("Partial"))="Partial"</formula>
    </cfRule>
    <cfRule type="beginsWith" dxfId="1904" priority="1039" stopIfTrue="1" operator="beginsWith" text="Missing">
      <formula>LEFT(F9,LEN("Missing"))="Missing"</formula>
    </cfRule>
    <cfRule type="beginsWith" dxfId="1903" priority="1040" stopIfTrue="1" operator="beginsWith" text="Untested">
      <formula>LEFT(F9,LEN("Untested"))="Untested"</formula>
    </cfRule>
    <cfRule type="notContainsBlanks" dxfId="1902" priority="1041" stopIfTrue="1">
      <formula>LEN(TRIM(F9))&gt;0</formula>
    </cfRule>
  </conditionalFormatting>
  <conditionalFormatting sqref="E27:F27 F28 F32:F33 F42:F43 F24 F35">
    <cfRule type="beginsWith" dxfId="1901" priority="696" stopIfTrue="1" operator="beginsWith" text="Not Applicable">
      <formula>LEFT(E24,LEN("Not Applicable"))="Not Applicable"</formula>
    </cfRule>
    <cfRule type="beginsWith" dxfId="1900" priority="697" stopIfTrue="1" operator="beginsWith" text="Waived">
      <formula>LEFT(E24,LEN("Waived"))="Waived"</formula>
    </cfRule>
    <cfRule type="beginsWith" dxfId="1899" priority="698" stopIfTrue="1" operator="beginsWith" text="Broken">
      <formula>LEFT(E24,LEN("Broken"))="Broken"</formula>
    </cfRule>
    <cfRule type="beginsWith" dxfId="1898" priority="699" stopIfTrue="1" operator="beginsWith" text="Decent">
      <formula>LEFT(E24,LEN("Decent"))="Decent"</formula>
    </cfRule>
    <cfRule type="beginsWith" dxfId="1897" priority="700" stopIfTrue="1" operator="beginsWith" text="Poor">
      <formula>LEFT(E24,LEN("Poor"))="Poor"</formula>
    </cfRule>
    <cfRule type="beginsWith" dxfId="1896" priority="701" stopIfTrue="1" operator="beginsWith" text="Missing">
      <formula>LEFT(E24,LEN("Missing"))="Missing"</formula>
    </cfRule>
    <cfRule type="beginsWith" dxfId="1895" priority="702" stopIfTrue="1" operator="beginsWith" text="Untested">
      <formula>LEFT(E24,LEN("Untested"))="Untested"</formula>
    </cfRule>
    <cfRule type="notContainsBlanks" dxfId="1894" priority="703" stopIfTrue="1">
      <formula>LEN(TRIM(E24))&gt;0</formula>
    </cfRule>
  </conditionalFormatting>
  <conditionalFormatting sqref="F27:F28 F32:F33 F42:F43 F24 F35">
    <cfRule type="beginsWith" dxfId="1893" priority="675" operator="beginsWith" text="Partial">
      <formula>LEFT(F24,LEN("Partial"))="Partial"</formula>
    </cfRule>
    <cfRule type="beginsWith" dxfId="1892" priority="693" stopIfTrue="1" operator="beginsWith" text="Exceptional">
      <formula>LEFT(F24,LEN("Exceptional"))="Exceptional"</formula>
    </cfRule>
    <cfRule type="beginsWith" dxfId="1891" priority="694" stopIfTrue="1" operator="beginsWith" text="Great">
      <formula>LEFT(F24,LEN("Great"))="Great"</formula>
    </cfRule>
    <cfRule type="beginsWith" dxfId="1890" priority="695" stopIfTrue="1" operator="beginsWith" text="Good">
      <formula>LEFT(F24,LEN("Good"))="Good"</formula>
    </cfRule>
  </conditionalFormatting>
  <conditionalFormatting sqref="E27">
    <cfRule type="beginsWith" dxfId="1889" priority="690" stopIfTrue="1" operator="beginsWith" text="Exceptional">
      <formula>LEFT(E27,LEN("Exceptional"))="Exceptional"</formula>
    </cfRule>
    <cfRule type="beginsWith" dxfId="1888" priority="691" stopIfTrue="1" operator="beginsWith" text="Great">
      <formula>LEFT(E27,LEN("Great"))="Great"</formula>
    </cfRule>
    <cfRule type="beginsWith" dxfId="1887" priority="692" stopIfTrue="1" operator="beginsWith" text="Good">
      <formula>LEFT(E27,LEN("Good"))="Good"</formula>
    </cfRule>
  </conditionalFormatting>
  <conditionalFormatting sqref="E27">
    <cfRule type="beginsWith" dxfId="1886" priority="671" operator="beginsWith" text="Partial">
      <formula>LEFT(E27,LEN("Partial"))="Partial"</formula>
    </cfRule>
    <cfRule type="beginsWith" dxfId="1885" priority="672" stopIfTrue="1" operator="beginsWith" text="Exceptional">
      <formula>LEFT(E27,LEN("Exceptional"))="Exceptional"</formula>
    </cfRule>
    <cfRule type="beginsWith" dxfId="1884" priority="673" stopIfTrue="1" operator="beginsWith" text="Great">
      <formula>LEFT(E27,LEN("Great"))="Great"</formula>
    </cfRule>
    <cfRule type="beginsWith" dxfId="1883" priority="674" stopIfTrue="1" operator="beginsWith" text="Good">
      <formula>LEFT(E27,LEN("Good"))="Good"</formula>
    </cfRule>
  </conditionalFormatting>
  <conditionalFormatting sqref="E28">
    <cfRule type="beginsWith" dxfId="1882" priority="663" stopIfTrue="1" operator="beginsWith" text="Not Applicable">
      <formula>LEFT(E28,LEN("Not Applicable"))="Not Applicable"</formula>
    </cfRule>
    <cfRule type="beginsWith" dxfId="1881" priority="664" stopIfTrue="1" operator="beginsWith" text="Waived">
      <formula>LEFT(E28,LEN("Waived"))="Waived"</formula>
    </cfRule>
    <cfRule type="beginsWith" dxfId="1880" priority="665" stopIfTrue="1" operator="beginsWith" text="Broken">
      <formula>LEFT(E28,LEN("Broken"))="Broken"</formula>
    </cfRule>
    <cfRule type="beginsWith" dxfId="1879" priority="666" stopIfTrue="1" operator="beginsWith" text="Decent">
      <formula>LEFT(E28,LEN("Decent"))="Decent"</formula>
    </cfRule>
    <cfRule type="beginsWith" dxfId="1878" priority="667" stopIfTrue="1" operator="beginsWith" text="Poor">
      <formula>LEFT(E28,LEN("Poor"))="Poor"</formula>
    </cfRule>
    <cfRule type="beginsWith" dxfId="1877" priority="668" stopIfTrue="1" operator="beginsWith" text="Missing">
      <formula>LEFT(E28,LEN("Missing"))="Missing"</formula>
    </cfRule>
    <cfRule type="beginsWith" dxfId="1876" priority="669" stopIfTrue="1" operator="beginsWith" text="Untested">
      <formula>LEFT(E28,LEN("Untested"))="Untested"</formula>
    </cfRule>
    <cfRule type="notContainsBlanks" dxfId="1875" priority="670" stopIfTrue="1">
      <formula>LEN(TRIM(E28))&gt;0</formula>
    </cfRule>
  </conditionalFormatting>
  <conditionalFormatting sqref="E28">
    <cfRule type="beginsWith" dxfId="1874" priority="659" operator="beginsWith" text="Partial">
      <formula>LEFT(E28,LEN("Partial"))="Partial"</formula>
    </cfRule>
    <cfRule type="beginsWith" dxfId="1873" priority="660" stopIfTrue="1" operator="beginsWith" text="Exceptional">
      <formula>LEFT(E28,LEN("Exceptional"))="Exceptional"</formula>
    </cfRule>
    <cfRule type="beginsWith" dxfId="1872" priority="661" stopIfTrue="1" operator="beginsWith" text="Great">
      <formula>LEFT(E28,LEN("Great"))="Great"</formula>
    </cfRule>
    <cfRule type="beginsWith" dxfId="1871" priority="662" stopIfTrue="1" operator="beginsWith" text="Good">
      <formula>LEFT(E28,LEN("Good"))="Good"</formula>
    </cfRule>
  </conditionalFormatting>
  <conditionalFormatting sqref="F19">
    <cfRule type="beginsWith" dxfId="1870" priority="639" stopIfTrue="1" operator="beginsWith" text="Not Applicable">
      <formula>LEFT(F19,LEN("Not Applicable"))="Not Applicable"</formula>
    </cfRule>
    <cfRule type="beginsWith" dxfId="1869" priority="640" stopIfTrue="1" operator="beginsWith" text="Waived">
      <formula>LEFT(F19,LEN("Waived"))="Waived"</formula>
    </cfRule>
    <cfRule type="beginsWith" dxfId="1868" priority="641" stopIfTrue="1" operator="beginsWith" text="Broken">
      <formula>LEFT(F19,LEN("Broken"))="Broken"</formula>
    </cfRule>
    <cfRule type="beginsWith" dxfId="1867" priority="642" stopIfTrue="1" operator="beginsWith" text="Decent">
      <formula>LEFT(F19,LEN("Decent"))="Decent"</formula>
    </cfRule>
    <cfRule type="beginsWith" dxfId="1866" priority="643" stopIfTrue="1" operator="beginsWith" text="Poor">
      <formula>LEFT(F19,LEN("Poor"))="Poor"</formula>
    </cfRule>
    <cfRule type="beginsWith" dxfId="1865" priority="644" stopIfTrue="1" operator="beginsWith" text="Missing">
      <formula>LEFT(F19,LEN("Missing"))="Missing"</formula>
    </cfRule>
    <cfRule type="beginsWith" dxfId="1864" priority="645" stopIfTrue="1" operator="beginsWith" text="Untested">
      <formula>LEFT(F19,LEN("Untested"))="Untested"</formula>
    </cfRule>
    <cfRule type="notContainsBlanks" dxfId="1863" priority="646" stopIfTrue="1">
      <formula>LEN(TRIM(F19))&gt;0</formula>
    </cfRule>
  </conditionalFormatting>
  <conditionalFormatting sqref="F19">
    <cfRule type="beginsWith" dxfId="1862" priority="635" operator="beginsWith" text="Partial">
      <formula>LEFT(F19,LEN("Partial"))="Partial"</formula>
    </cfRule>
    <cfRule type="beginsWith" dxfId="1861" priority="636" stopIfTrue="1" operator="beginsWith" text="Exceptional">
      <formula>LEFT(F19,LEN("Exceptional"))="Exceptional"</formula>
    </cfRule>
    <cfRule type="beginsWith" dxfId="1860" priority="637" stopIfTrue="1" operator="beginsWith" text="Great">
      <formula>LEFT(F19,LEN("Great"))="Great"</formula>
    </cfRule>
    <cfRule type="beginsWith" dxfId="1859" priority="638" stopIfTrue="1" operator="beginsWith" text="Good">
      <formula>LEFT(F19,LEN("Good"))="Good"</formula>
    </cfRule>
  </conditionalFormatting>
  <conditionalFormatting sqref="E19">
    <cfRule type="beginsWith" dxfId="1858" priority="627" stopIfTrue="1" operator="beginsWith" text="Not Applicable">
      <formula>LEFT(E19,LEN("Not Applicable"))="Not Applicable"</formula>
    </cfRule>
    <cfRule type="beginsWith" dxfId="1857" priority="628" stopIfTrue="1" operator="beginsWith" text="Waived">
      <formula>LEFT(E19,LEN("Waived"))="Waived"</formula>
    </cfRule>
    <cfRule type="beginsWith" dxfId="1856" priority="629" stopIfTrue="1" operator="beginsWith" text="Broken">
      <formula>LEFT(E19,LEN("Broken"))="Broken"</formula>
    </cfRule>
    <cfRule type="beginsWith" dxfId="1855" priority="630" stopIfTrue="1" operator="beginsWith" text="Decent">
      <formula>LEFT(E19,LEN("Decent"))="Decent"</formula>
    </cfRule>
    <cfRule type="beginsWith" dxfId="1854" priority="631" stopIfTrue="1" operator="beginsWith" text="Poor">
      <formula>LEFT(E19,LEN("Poor"))="Poor"</formula>
    </cfRule>
    <cfRule type="beginsWith" dxfId="1853" priority="632" stopIfTrue="1" operator="beginsWith" text="Missing">
      <formula>LEFT(E19,LEN("Missing"))="Missing"</formula>
    </cfRule>
    <cfRule type="beginsWith" dxfId="1852" priority="633" stopIfTrue="1" operator="beginsWith" text="Untested">
      <formula>LEFT(E19,LEN("Untested"))="Untested"</formula>
    </cfRule>
    <cfRule type="notContainsBlanks" dxfId="1851" priority="634" stopIfTrue="1">
      <formula>LEN(TRIM(E19))&gt;0</formula>
    </cfRule>
  </conditionalFormatting>
  <conditionalFormatting sqref="E19">
    <cfRule type="beginsWith" dxfId="1850" priority="623" operator="beginsWith" text="Partial">
      <formula>LEFT(E19,LEN("Partial"))="Partial"</formula>
    </cfRule>
    <cfRule type="beginsWith" dxfId="1849" priority="624" stopIfTrue="1" operator="beginsWith" text="Exceptional">
      <formula>LEFT(E19,LEN("Exceptional"))="Exceptional"</formula>
    </cfRule>
    <cfRule type="beginsWith" dxfId="1848" priority="625" stopIfTrue="1" operator="beginsWith" text="Great">
      <formula>LEFT(E19,LEN("Great"))="Great"</formula>
    </cfRule>
    <cfRule type="beginsWith" dxfId="1847" priority="626" stopIfTrue="1" operator="beginsWith" text="Good">
      <formula>LEFT(E19,LEN("Good"))="Good"</formula>
    </cfRule>
  </conditionalFormatting>
  <conditionalFormatting sqref="E32">
    <cfRule type="beginsWith" dxfId="1846" priority="603" stopIfTrue="1" operator="beginsWith" text="Not Applicable">
      <formula>LEFT(E32,LEN("Not Applicable"))="Not Applicable"</formula>
    </cfRule>
    <cfRule type="beginsWith" dxfId="1845" priority="604" stopIfTrue="1" operator="beginsWith" text="Waived">
      <formula>LEFT(E32,LEN("Waived"))="Waived"</formula>
    </cfRule>
    <cfRule type="beginsWith" dxfId="1844" priority="605" stopIfTrue="1" operator="beginsWith" text="Broken">
      <formula>LEFT(E32,LEN("Broken"))="Broken"</formula>
    </cfRule>
    <cfRule type="beginsWith" dxfId="1843" priority="606" stopIfTrue="1" operator="beginsWith" text="Decent">
      <formula>LEFT(E32,LEN("Decent"))="Decent"</formula>
    </cfRule>
    <cfRule type="beginsWith" dxfId="1842" priority="607" stopIfTrue="1" operator="beginsWith" text="Poor">
      <formula>LEFT(E32,LEN("Poor"))="Poor"</formula>
    </cfRule>
    <cfRule type="beginsWith" dxfId="1841" priority="608" stopIfTrue="1" operator="beginsWith" text="Missing">
      <formula>LEFT(E32,LEN("Missing"))="Missing"</formula>
    </cfRule>
    <cfRule type="beginsWith" dxfId="1840" priority="609" stopIfTrue="1" operator="beginsWith" text="Untested">
      <formula>LEFT(E32,LEN("Untested"))="Untested"</formula>
    </cfRule>
    <cfRule type="notContainsBlanks" dxfId="1839" priority="610" stopIfTrue="1">
      <formula>LEN(TRIM(E32))&gt;0</formula>
    </cfRule>
  </conditionalFormatting>
  <conditionalFormatting sqref="E32">
    <cfRule type="beginsWith" dxfId="1838" priority="599" operator="beginsWith" text="Partial">
      <formula>LEFT(E32,LEN("Partial"))="Partial"</formula>
    </cfRule>
    <cfRule type="beginsWith" dxfId="1837" priority="600" stopIfTrue="1" operator="beginsWith" text="Exceptional">
      <formula>LEFT(E32,LEN("Exceptional"))="Exceptional"</formula>
    </cfRule>
    <cfRule type="beginsWith" dxfId="1836" priority="601" stopIfTrue="1" operator="beginsWith" text="Great">
      <formula>LEFT(E32,LEN("Great"))="Great"</formula>
    </cfRule>
    <cfRule type="beginsWith" dxfId="1835" priority="602" stopIfTrue="1" operator="beginsWith" text="Good">
      <formula>LEFT(E32,LEN("Good"))="Good"</formula>
    </cfRule>
  </conditionalFormatting>
  <conditionalFormatting sqref="E33">
    <cfRule type="beginsWith" dxfId="1834" priority="579" stopIfTrue="1" operator="beginsWith" text="Not Applicable">
      <formula>LEFT(E33,LEN("Not Applicable"))="Not Applicable"</formula>
    </cfRule>
    <cfRule type="beginsWith" dxfId="1833" priority="580" stopIfTrue="1" operator="beginsWith" text="Waived">
      <formula>LEFT(E33,LEN("Waived"))="Waived"</formula>
    </cfRule>
    <cfRule type="beginsWith" dxfId="1832" priority="581" stopIfTrue="1" operator="beginsWith" text="Broken">
      <formula>LEFT(E33,LEN("Broken"))="Broken"</formula>
    </cfRule>
    <cfRule type="beginsWith" dxfId="1831" priority="582" stopIfTrue="1" operator="beginsWith" text="Decent">
      <formula>LEFT(E33,LEN("Decent"))="Decent"</formula>
    </cfRule>
    <cfRule type="beginsWith" dxfId="1830" priority="583" stopIfTrue="1" operator="beginsWith" text="Poor">
      <formula>LEFT(E33,LEN("Poor"))="Poor"</formula>
    </cfRule>
    <cfRule type="beginsWith" dxfId="1829" priority="584" stopIfTrue="1" operator="beginsWith" text="Missing">
      <formula>LEFT(E33,LEN("Missing"))="Missing"</formula>
    </cfRule>
    <cfRule type="beginsWith" dxfId="1828" priority="585" stopIfTrue="1" operator="beginsWith" text="Untested">
      <formula>LEFT(E33,LEN("Untested"))="Untested"</formula>
    </cfRule>
    <cfRule type="notContainsBlanks" dxfId="1827" priority="586" stopIfTrue="1">
      <formula>LEN(TRIM(E33))&gt;0</formula>
    </cfRule>
  </conditionalFormatting>
  <conditionalFormatting sqref="E33">
    <cfRule type="beginsWith" dxfId="1826" priority="575" operator="beginsWith" text="Partial">
      <formula>LEFT(E33,LEN("Partial"))="Partial"</formula>
    </cfRule>
    <cfRule type="beginsWith" dxfId="1825" priority="576" stopIfTrue="1" operator="beginsWith" text="Exceptional">
      <formula>LEFT(E33,LEN("Exceptional"))="Exceptional"</formula>
    </cfRule>
    <cfRule type="beginsWith" dxfId="1824" priority="577" stopIfTrue="1" operator="beginsWith" text="Great">
      <formula>LEFT(E33,LEN("Great"))="Great"</formula>
    </cfRule>
    <cfRule type="beginsWith" dxfId="1823" priority="578" stopIfTrue="1" operator="beginsWith" text="Good">
      <formula>LEFT(E33,LEN("Good"))="Good"</formula>
    </cfRule>
  </conditionalFormatting>
  <conditionalFormatting sqref="E35">
    <cfRule type="beginsWith" dxfId="1822" priority="555" stopIfTrue="1" operator="beginsWith" text="Not Applicable">
      <formula>LEFT(E35,LEN("Not Applicable"))="Not Applicable"</formula>
    </cfRule>
    <cfRule type="beginsWith" dxfId="1821" priority="556" stopIfTrue="1" operator="beginsWith" text="Waived">
      <formula>LEFT(E35,LEN("Waived"))="Waived"</formula>
    </cfRule>
    <cfRule type="beginsWith" dxfId="1820" priority="557" stopIfTrue="1" operator="beginsWith" text="Broken">
      <formula>LEFT(E35,LEN("Broken"))="Broken"</formula>
    </cfRule>
    <cfRule type="beginsWith" dxfId="1819" priority="558" stopIfTrue="1" operator="beginsWith" text="Decent">
      <formula>LEFT(E35,LEN("Decent"))="Decent"</formula>
    </cfRule>
    <cfRule type="beginsWith" dxfId="1818" priority="559" stopIfTrue="1" operator="beginsWith" text="Poor">
      <formula>LEFT(E35,LEN("Poor"))="Poor"</formula>
    </cfRule>
    <cfRule type="beginsWith" dxfId="1817" priority="560" stopIfTrue="1" operator="beginsWith" text="Missing">
      <formula>LEFT(E35,LEN("Missing"))="Missing"</formula>
    </cfRule>
    <cfRule type="beginsWith" dxfId="1816" priority="561" stopIfTrue="1" operator="beginsWith" text="Untested">
      <formula>LEFT(E35,LEN("Untested"))="Untested"</formula>
    </cfRule>
    <cfRule type="notContainsBlanks" dxfId="1815" priority="562" stopIfTrue="1">
      <formula>LEN(TRIM(E35))&gt;0</formula>
    </cfRule>
  </conditionalFormatting>
  <conditionalFormatting sqref="E35">
    <cfRule type="beginsWith" dxfId="1814" priority="551" operator="beginsWith" text="Partial">
      <formula>LEFT(E35,LEN("Partial"))="Partial"</formula>
    </cfRule>
    <cfRule type="beginsWith" dxfId="1813" priority="552" stopIfTrue="1" operator="beginsWith" text="Exceptional">
      <formula>LEFT(E35,LEN("Exceptional"))="Exceptional"</formula>
    </cfRule>
    <cfRule type="beginsWith" dxfId="1812" priority="553" stopIfTrue="1" operator="beginsWith" text="Great">
      <formula>LEFT(E35,LEN("Great"))="Great"</formula>
    </cfRule>
    <cfRule type="beginsWith" dxfId="1811" priority="554" stopIfTrue="1" operator="beginsWith" text="Good">
      <formula>LEFT(E35,LEN("Good"))="Good"</formula>
    </cfRule>
  </conditionalFormatting>
  <conditionalFormatting sqref="E13">
    <cfRule type="beginsWith" dxfId="1810" priority="531" stopIfTrue="1" operator="beginsWith" text="Not Applicable">
      <formula>LEFT(E13,LEN("Not Applicable"))="Not Applicable"</formula>
    </cfRule>
    <cfRule type="beginsWith" dxfId="1809" priority="532" stopIfTrue="1" operator="beginsWith" text="Waived">
      <formula>LEFT(E13,LEN("Waived"))="Waived"</formula>
    </cfRule>
    <cfRule type="beginsWith" dxfId="1808" priority="533" stopIfTrue="1" operator="beginsWith" text="Broken">
      <formula>LEFT(E13,LEN("Broken"))="Broken"</formula>
    </cfRule>
    <cfRule type="beginsWith" dxfId="1807" priority="534" stopIfTrue="1" operator="beginsWith" text="Decent">
      <formula>LEFT(E13,LEN("Decent"))="Decent"</formula>
    </cfRule>
    <cfRule type="beginsWith" dxfId="1806" priority="535" stopIfTrue="1" operator="beginsWith" text="Poor">
      <formula>LEFT(E13,LEN("Poor"))="Poor"</formula>
    </cfRule>
    <cfRule type="beginsWith" dxfId="1805" priority="536" stopIfTrue="1" operator="beginsWith" text="Missing">
      <formula>LEFT(E13,LEN("Missing"))="Missing"</formula>
    </cfRule>
    <cfRule type="beginsWith" dxfId="1804" priority="537" stopIfTrue="1" operator="beginsWith" text="Untested">
      <formula>LEFT(E13,LEN("Untested"))="Untested"</formula>
    </cfRule>
    <cfRule type="notContainsBlanks" dxfId="1803" priority="538" stopIfTrue="1">
      <formula>LEN(TRIM(E13))&gt;0</formula>
    </cfRule>
  </conditionalFormatting>
  <conditionalFormatting sqref="E13">
    <cfRule type="beginsWith" dxfId="1802" priority="527" operator="beginsWith" text="Partial">
      <formula>LEFT(E13,LEN("Partial"))="Partial"</formula>
    </cfRule>
    <cfRule type="beginsWith" dxfId="1801" priority="528" stopIfTrue="1" operator="beginsWith" text="Exceptional">
      <formula>LEFT(E13,LEN("Exceptional"))="Exceptional"</formula>
    </cfRule>
    <cfRule type="beginsWith" dxfId="1800" priority="529" stopIfTrue="1" operator="beginsWith" text="Great">
      <formula>LEFT(E13,LEN("Great"))="Great"</formula>
    </cfRule>
    <cfRule type="beginsWith" dxfId="1799" priority="530" stopIfTrue="1" operator="beginsWith" text="Good">
      <formula>LEFT(E13,LEN("Good"))="Good"</formula>
    </cfRule>
  </conditionalFormatting>
  <conditionalFormatting sqref="E24">
    <cfRule type="beginsWith" dxfId="1798" priority="507" stopIfTrue="1" operator="beginsWith" text="Not Applicable">
      <formula>LEFT(E24,LEN("Not Applicable"))="Not Applicable"</formula>
    </cfRule>
    <cfRule type="beginsWith" dxfId="1797" priority="508" stopIfTrue="1" operator="beginsWith" text="Waived">
      <formula>LEFT(E24,LEN("Waived"))="Waived"</formula>
    </cfRule>
    <cfRule type="beginsWith" dxfId="1796" priority="509" stopIfTrue="1" operator="beginsWith" text="Broken">
      <formula>LEFT(E24,LEN("Broken"))="Broken"</formula>
    </cfRule>
    <cfRule type="beginsWith" dxfId="1795" priority="510" stopIfTrue="1" operator="beginsWith" text="Decent">
      <formula>LEFT(E24,LEN("Decent"))="Decent"</formula>
    </cfRule>
    <cfRule type="beginsWith" dxfId="1794" priority="511" stopIfTrue="1" operator="beginsWith" text="Poor">
      <formula>LEFT(E24,LEN("Poor"))="Poor"</formula>
    </cfRule>
    <cfRule type="beginsWith" dxfId="1793" priority="512" stopIfTrue="1" operator="beginsWith" text="Missing">
      <formula>LEFT(E24,LEN("Missing"))="Missing"</formula>
    </cfRule>
    <cfRule type="beginsWith" dxfId="1792" priority="513" stopIfTrue="1" operator="beginsWith" text="Untested">
      <formula>LEFT(E24,LEN("Untested"))="Untested"</formula>
    </cfRule>
    <cfRule type="notContainsBlanks" dxfId="1791" priority="514" stopIfTrue="1">
      <formula>LEN(TRIM(E24))&gt;0</formula>
    </cfRule>
  </conditionalFormatting>
  <conditionalFormatting sqref="E24">
    <cfRule type="beginsWith" dxfId="1790" priority="503" operator="beginsWith" text="Partial">
      <formula>LEFT(E24,LEN("Partial"))="Partial"</formula>
    </cfRule>
    <cfRule type="beginsWith" dxfId="1789" priority="504" stopIfTrue="1" operator="beginsWith" text="Exceptional">
      <formula>LEFT(E24,LEN("Exceptional"))="Exceptional"</formula>
    </cfRule>
    <cfRule type="beginsWith" dxfId="1788" priority="505" stopIfTrue="1" operator="beginsWith" text="Great">
      <formula>LEFT(E24,LEN("Great"))="Great"</formula>
    </cfRule>
    <cfRule type="beginsWith" dxfId="1787" priority="506" stopIfTrue="1" operator="beginsWith" text="Good">
      <formula>LEFT(E24,LEN("Good"))="Good"</formula>
    </cfRule>
  </conditionalFormatting>
  <conditionalFormatting sqref="E42">
    <cfRule type="beginsWith" dxfId="1786" priority="483" stopIfTrue="1" operator="beginsWith" text="Not Applicable">
      <formula>LEFT(E42,LEN("Not Applicable"))="Not Applicable"</formula>
    </cfRule>
    <cfRule type="beginsWith" dxfId="1785" priority="484" stopIfTrue="1" operator="beginsWith" text="Waived">
      <formula>LEFT(E42,LEN("Waived"))="Waived"</formula>
    </cfRule>
    <cfRule type="beginsWith" dxfId="1784" priority="485" stopIfTrue="1" operator="beginsWith" text="Broken">
      <formula>LEFT(E42,LEN("Broken"))="Broken"</formula>
    </cfRule>
    <cfRule type="beginsWith" dxfId="1783" priority="486" stopIfTrue="1" operator="beginsWith" text="Decent">
      <formula>LEFT(E42,LEN("Decent"))="Decent"</formula>
    </cfRule>
    <cfRule type="beginsWith" dxfId="1782" priority="487" stopIfTrue="1" operator="beginsWith" text="Poor">
      <formula>LEFT(E42,LEN("Poor"))="Poor"</formula>
    </cfRule>
    <cfRule type="beginsWith" dxfId="1781" priority="488" stopIfTrue="1" operator="beginsWith" text="Missing">
      <formula>LEFT(E42,LEN("Missing"))="Missing"</formula>
    </cfRule>
    <cfRule type="beginsWith" dxfId="1780" priority="489" stopIfTrue="1" operator="beginsWith" text="Untested">
      <formula>LEFT(E42,LEN("Untested"))="Untested"</formula>
    </cfRule>
    <cfRule type="notContainsBlanks" dxfId="1779" priority="490" stopIfTrue="1">
      <formula>LEN(TRIM(E42))&gt;0</formula>
    </cfRule>
  </conditionalFormatting>
  <conditionalFormatting sqref="E42">
    <cfRule type="beginsWith" dxfId="1778" priority="479" operator="beginsWith" text="Partial">
      <formula>LEFT(E42,LEN("Partial"))="Partial"</formula>
    </cfRule>
    <cfRule type="beginsWith" dxfId="1777" priority="480" stopIfTrue="1" operator="beginsWith" text="Exceptional">
      <formula>LEFT(E42,LEN("Exceptional"))="Exceptional"</formula>
    </cfRule>
    <cfRule type="beginsWith" dxfId="1776" priority="481" stopIfTrue="1" operator="beginsWith" text="Great">
      <formula>LEFT(E42,LEN("Great"))="Great"</formula>
    </cfRule>
    <cfRule type="beginsWith" dxfId="1775" priority="482" stopIfTrue="1" operator="beginsWith" text="Good">
      <formula>LEFT(E42,LEN("Good"))="Good"</formula>
    </cfRule>
  </conditionalFormatting>
  <conditionalFormatting sqref="E43">
    <cfRule type="beginsWith" dxfId="1774" priority="459" stopIfTrue="1" operator="beginsWith" text="Not Applicable">
      <formula>LEFT(E43,LEN("Not Applicable"))="Not Applicable"</formula>
    </cfRule>
    <cfRule type="beginsWith" dxfId="1773" priority="460" stopIfTrue="1" operator="beginsWith" text="Waived">
      <formula>LEFT(E43,LEN("Waived"))="Waived"</formula>
    </cfRule>
    <cfRule type="beginsWith" dxfId="1772" priority="461" stopIfTrue="1" operator="beginsWith" text="Broken">
      <formula>LEFT(E43,LEN("Broken"))="Broken"</formula>
    </cfRule>
    <cfRule type="beginsWith" dxfId="1771" priority="462" stopIfTrue="1" operator="beginsWith" text="Decent">
      <formula>LEFT(E43,LEN("Decent"))="Decent"</formula>
    </cfRule>
    <cfRule type="beginsWith" dxfId="1770" priority="463" stopIfTrue="1" operator="beginsWith" text="Poor">
      <formula>LEFT(E43,LEN("Poor"))="Poor"</formula>
    </cfRule>
    <cfRule type="beginsWith" dxfId="1769" priority="464" stopIfTrue="1" operator="beginsWith" text="Missing">
      <formula>LEFT(E43,LEN("Missing"))="Missing"</formula>
    </cfRule>
    <cfRule type="beginsWith" dxfId="1768" priority="465" stopIfTrue="1" operator="beginsWith" text="Untested">
      <formula>LEFT(E43,LEN("Untested"))="Untested"</formula>
    </cfRule>
    <cfRule type="notContainsBlanks" dxfId="1767" priority="466" stopIfTrue="1">
      <formula>LEN(TRIM(E43))&gt;0</formula>
    </cfRule>
  </conditionalFormatting>
  <conditionalFormatting sqref="E43">
    <cfRule type="beginsWith" dxfId="1766" priority="455" operator="beginsWith" text="Partial">
      <formula>LEFT(E43,LEN("Partial"))="Partial"</formula>
    </cfRule>
    <cfRule type="beginsWith" dxfId="1765" priority="456" stopIfTrue="1" operator="beginsWith" text="Exceptional">
      <formula>LEFT(E43,LEN("Exceptional"))="Exceptional"</formula>
    </cfRule>
    <cfRule type="beginsWith" dxfId="1764" priority="457" stopIfTrue="1" operator="beginsWith" text="Great">
      <formula>LEFT(E43,LEN("Great"))="Great"</formula>
    </cfRule>
    <cfRule type="beginsWith" dxfId="1763" priority="458" stopIfTrue="1" operator="beginsWith" text="Good">
      <formula>LEFT(E43,LEN("Good"))="Good"</formula>
    </cfRule>
  </conditionalFormatting>
  <conditionalFormatting sqref="F44">
    <cfRule type="beginsWith" dxfId="1762" priority="447" stopIfTrue="1" operator="beginsWith" text="Not Applicable">
      <formula>LEFT(F44,LEN("Not Applicable"))="Not Applicable"</formula>
    </cfRule>
    <cfRule type="beginsWith" dxfId="1761" priority="448" stopIfTrue="1" operator="beginsWith" text="Waived">
      <formula>LEFT(F44,LEN("Waived"))="Waived"</formula>
    </cfRule>
    <cfRule type="beginsWith" dxfId="1760" priority="449" stopIfTrue="1" operator="beginsWith" text="Broken">
      <formula>LEFT(F44,LEN("Broken"))="Broken"</formula>
    </cfRule>
    <cfRule type="beginsWith" dxfId="1759" priority="450" stopIfTrue="1" operator="beginsWith" text="Decent">
      <formula>LEFT(F44,LEN("Decent"))="Decent"</formula>
    </cfRule>
    <cfRule type="beginsWith" dxfId="1758" priority="451" stopIfTrue="1" operator="beginsWith" text="Poor">
      <formula>LEFT(F44,LEN("Poor"))="Poor"</formula>
    </cfRule>
    <cfRule type="beginsWith" dxfId="1757" priority="452" stopIfTrue="1" operator="beginsWith" text="Missing">
      <formula>LEFT(F44,LEN("Missing"))="Missing"</formula>
    </cfRule>
    <cfRule type="beginsWith" dxfId="1756" priority="453" stopIfTrue="1" operator="beginsWith" text="Untested">
      <formula>LEFT(F44,LEN("Untested"))="Untested"</formula>
    </cfRule>
    <cfRule type="notContainsBlanks" dxfId="1755" priority="454" stopIfTrue="1">
      <formula>LEN(TRIM(F44))&gt;0</formula>
    </cfRule>
  </conditionalFormatting>
  <conditionalFormatting sqref="F44">
    <cfRule type="beginsWith" dxfId="1754" priority="443" operator="beginsWith" text="Partial">
      <formula>LEFT(F44,LEN("Partial"))="Partial"</formula>
    </cfRule>
    <cfRule type="beginsWith" dxfId="1753" priority="444" stopIfTrue="1" operator="beginsWith" text="Exceptional">
      <formula>LEFT(F44,LEN("Exceptional"))="Exceptional"</formula>
    </cfRule>
    <cfRule type="beginsWith" dxfId="1752" priority="445" stopIfTrue="1" operator="beginsWith" text="Great">
      <formula>LEFT(F44,LEN("Great"))="Great"</formula>
    </cfRule>
    <cfRule type="beginsWith" dxfId="1751" priority="446" stopIfTrue="1" operator="beginsWith" text="Good">
      <formula>LEFT(F44,LEN("Good"))="Good"</formula>
    </cfRule>
  </conditionalFormatting>
  <conditionalFormatting sqref="E44">
    <cfRule type="beginsWith" dxfId="1750" priority="435" stopIfTrue="1" operator="beginsWith" text="Not Applicable">
      <formula>LEFT(E44,LEN("Not Applicable"))="Not Applicable"</formula>
    </cfRule>
    <cfRule type="beginsWith" dxfId="1749" priority="436" stopIfTrue="1" operator="beginsWith" text="Waived">
      <formula>LEFT(E44,LEN("Waived"))="Waived"</formula>
    </cfRule>
    <cfRule type="beginsWith" dxfId="1748" priority="437" stopIfTrue="1" operator="beginsWith" text="Broken">
      <formula>LEFT(E44,LEN("Broken"))="Broken"</formula>
    </cfRule>
    <cfRule type="beginsWith" dxfId="1747" priority="438" stopIfTrue="1" operator="beginsWith" text="Decent">
      <formula>LEFT(E44,LEN("Decent"))="Decent"</formula>
    </cfRule>
    <cfRule type="beginsWith" dxfId="1746" priority="439" stopIfTrue="1" operator="beginsWith" text="Poor">
      <formula>LEFT(E44,LEN("Poor"))="Poor"</formula>
    </cfRule>
    <cfRule type="beginsWith" dxfId="1745" priority="440" stopIfTrue="1" operator="beginsWith" text="Missing">
      <formula>LEFT(E44,LEN("Missing"))="Missing"</formula>
    </cfRule>
    <cfRule type="beginsWith" dxfId="1744" priority="441" stopIfTrue="1" operator="beginsWith" text="Untested">
      <formula>LEFT(E44,LEN("Untested"))="Untested"</formula>
    </cfRule>
    <cfRule type="notContainsBlanks" dxfId="1743" priority="442" stopIfTrue="1">
      <formula>LEN(TRIM(E44))&gt;0</formula>
    </cfRule>
  </conditionalFormatting>
  <conditionalFormatting sqref="E44">
    <cfRule type="beginsWith" dxfId="1742" priority="431" operator="beginsWith" text="Partial">
      <formula>LEFT(E44,LEN("Partial"))="Partial"</formula>
    </cfRule>
    <cfRule type="beginsWith" dxfId="1741" priority="432" stopIfTrue="1" operator="beginsWith" text="Exceptional">
      <formula>LEFT(E44,LEN("Exceptional"))="Exceptional"</formula>
    </cfRule>
    <cfRule type="beginsWith" dxfId="1740" priority="433" stopIfTrue="1" operator="beginsWith" text="Great">
      <formula>LEFT(E44,LEN("Great"))="Great"</formula>
    </cfRule>
    <cfRule type="beginsWith" dxfId="1739" priority="434" stopIfTrue="1" operator="beginsWith" text="Good">
      <formula>LEFT(E44,LEN("Good"))="Good"</formula>
    </cfRule>
  </conditionalFormatting>
  <conditionalFormatting sqref="F17">
    <cfRule type="beginsWith" dxfId="1738" priority="423" stopIfTrue="1" operator="beginsWith" text="Not Applicable">
      <formula>LEFT(F17,LEN("Not Applicable"))="Not Applicable"</formula>
    </cfRule>
    <cfRule type="beginsWith" dxfId="1737" priority="424" stopIfTrue="1" operator="beginsWith" text="Waived">
      <formula>LEFT(F17,LEN("Waived"))="Waived"</formula>
    </cfRule>
    <cfRule type="beginsWith" dxfId="1736" priority="425" stopIfTrue="1" operator="beginsWith" text="Broken">
      <formula>LEFT(F17,LEN("Broken"))="Broken"</formula>
    </cfRule>
    <cfRule type="beginsWith" dxfId="1735" priority="426" stopIfTrue="1" operator="beginsWith" text="Decent">
      <formula>LEFT(F17,LEN("Decent"))="Decent"</formula>
    </cfRule>
    <cfRule type="beginsWith" dxfId="1734" priority="427" stopIfTrue="1" operator="beginsWith" text="Poor">
      <formula>LEFT(F17,LEN("Poor"))="Poor"</formula>
    </cfRule>
    <cfRule type="beginsWith" dxfId="1733" priority="428" stopIfTrue="1" operator="beginsWith" text="Missing">
      <formula>LEFT(F17,LEN("Missing"))="Missing"</formula>
    </cfRule>
    <cfRule type="beginsWith" dxfId="1732" priority="429" stopIfTrue="1" operator="beginsWith" text="Untested">
      <formula>LEFT(F17,LEN("Untested"))="Untested"</formula>
    </cfRule>
    <cfRule type="notContainsBlanks" dxfId="1731" priority="430" stopIfTrue="1">
      <formula>LEN(TRIM(F17))&gt;0</formula>
    </cfRule>
  </conditionalFormatting>
  <conditionalFormatting sqref="F17">
    <cfRule type="beginsWith" dxfId="1730" priority="419" operator="beginsWith" text="Partial">
      <formula>LEFT(F17,LEN("Partial"))="Partial"</formula>
    </cfRule>
    <cfRule type="beginsWith" dxfId="1729" priority="420" stopIfTrue="1" operator="beginsWith" text="Exceptional">
      <formula>LEFT(F17,LEN("Exceptional"))="Exceptional"</formula>
    </cfRule>
    <cfRule type="beginsWith" dxfId="1728" priority="421" stopIfTrue="1" operator="beginsWith" text="Great">
      <formula>LEFT(F17,LEN("Great"))="Great"</formula>
    </cfRule>
    <cfRule type="beginsWith" dxfId="1727" priority="422" stopIfTrue="1" operator="beginsWith" text="Good">
      <formula>LEFT(F17,LEN("Good"))="Good"</formula>
    </cfRule>
  </conditionalFormatting>
  <conditionalFormatting sqref="E17">
    <cfRule type="beginsWith" dxfId="1726" priority="411" stopIfTrue="1" operator="beginsWith" text="Not Applicable">
      <formula>LEFT(E17,LEN("Not Applicable"))="Not Applicable"</formula>
    </cfRule>
    <cfRule type="beginsWith" dxfId="1725" priority="412" stopIfTrue="1" operator="beginsWith" text="Waived">
      <formula>LEFT(E17,LEN("Waived"))="Waived"</formula>
    </cfRule>
    <cfRule type="beginsWith" dxfId="1724" priority="413" stopIfTrue="1" operator="beginsWith" text="Broken">
      <formula>LEFT(E17,LEN("Broken"))="Broken"</formula>
    </cfRule>
    <cfRule type="beginsWith" dxfId="1723" priority="414" stopIfTrue="1" operator="beginsWith" text="Decent">
      <formula>LEFT(E17,LEN("Decent"))="Decent"</formula>
    </cfRule>
    <cfRule type="beginsWith" dxfId="1722" priority="415" stopIfTrue="1" operator="beginsWith" text="Poor">
      <formula>LEFT(E17,LEN("Poor"))="Poor"</formula>
    </cfRule>
    <cfRule type="beginsWith" dxfId="1721" priority="416" stopIfTrue="1" operator="beginsWith" text="Missing">
      <formula>LEFT(E17,LEN("Missing"))="Missing"</formula>
    </cfRule>
    <cfRule type="beginsWith" dxfId="1720" priority="417" stopIfTrue="1" operator="beginsWith" text="Untested">
      <formula>LEFT(E17,LEN("Untested"))="Untested"</formula>
    </cfRule>
    <cfRule type="notContainsBlanks" dxfId="1719" priority="418" stopIfTrue="1">
      <formula>LEN(TRIM(E17))&gt;0</formula>
    </cfRule>
  </conditionalFormatting>
  <conditionalFormatting sqref="E17">
    <cfRule type="beginsWith" dxfId="1718" priority="407" operator="beginsWith" text="Partial">
      <formula>LEFT(E17,LEN("Partial"))="Partial"</formula>
    </cfRule>
    <cfRule type="beginsWith" dxfId="1717" priority="408" stopIfTrue="1" operator="beginsWith" text="Exceptional">
      <formula>LEFT(E17,LEN("Exceptional"))="Exceptional"</formula>
    </cfRule>
    <cfRule type="beginsWith" dxfId="1716" priority="409" stopIfTrue="1" operator="beginsWith" text="Great">
      <formula>LEFT(E17,LEN("Great"))="Great"</formula>
    </cfRule>
    <cfRule type="beginsWith" dxfId="1715" priority="410" stopIfTrue="1" operator="beginsWith" text="Good">
      <formula>LEFT(E17,LEN("Good"))="Good"</formula>
    </cfRule>
  </conditionalFormatting>
  <conditionalFormatting sqref="F18">
    <cfRule type="beginsWith" dxfId="1714" priority="399" stopIfTrue="1" operator="beginsWith" text="Not Applicable">
      <formula>LEFT(F18,LEN("Not Applicable"))="Not Applicable"</formula>
    </cfRule>
    <cfRule type="beginsWith" dxfId="1713" priority="400" stopIfTrue="1" operator="beginsWith" text="Waived">
      <formula>LEFT(F18,LEN("Waived"))="Waived"</formula>
    </cfRule>
    <cfRule type="beginsWith" dxfId="1712" priority="401" stopIfTrue="1" operator="beginsWith" text="Broken">
      <formula>LEFT(F18,LEN("Broken"))="Broken"</formula>
    </cfRule>
    <cfRule type="beginsWith" dxfId="1711" priority="402" stopIfTrue="1" operator="beginsWith" text="Decent">
      <formula>LEFT(F18,LEN("Decent"))="Decent"</formula>
    </cfRule>
    <cfRule type="beginsWith" dxfId="1710" priority="403" stopIfTrue="1" operator="beginsWith" text="Poor">
      <formula>LEFT(F18,LEN("Poor"))="Poor"</formula>
    </cfRule>
    <cfRule type="beginsWith" dxfId="1709" priority="404" stopIfTrue="1" operator="beginsWith" text="Missing">
      <formula>LEFT(F18,LEN("Missing"))="Missing"</formula>
    </cfRule>
    <cfRule type="beginsWith" dxfId="1708" priority="405" stopIfTrue="1" operator="beginsWith" text="Untested">
      <formula>LEFT(F18,LEN("Untested"))="Untested"</formula>
    </cfRule>
    <cfRule type="notContainsBlanks" dxfId="1707" priority="406" stopIfTrue="1">
      <formula>LEN(TRIM(F18))&gt;0</formula>
    </cfRule>
  </conditionalFormatting>
  <conditionalFormatting sqref="F18">
    <cfRule type="beginsWith" dxfId="1706" priority="395" operator="beginsWith" text="Partial">
      <formula>LEFT(F18,LEN("Partial"))="Partial"</formula>
    </cfRule>
    <cfRule type="beginsWith" dxfId="1705" priority="396" stopIfTrue="1" operator="beginsWith" text="Exceptional">
      <formula>LEFT(F18,LEN("Exceptional"))="Exceptional"</formula>
    </cfRule>
    <cfRule type="beginsWith" dxfId="1704" priority="397" stopIfTrue="1" operator="beginsWith" text="Great">
      <formula>LEFT(F18,LEN("Great"))="Great"</formula>
    </cfRule>
    <cfRule type="beginsWith" dxfId="1703" priority="398" stopIfTrue="1" operator="beginsWith" text="Good">
      <formula>LEFT(F18,LEN("Good"))="Good"</formula>
    </cfRule>
  </conditionalFormatting>
  <conditionalFormatting sqref="E18">
    <cfRule type="beginsWith" dxfId="1702" priority="387" stopIfTrue="1" operator="beginsWith" text="Not Applicable">
      <formula>LEFT(E18,LEN("Not Applicable"))="Not Applicable"</formula>
    </cfRule>
    <cfRule type="beginsWith" dxfId="1701" priority="388" stopIfTrue="1" operator="beginsWith" text="Waived">
      <formula>LEFT(E18,LEN("Waived"))="Waived"</formula>
    </cfRule>
    <cfRule type="beginsWith" dxfId="1700" priority="389" stopIfTrue="1" operator="beginsWith" text="Broken">
      <formula>LEFT(E18,LEN("Broken"))="Broken"</formula>
    </cfRule>
    <cfRule type="beginsWith" dxfId="1699" priority="390" stopIfTrue="1" operator="beginsWith" text="Decent">
      <formula>LEFT(E18,LEN("Decent"))="Decent"</formula>
    </cfRule>
    <cfRule type="beginsWith" dxfId="1698" priority="391" stopIfTrue="1" operator="beginsWith" text="Poor">
      <formula>LEFT(E18,LEN("Poor"))="Poor"</formula>
    </cfRule>
    <cfRule type="beginsWith" dxfId="1697" priority="392" stopIfTrue="1" operator="beginsWith" text="Missing">
      <formula>LEFT(E18,LEN("Missing"))="Missing"</formula>
    </cfRule>
    <cfRule type="beginsWith" dxfId="1696" priority="393" stopIfTrue="1" operator="beginsWith" text="Untested">
      <formula>LEFT(E18,LEN("Untested"))="Untested"</formula>
    </cfRule>
    <cfRule type="notContainsBlanks" dxfId="1695" priority="394" stopIfTrue="1">
      <formula>LEN(TRIM(E18))&gt;0</formula>
    </cfRule>
  </conditionalFormatting>
  <conditionalFormatting sqref="E18">
    <cfRule type="beginsWith" dxfId="1694" priority="383" operator="beginsWith" text="Partial">
      <formula>LEFT(E18,LEN("Partial"))="Partial"</formula>
    </cfRule>
    <cfRule type="beginsWith" dxfId="1693" priority="384" stopIfTrue="1" operator="beginsWith" text="Exceptional">
      <formula>LEFT(E18,LEN("Exceptional"))="Exceptional"</formula>
    </cfRule>
    <cfRule type="beginsWith" dxfId="1692" priority="385" stopIfTrue="1" operator="beginsWith" text="Great">
      <formula>LEFT(E18,LEN("Great"))="Great"</formula>
    </cfRule>
    <cfRule type="beginsWith" dxfId="1691" priority="386" stopIfTrue="1" operator="beginsWith" text="Good">
      <formula>LEFT(E18,LEN("Good"))="Good"</formula>
    </cfRule>
  </conditionalFormatting>
  <conditionalFormatting sqref="F45">
    <cfRule type="beginsWith" dxfId="1690" priority="375" stopIfTrue="1" operator="beginsWith" text="Not Applicable">
      <formula>LEFT(F45,LEN("Not Applicable"))="Not Applicable"</formula>
    </cfRule>
    <cfRule type="beginsWith" dxfId="1689" priority="376" stopIfTrue="1" operator="beginsWith" text="Waived">
      <formula>LEFT(F45,LEN("Waived"))="Waived"</formula>
    </cfRule>
    <cfRule type="beginsWith" dxfId="1688" priority="377" stopIfTrue="1" operator="beginsWith" text="Broken">
      <formula>LEFT(F45,LEN("Broken"))="Broken"</formula>
    </cfRule>
    <cfRule type="beginsWith" dxfId="1687" priority="378" stopIfTrue="1" operator="beginsWith" text="Decent">
      <formula>LEFT(F45,LEN("Decent"))="Decent"</formula>
    </cfRule>
    <cfRule type="beginsWith" dxfId="1686" priority="379" stopIfTrue="1" operator="beginsWith" text="Poor">
      <formula>LEFT(F45,LEN("Poor"))="Poor"</formula>
    </cfRule>
    <cfRule type="beginsWith" dxfId="1685" priority="380" stopIfTrue="1" operator="beginsWith" text="Missing">
      <formula>LEFT(F45,LEN("Missing"))="Missing"</formula>
    </cfRule>
    <cfRule type="beginsWith" dxfId="1684" priority="381" stopIfTrue="1" operator="beginsWith" text="Untested">
      <formula>LEFT(F45,LEN("Untested"))="Untested"</formula>
    </cfRule>
    <cfRule type="notContainsBlanks" dxfId="1683" priority="382" stopIfTrue="1">
      <formula>LEN(TRIM(F45))&gt;0</formula>
    </cfRule>
  </conditionalFormatting>
  <conditionalFormatting sqref="F45">
    <cfRule type="beginsWith" dxfId="1682" priority="371" operator="beginsWith" text="Partial">
      <formula>LEFT(F45,LEN("Partial"))="Partial"</formula>
    </cfRule>
    <cfRule type="beginsWith" dxfId="1681" priority="372" stopIfTrue="1" operator="beginsWith" text="Exceptional">
      <formula>LEFT(F45,LEN("Exceptional"))="Exceptional"</formula>
    </cfRule>
    <cfRule type="beginsWith" dxfId="1680" priority="373" stopIfTrue="1" operator="beginsWith" text="Great">
      <formula>LEFT(F45,LEN("Great"))="Great"</formula>
    </cfRule>
    <cfRule type="beginsWith" dxfId="1679" priority="374" stopIfTrue="1" operator="beginsWith" text="Good">
      <formula>LEFT(F45,LEN("Good"))="Good"</formula>
    </cfRule>
  </conditionalFormatting>
  <conditionalFormatting sqref="E45">
    <cfRule type="beginsWith" dxfId="1678" priority="363" stopIfTrue="1" operator="beginsWith" text="Not Applicable">
      <formula>LEFT(E45,LEN("Not Applicable"))="Not Applicable"</formula>
    </cfRule>
    <cfRule type="beginsWith" dxfId="1677" priority="364" stopIfTrue="1" operator="beginsWith" text="Waived">
      <formula>LEFT(E45,LEN("Waived"))="Waived"</formula>
    </cfRule>
    <cfRule type="beginsWith" dxfId="1676" priority="365" stopIfTrue="1" operator="beginsWith" text="Broken">
      <formula>LEFT(E45,LEN("Broken"))="Broken"</formula>
    </cfRule>
    <cfRule type="beginsWith" dxfId="1675" priority="366" stopIfTrue="1" operator="beginsWith" text="Decent">
      <formula>LEFT(E45,LEN("Decent"))="Decent"</formula>
    </cfRule>
    <cfRule type="beginsWith" dxfId="1674" priority="367" stopIfTrue="1" operator="beginsWith" text="Poor">
      <formula>LEFT(E45,LEN("Poor"))="Poor"</formula>
    </cfRule>
    <cfRule type="beginsWith" dxfId="1673" priority="368" stopIfTrue="1" operator="beginsWith" text="Missing">
      <formula>LEFT(E45,LEN("Missing"))="Missing"</formula>
    </cfRule>
    <cfRule type="beginsWith" dxfId="1672" priority="369" stopIfTrue="1" operator="beginsWith" text="Untested">
      <formula>LEFT(E45,LEN("Untested"))="Untested"</formula>
    </cfRule>
    <cfRule type="notContainsBlanks" dxfId="1671" priority="370" stopIfTrue="1">
      <formula>LEN(TRIM(E45))&gt;0</formula>
    </cfRule>
  </conditionalFormatting>
  <conditionalFormatting sqref="E45">
    <cfRule type="beginsWith" dxfId="1670" priority="359" operator="beginsWith" text="Partial">
      <formula>LEFT(E45,LEN("Partial"))="Partial"</formula>
    </cfRule>
    <cfRule type="beginsWith" dxfId="1669" priority="360" stopIfTrue="1" operator="beginsWith" text="Exceptional">
      <formula>LEFT(E45,LEN("Exceptional"))="Exceptional"</formula>
    </cfRule>
    <cfRule type="beginsWith" dxfId="1668" priority="361" stopIfTrue="1" operator="beginsWith" text="Great">
      <formula>LEFT(E45,LEN("Great"))="Great"</formula>
    </cfRule>
    <cfRule type="beginsWith" dxfId="1667" priority="362" stopIfTrue="1" operator="beginsWith" text="Good">
      <formula>LEFT(E45,LEN("Good"))="Good"</formula>
    </cfRule>
  </conditionalFormatting>
  <conditionalFormatting sqref="F23">
    <cfRule type="beginsWith" dxfId="1666" priority="351" stopIfTrue="1" operator="beginsWith" text="Not Applicable">
      <formula>LEFT(F23,LEN("Not Applicable"))="Not Applicable"</formula>
    </cfRule>
    <cfRule type="beginsWith" dxfId="1665" priority="352" stopIfTrue="1" operator="beginsWith" text="Waived">
      <formula>LEFT(F23,LEN("Waived"))="Waived"</formula>
    </cfRule>
    <cfRule type="beginsWith" dxfId="1664" priority="353" stopIfTrue="1" operator="beginsWith" text="Broken">
      <formula>LEFT(F23,LEN("Broken"))="Broken"</formula>
    </cfRule>
    <cfRule type="beginsWith" dxfId="1663" priority="354" stopIfTrue="1" operator="beginsWith" text="Decent">
      <formula>LEFT(F23,LEN("Decent"))="Decent"</formula>
    </cfRule>
    <cfRule type="beginsWith" dxfId="1662" priority="355" stopIfTrue="1" operator="beginsWith" text="Poor">
      <formula>LEFT(F23,LEN("Poor"))="Poor"</formula>
    </cfRule>
    <cfRule type="beginsWith" dxfId="1661" priority="356" stopIfTrue="1" operator="beginsWith" text="Missing">
      <formula>LEFT(F23,LEN("Missing"))="Missing"</formula>
    </cfRule>
    <cfRule type="beginsWith" dxfId="1660" priority="357" stopIfTrue="1" operator="beginsWith" text="Untested">
      <formula>LEFT(F23,LEN("Untested"))="Untested"</formula>
    </cfRule>
    <cfRule type="notContainsBlanks" dxfId="1659" priority="358" stopIfTrue="1">
      <formula>LEN(TRIM(F23))&gt;0</formula>
    </cfRule>
  </conditionalFormatting>
  <conditionalFormatting sqref="F23">
    <cfRule type="beginsWith" dxfId="1658" priority="347" operator="beginsWith" text="Partial">
      <formula>LEFT(F23,LEN("Partial"))="Partial"</formula>
    </cfRule>
    <cfRule type="beginsWith" dxfId="1657" priority="348" stopIfTrue="1" operator="beginsWith" text="Exceptional">
      <formula>LEFT(F23,LEN("Exceptional"))="Exceptional"</formula>
    </cfRule>
    <cfRule type="beginsWith" dxfId="1656" priority="349" stopIfTrue="1" operator="beginsWith" text="Great">
      <formula>LEFT(F23,LEN("Great"))="Great"</formula>
    </cfRule>
    <cfRule type="beginsWith" dxfId="1655" priority="350" stopIfTrue="1" operator="beginsWith" text="Good">
      <formula>LEFT(F23,LEN("Good"))="Good"</formula>
    </cfRule>
  </conditionalFormatting>
  <conditionalFormatting sqref="E23">
    <cfRule type="beginsWith" dxfId="1654" priority="339" stopIfTrue="1" operator="beginsWith" text="Not Applicable">
      <formula>LEFT(E23,LEN("Not Applicable"))="Not Applicable"</formula>
    </cfRule>
    <cfRule type="beginsWith" dxfId="1653" priority="340" stopIfTrue="1" operator="beginsWith" text="Waived">
      <formula>LEFT(E23,LEN("Waived"))="Waived"</formula>
    </cfRule>
    <cfRule type="beginsWith" dxfId="1652" priority="341" stopIfTrue="1" operator="beginsWith" text="Broken">
      <formula>LEFT(E23,LEN("Broken"))="Broken"</formula>
    </cfRule>
    <cfRule type="beginsWith" dxfId="1651" priority="342" stopIfTrue="1" operator="beginsWith" text="Decent">
      <formula>LEFT(E23,LEN("Decent"))="Decent"</formula>
    </cfRule>
    <cfRule type="beginsWith" dxfId="1650" priority="343" stopIfTrue="1" operator="beginsWith" text="Poor">
      <formula>LEFT(E23,LEN("Poor"))="Poor"</formula>
    </cfRule>
    <cfRule type="beginsWith" dxfId="1649" priority="344" stopIfTrue="1" operator="beginsWith" text="Missing">
      <formula>LEFT(E23,LEN("Missing"))="Missing"</formula>
    </cfRule>
    <cfRule type="beginsWith" dxfId="1648" priority="345" stopIfTrue="1" operator="beginsWith" text="Untested">
      <formula>LEFT(E23,LEN("Untested"))="Untested"</formula>
    </cfRule>
    <cfRule type="notContainsBlanks" dxfId="1647" priority="346" stopIfTrue="1">
      <formula>LEN(TRIM(E23))&gt;0</formula>
    </cfRule>
  </conditionalFormatting>
  <conditionalFormatting sqref="E23">
    <cfRule type="beginsWith" dxfId="1646" priority="335" operator="beginsWith" text="Partial">
      <formula>LEFT(E23,LEN("Partial"))="Partial"</formula>
    </cfRule>
    <cfRule type="beginsWith" dxfId="1645" priority="336" stopIfTrue="1" operator="beginsWith" text="Exceptional">
      <formula>LEFT(E23,LEN("Exceptional"))="Exceptional"</formula>
    </cfRule>
    <cfRule type="beginsWith" dxfId="1644" priority="337" stopIfTrue="1" operator="beginsWith" text="Great">
      <formula>LEFT(E23,LEN("Great"))="Great"</formula>
    </cfRule>
    <cfRule type="beginsWith" dxfId="1643" priority="338" stopIfTrue="1" operator="beginsWith" text="Good">
      <formula>LEFT(E23,LEN("Good"))="Good"</formula>
    </cfRule>
  </conditionalFormatting>
  <conditionalFormatting sqref="A10 A15 A20 A25">
    <cfRule type="beginsWith" dxfId="1642" priority="327" stopIfTrue="1" operator="beginsWith" text="Exceptional">
      <formula>LEFT(A10,LEN("Exceptional"))="Exceptional"</formula>
    </cfRule>
    <cfRule type="beginsWith" dxfId="1641" priority="328" stopIfTrue="1" operator="beginsWith" text="Professional">
      <formula>LEFT(A10,LEN("Professional"))="Professional"</formula>
    </cfRule>
    <cfRule type="beginsWith" dxfId="1640" priority="329" stopIfTrue="1" operator="beginsWith" text="Advanced">
      <formula>LEFT(A10,LEN("Advanced"))="Advanced"</formula>
    </cfRule>
    <cfRule type="beginsWith" dxfId="1639" priority="330" stopIfTrue="1" operator="beginsWith" text="Intermediate">
      <formula>LEFT(A10,LEN("Intermediate"))="Intermediate"</formula>
    </cfRule>
    <cfRule type="beginsWith" dxfId="1638" priority="331" stopIfTrue="1" operator="beginsWith" text="Basic">
      <formula>LEFT(A10,LEN("Basic"))="Basic"</formula>
    </cfRule>
    <cfRule type="beginsWith" dxfId="1637" priority="332" stopIfTrue="1" operator="beginsWith" text="Required">
      <formula>LEFT(A10,LEN("Required"))="Required"</formula>
    </cfRule>
    <cfRule type="notContainsBlanks" dxfId="1636" priority="333" stopIfTrue="1">
      <formula>LEN(TRIM(A10))&gt;0</formula>
    </cfRule>
  </conditionalFormatting>
  <conditionalFormatting sqref="E10:F10 E15:F15 E20:F20 E25:F25">
    <cfRule type="beginsWith" dxfId="1635" priority="320" stopIfTrue="1" operator="beginsWith" text="Not Applicable">
      <formula>LEFT(E10,LEN("Not Applicable"))="Not Applicable"</formula>
    </cfRule>
    <cfRule type="beginsWith" dxfId="1634" priority="321" stopIfTrue="1" operator="beginsWith" text="Waived">
      <formula>LEFT(E10,LEN("Waived"))="Waived"</formula>
    </cfRule>
    <cfRule type="beginsWith" dxfId="1633" priority="322" stopIfTrue="1" operator="beginsWith" text="Pre-Passed">
      <formula>LEFT(E10,LEN("Pre-Passed"))="Pre-Passed"</formula>
    </cfRule>
    <cfRule type="beginsWith" dxfId="1632" priority="323" stopIfTrue="1" operator="beginsWith" text="Completed">
      <formula>LEFT(E10,LEN("Completed"))="Completed"</formula>
    </cfRule>
    <cfRule type="beginsWith" dxfId="1631" priority="324" stopIfTrue="1" operator="beginsWith" text="Partial">
      <formula>LEFT(E10,LEN("Partial"))="Partial"</formula>
    </cfRule>
    <cfRule type="beginsWith" dxfId="1630" priority="325" stopIfTrue="1" operator="beginsWith" text="Missing">
      <formula>LEFT(E10,LEN("Missing"))="Missing"</formula>
    </cfRule>
    <cfRule type="beginsWith" dxfId="1629" priority="326" stopIfTrue="1" operator="beginsWith" text="Untested">
      <formula>LEFT(E10,LEN("Untested"))="Untested"</formula>
    </cfRule>
    <cfRule type="notContainsBlanks" dxfId="1628" priority="334" stopIfTrue="1">
      <formula>LEN(TRIM(E10))&gt;0</formula>
    </cfRule>
  </conditionalFormatting>
  <conditionalFormatting sqref="A30">
    <cfRule type="beginsWith" dxfId="1627" priority="288" stopIfTrue="1" operator="beginsWith" text="Exceptional">
      <formula>LEFT(A30,LEN("Exceptional"))="Exceptional"</formula>
    </cfRule>
    <cfRule type="beginsWith" dxfId="1626" priority="289" stopIfTrue="1" operator="beginsWith" text="Professional">
      <formula>LEFT(A30,LEN("Professional"))="Professional"</formula>
    </cfRule>
    <cfRule type="beginsWith" dxfId="1625" priority="290" stopIfTrue="1" operator="beginsWith" text="Advanced">
      <formula>LEFT(A30,LEN("Advanced"))="Advanced"</formula>
    </cfRule>
    <cfRule type="beginsWith" dxfId="1624" priority="291" stopIfTrue="1" operator="beginsWith" text="Intermediate">
      <formula>LEFT(A30,LEN("Intermediate"))="Intermediate"</formula>
    </cfRule>
    <cfRule type="beginsWith" dxfId="1623" priority="292" stopIfTrue="1" operator="beginsWith" text="Basic">
      <formula>LEFT(A30,LEN("Basic"))="Basic"</formula>
    </cfRule>
    <cfRule type="beginsWith" dxfId="1622" priority="293" stopIfTrue="1" operator="beginsWith" text="Required">
      <formula>LEFT(A30,LEN("Required"))="Required"</formula>
    </cfRule>
    <cfRule type="notContainsBlanks" dxfId="1621" priority="294" stopIfTrue="1">
      <formula>LEN(TRIM(A30))&gt;0</formula>
    </cfRule>
  </conditionalFormatting>
  <conditionalFormatting sqref="E30:F30">
    <cfRule type="beginsWith" dxfId="1620" priority="281" stopIfTrue="1" operator="beginsWith" text="Not Applicable">
      <formula>LEFT(E30,LEN("Not Applicable"))="Not Applicable"</formula>
    </cfRule>
    <cfRule type="beginsWith" dxfId="1619" priority="282" stopIfTrue="1" operator="beginsWith" text="Waived">
      <formula>LEFT(E30,LEN("Waived"))="Waived"</formula>
    </cfRule>
    <cfRule type="beginsWith" dxfId="1618" priority="283" stopIfTrue="1" operator="beginsWith" text="Pre-Passed">
      <formula>LEFT(E30,LEN("Pre-Passed"))="Pre-Passed"</formula>
    </cfRule>
    <cfRule type="beginsWith" dxfId="1617" priority="284" stopIfTrue="1" operator="beginsWith" text="Completed">
      <formula>LEFT(E30,LEN("Completed"))="Completed"</formula>
    </cfRule>
    <cfRule type="beginsWith" dxfId="1616" priority="285" stopIfTrue="1" operator="beginsWith" text="Partial">
      <formula>LEFT(E30,LEN("Partial"))="Partial"</formula>
    </cfRule>
    <cfRule type="beginsWith" dxfId="1615" priority="286" stopIfTrue="1" operator="beginsWith" text="Missing">
      <formula>LEFT(E30,LEN("Missing"))="Missing"</formula>
    </cfRule>
    <cfRule type="beginsWith" dxfId="1614" priority="287" stopIfTrue="1" operator="beginsWith" text="Untested">
      <formula>LEFT(E30,LEN("Untested"))="Untested"</formula>
    </cfRule>
    <cfRule type="notContainsBlanks" dxfId="1613" priority="295" stopIfTrue="1">
      <formula>LEN(TRIM(E30))&gt;0</formula>
    </cfRule>
  </conditionalFormatting>
  <conditionalFormatting sqref="E12">
    <cfRule type="beginsWith" dxfId="1612" priority="249" operator="beginsWith" text="Partial">
      <formula>LEFT(E12,LEN("Partial"))="Partial"</formula>
    </cfRule>
    <cfRule type="beginsWith" dxfId="1611" priority="250" stopIfTrue="1" operator="beginsWith" text="Exceptional">
      <formula>LEFT(E12,LEN("Exceptional"))="Exceptional"</formula>
    </cfRule>
    <cfRule type="beginsWith" dxfId="1610" priority="251" stopIfTrue="1" operator="beginsWith" text="Great">
      <formula>LEFT(E12,LEN("Great"))="Great"</formula>
    </cfRule>
    <cfRule type="beginsWith" dxfId="1609" priority="252" stopIfTrue="1" operator="beginsWith" text="Good">
      <formula>LEFT(E12,LEN("Good"))="Good"</formula>
    </cfRule>
  </conditionalFormatting>
  <conditionalFormatting sqref="E29">
    <cfRule type="beginsWith" dxfId="1608" priority="225" operator="beginsWith" text="Partial">
      <formula>LEFT(E29,LEN("Partial"))="Partial"</formula>
    </cfRule>
    <cfRule type="beginsWith" dxfId="1607" priority="226" stopIfTrue="1" operator="beginsWith" text="Exceptional">
      <formula>LEFT(E29,LEN("Exceptional"))="Exceptional"</formula>
    </cfRule>
    <cfRule type="beginsWith" dxfId="1606" priority="227" stopIfTrue="1" operator="beginsWith" text="Great">
      <formula>LEFT(E29,LEN("Great"))="Great"</formula>
    </cfRule>
    <cfRule type="beginsWith" dxfId="1605" priority="228" stopIfTrue="1" operator="beginsWith" text="Good">
      <formula>LEFT(E29,LEN("Good"))="Good"</formula>
    </cfRule>
  </conditionalFormatting>
  <conditionalFormatting sqref="E14">
    <cfRule type="beginsWith" dxfId="1604" priority="193" operator="beginsWith" text="Partial">
      <formula>LEFT(E14,LEN("Partial"))="Partial"</formula>
    </cfRule>
    <cfRule type="beginsWith" dxfId="1603" priority="194" stopIfTrue="1" operator="beginsWith" text="Exceptional">
      <formula>LEFT(E14,LEN("Exceptional"))="Exceptional"</formula>
    </cfRule>
    <cfRule type="beginsWith" dxfId="1602" priority="195" stopIfTrue="1" operator="beginsWith" text="Great">
      <formula>LEFT(E14,LEN("Great"))="Great"</formula>
    </cfRule>
    <cfRule type="beginsWith" dxfId="1601" priority="196" stopIfTrue="1" operator="beginsWith" text="Good">
      <formula>LEFT(E14,LEN("Good"))="Good"</formula>
    </cfRule>
  </conditionalFormatting>
  <conditionalFormatting sqref="E22">
    <cfRule type="beginsWith" dxfId="1600" priority="169" operator="beginsWith" text="Partial">
      <formula>LEFT(E22,LEN("Partial"))="Partial"</formula>
    </cfRule>
    <cfRule type="beginsWith" dxfId="1599" priority="170" stopIfTrue="1" operator="beginsWith" text="Exceptional">
      <formula>LEFT(E22,LEN("Exceptional"))="Exceptional"</formula>
    </cfRule>
    <cfRule type="beginsWith" dxfId="1598" priority="171" stopIfTrue="1" operator="beginsWith" text="Great">
      <formula>LEFT(E22,LEN("Great"))="Great"</formula>
    </cfRule>
    <cfRule type="beginsWith" dxfId="1597" priority="172" stopIfTrue="1" operator="beginsWith" text="Good">
      <formula>LEFT(E22,LEN("Good"))="Good"</formula>
    </cfRule>
  </conditionalFormatting>
  <conditionalFormatting sqref="E12">
    <cfRule type="beginsWith" dxfId="1596" priority="253" stopIfTrue="1" operator="beginsWith" text="Not Applicable">
      <formula>LEFT(E12,LEN("Not Applicable"))="Not Applicable"</formula>
    </cfRule>
    <cfRule type="beginsWith" dxfId="1595" priority="254" stopIfTrue="1" operator="beginsWith" text="Waived">
      <formula>LEFT(E12,LEN("Waived"))="Waived"</formula>
    </cfRule>
    <cfRule type="beginsWith" dxfId="1594" priority="255" stopIfTrue="1" operator="beginsWith" text="Broken">
      <formula>LEFT(E12,LEN("Broken"))="Broken"</formula>
    </cfRule>
    <cfRule type="beginsWith" dxfId="1593" priority="256" stopIfTrue="1" operator="beginsWith" text="Decent">
      <formula>LEFT(E12,LEN("Decent"))="Decent"</formula>
    </cfRule>
    <cfRule type="beginsWith" dxfId="1592" priority="257" stopIfTrue="1" operator="beginsWith" text="Poor">
      <formula>LEFT(E12,LEN("Poor"))="Poor"</formula>
    </cfRule>
    <cfRule type="beginsWith" dxfId="1591" priority="258" stopIfTrue="1" operator="beginsWith" text="Missing">
      <formula>LEFT(E12,LEN("Missing"))="Missing"</formula>
    </cfRule>
    <cfRule type="beginsWith" dxfId="1590" priority="259" stopIfTrue="1" operator="beginsWith" text="Untested">
      <formula>LEFT(E12,LEN("Untested"))="Untested"</formula>
    </cfRule>
    <cfRule type="notContainsBlanks" dxfId="1589" priority="260" stopIfTrue="1">
      <formula>LEN(TRIM(E12))&gt;0</formula>
    </cfRule>
  </conditionalFormatting>
  <conditionalFormatting sqref="F29">
    <cfRule type="beginsWith" dxfId="1588" priority="241" stopIfTrue="1" operator="beginsWith" text="Not Applicable">
      <formula>LEFT(F29,LEN("Not Applicable"))="Not Applicable"</formula>
    </cfRule>
    <cfRule type="beginsWith" dxfId="1587" priority="242" stopIfTrue="1" operator="beginsWith" text="Waived">
      <formula>LEFT(F29,LEN("Waived"))="Waived"</formula>
    </cfRule>
    <cfRule type="beginsWith" dxfId="1586" priority="243" stopIfTrue="1" operator="beginsWith" text="Broken">
      <formula>LEFT(F29,LEN("Broken"))="Broken"</formula>
    </cfRule>
    <cfRule type="beginsWith" dxfId="1585" priority="244" stopIfTrue="1" operator="beginsWith" text="Decent">
      <formula>LEFT(F29,LEN("Decent"))="Decent"</formula>
    </cfRule>
    <cfRule type="beginsWith" dxfId="1584" priority="245" stopIfTrue="1" operator="beginsWith" text="Poor">
      <formula>LEFT(F29,LEN("Poor"))="Poor"</formula>
    </cfRule>
    <cfRule type="beginsWith" dxfId="1583" priority="246" stopIfTrue="1" operator="beginsWith" text="Missing">
      <formula>LEFT(F29,LEN("Missing"))="Missing"</formula>
    </cfRule>
    <cfRule type="beginsWith" dxfId="1582" priority="247" stopIfTrue="1" operator="beginsWith" text="Untested">
      <formula>LEFT(F29,LEN("Untested"))="Untested"</formula>
    </cfRule>
    <cfRule type="notContainsBlanks" dxfId="1581" priority="248" stopIfTrue="1">
      <formula>LEN(TRIM(F29))&gt;0</formula>
    </cfRule>
  </conditionalFormatting>
  <conditionalFormatting sqref="F29">
    <cfRule type="beginsWith" dxfId="1580" priority="237" operator="beginsWith" text="Partial">
      <formula>LEFT(F29,LEN("Partial"))="Partial"</formula>
    </cfRule>
    <cfRule type="beginsWith" dxfId="1579" priority="238" stopIfTrue="1" operator="beginsWith" text="Exceptional">
      <formula>LEFT(F29,LEN("Exceptional"))="Exceptional"</formula>
    </cfRule>
    <cfRule type="beginsWith" dxfId="1578" priority="239" stopIfTrue="1" operator="beginsWith" text="Great">
      <formula>LEFT(F29,LEN("Great"))="Great"</formula>
    </cfRule>
    <cfRule type="beginsWith" dxfId="1577" priority="240" stopIfTrue="1" operator="beginsWith" text="Good">
      <formula>LEFT(F29,LEN("Good"))="Good"</formula>
    </cfRule>
  </conditionalFormatting>
  <conditionalFormatting sqref="E29">
    <cfRule type="beginsWith" dxfId="1576" priority="229" stopIfTrue="1" operator="beginsWith" text="Not Applicable">
      <formula>LEFT(E29,LEN("Not Applicable"))="Not Applicable"</formula>
    </cfRule>
    <cfRule type="beginsWith" dxfId="1575" priority="230" stopIfTrue="1" operator="beginsWith" text="Waived">
      <formula>LEFT(E29,LEN("Waived"))="Waived"</formula>
    </cfRule>
    <cfRule type="beginsWith" dxfId="1574" priority="231" stopIfTrue="1" operator="beginsWith" text="Broken">
      <formula>LEFT(E29,LEN("Broken"))="Broken"</formula>
    </cfRule>
    <cfRule type="beginsWith" dxfId="1573" priority="232" stopIfTrue="1" operator="beginsWith" text="Decent">
      <formula>LEFT(E29,LEN("Decent"))="Decent"</formula>
    </cfRule>
    <cfRule type="beginsWith" dxfId="1572" priority="233" stopIfTrue="1" operator="beginsWith" text="Poor">
      <formula>LEFT(E29,LEN("Poor"))="Poor"</formula>
    </cfRule>
    <cfRule type="beginsWith" dxfId="1571" priority="234" stopIfTrue="1" operator="beginsWith" text="Missing">
      <formula>LEFT(E29,LEN("Missing"))="Missing"</formula>
    </cfRule>
    <cfRule type="beginsWith" dxfId="1570" priority="235" stopIfTrue="1" operator="beginsWith" text="Untested">
      <formula>LEFT(E29,LEN("Untested"))="Untested"</formula>
    </cfRule>
    <cfRule type="notContainsBlanks" dxfId="1569" priority="236" stopIfTrue="1">
      <formula>LEN(TRIM(E29))&gt;0</formula>
    </cfRule>
  </conditionalFormatting>
  <conditionalFormatting sqref="E14">
    <cfRule type="beginsWith" dxfId="1568" priority="197" stopIfTrue="1" operator="beginsWith" text="Not Applicable">
      <formula>LEFT(E14,LEN("Not Applicable"))="Not Applicable"</formula>
    </cfRule>
    <cfRule type="beginsWith" dxfId="1567" priority="198" stopIfTrue="1" operator="beginsWith" text="Waived">
      <formula>LEFT(E14,LEN("Waived"))="Waived"</formula>
    </cfRule>
    <cfRule type="beginsWith" dxfId="1566" priority="199" stopIfTrue="1" operator="beginsWith" text="Broken">
      <formula>LEFT(E14,LEN("Broken"))="Broken"</formula>
    </cfRule>
    <cfRule type="beginsWith" dxfId="1565" priority="200" stopIfTrue="1" operator="beginsWith" text="Decent">
      <formula>LEFT(E14,LEN("Decent"))="Decent"</formula>
    </cfRule>
    <cfRule type="beginsWith" dxfId="1564" priority="201" stopIfTrue="1" operator="beginsWith" text="Poor">
      <formula>LEFT(E14,LEN("Poor"))="Poor"</formula>
    </cfRule>
    <cfRule type="beginsWith" dxfId="1563" priority="202" stopIfTrue="1" operator="beginsWith" text="Missing">
      <formula>LEFT(E14,LEN("Missing"))="Missing"</formula>
    </cfRule>
    <cfRule type="beginsWith" dxfId="1562" priority="203" stopIfTrue="1" operator="beginsWith" text="Untested">
      <formula>LEFT(E14,LEN("Untested"))="Untested"</formula>
    </cfRule>
    <cfRule type="notContainsBlanks" dxfId="1561" priority="204" stopIfTrue="1">
      <formula>LEN(TRIM(E14))&gt;0</formula>
    </cfRule>
  </conditionalFormatting>
  <conditionalFormatting sqref="F22">
    <cfRule type="beginsWith" dxfId="1560" priority="185" stopIfTrue="1" operator="beginsWith" text="Not Applicable">
      <formula>LEFT(F22,LEN("Not Applicable"))="Not Applicable"</formula>
    </cfRule>
    <cfRule type="beginsWith" dxfId="1559" priority="186" stopIfTrue="1" operator="beginsWith" text="Waived">
      <formula>LEFT(F22,LEN("Waived"))="Waived"</formula>
    </cfRule>
    <cfRule type="beginsWith" dxfId="1558" priority="187" stopIfTrue="1" operator="beginsWith" text="Broken">
      <formula>LEFT(F22,LEN("Broken"))="Broken"</formula>
    </cfRule>
    <cfRule type="beginsWith" dxfId="1557" priority="188" stopIfTrue="1" operator="beginsWith" text="Decent">
      <formula>LEFT(F22,LEN("Decent"))="Decent"</formula>
    </cfRule>
    <cfRule type="beginsWith" dxfId="1556" priority="189" stopIfTrue="1" operator="beginsWith" text="Poor">
      <formula>LEFT(F22,LEN("Poor"))="Poor"</formula>
    </cfRule>
    <cfRule type="beginsWith" dxfId="1555" priority="190" stopIfTrue="1" operator="beginsWith" text="Missing">
      <formula>LEFT(F22,LEN("Missing"))="Missing"</formula>
    </cfRule>
    <cfRule type="beginsWith" dxfId="1554" priority="191" stopIfTrue="1" operator="beginsWith" text="Untested">
      <formula>LEFT(F22,LEN("Untested"))="Untested"</formula>
    </cfRule>
    <cfRule type="notContainsBlanks" dxfId="1553" priority="192" stopIfTrue="1">
      <formula>LEN(TRIM(F22))&gt;0</formula>
    </cfRule>
  </conditionalFormatting>
  <conditionalFormatting sqref="F22">
    <cfRule type="beginsWith" dxfId="1552" priority="181" operator="beginsWith" text="Partial">
      <formula>LEFT(F22,LEN("Partial"))="Partial"</formula>
    </cfRule>
    <cfRule type="beginsWith" dxfId="1551" priority="182" stopIfTrue="1" operator="beginsWith" text="Exceptional">
      <formula>LEFT(F22,LEN("Exceptional"))="Exceptional"</formula>
    </cfRule>
    <cfRule type="beginsWith" dxfId="1550" priority="183" stopIfTrue="1" operator="beginsWith" text="Great">
      <formula>LEFT(F22,LEN("Great"))="Great"</formula>
    </cfRule>
    <cfRule type="beginsWith" dxfId="1549" priority="184" stopIfTrue="1" operator="beginsWith" text="Good">
      <formula>LEFT(F22,LEN("Good"))="Good"</formula>
    </cfRule>
  </conditionalFormatting>
  <conditionalFormatting sqref="E22">
    <cfRule type="beginsWith" dxfId="1548" priority="173" stopIfTrue="1" operator="beginsWith" text="Not Applicable">
      <formula>LEFT(E22,LEN("Not Applicable"))="Not Applicable"</formula>
    </cfRule>
    <cfRule type="beginsWith" dxfId="1547" priority="174" stopIfTrue="1" operator="beginsWith" text="Waived">
      <formula>LEFT(E22,LEN("Waived"))="Waived"</formula>
    </cfRule>
    <cfRule type="beginsWith" dxfId="1546" priority="175" stopIfTrue="1" operator="beginsWith" text="Broken">
      <formula>LEFT(E22,LEN("Broken"))="Broken"</formula>
    </cfRule>
    <cfRule type="beginsWith" dxfId="1545" priority="176" stopIfTrue="1" operator="beginsWith" text="Decent">
      <formula>LEFT(E22,LEN("Decent"))="Decent"</formula>
    </cfRule>
    <cfRule type="beginsWith" dxfId="1544" priority="177" stopIfTrue="1" operator="beginsWith" text="Poor">
      <formula>LEFT(E22,LEN("Poor"))="Poor"</formula>
    </cfRule>
    <cfRule type="beginsWith" dxfId="1543" priority="178" stopIfTrue="1" operator="beginsWith" text="Missing">
      <formula>LEFT(E22,LEN("Missing"))="Missing"</formula>
    </cfRule>
    <cfRule type="beginsWith" dxfId="1542" priority="179" stopIfTrue="1" operator="beginsWith" text="Untested">
      <formula>LEFT(E22,LEN("Untested"))="Untested"</formula>
    </cfRule>
    <cfRule type="notContainsBlanks" dxfId="1541" priority="180" stopIfTrue="1">
      <formula>LEN(TRIM(E22))&gt;0</formula>
    </cfRule>
  </conditionalFormatting>
  <conditionalFormatting sqref="F38:F39">
    <cfRule type="beginsWith" dxfId="1540" priority="161" stopIfTrue="1" operator="beginsWith" text="Not Applicable">
      <formula>LEFT(F38,LEN("Not Applicable"))="Not Applicable"</formula>
    </cfRule>
    <cfRule type="beginsWith" dxfId="1539" priority="162" stopIfTrue="1" operator="beginsWith" text="Waived">
      <formula>LEFT(F38,LEN("Waived"))="Waived"</formula>
    </cfRule>
    <cfRule type="beginsWith" dxfId="1538" priority="163" stopIfTrue="1" operator="beginsWith" text="Broken">
      <formula>LEFT(F38,LEN("Broken"))="Broken"</formula>
    </cfRule>
    <cfRule type="beginsWith" dxfId="1537" priority="164" stopIfTrue="1" operator="beginsWith" text="Decent">
      <formula>LEFT(F38,LEN("Decent"))="Decent"</formula>
    </cfRule>
    <cfRule type="beginsWith" dxfId="1536" priority="165" stopIfTrue="1" operator="beginsWith" text="Poor">
      <formula>LEFT(F38,LEN("Poor"))="Poor"</formula>
    </cfRule>
    <cfRule type="beginsWith" dxfId="1535" priority="166" stopIfTrue="1" operator="beginsWith" text="Missing">
      <formula>LEFT(F38,LEN("Missing"))="Missing"</formula>
    </cfRule>
    <cfRule type="beginsWith" dxfId="1534" priority="167" stopIfTrue="1" operator="beginsWith" text="Untested">
      <formula>LEFT(F38,LEN("Untested"))="Untested"</formula>
    </cfRule>
    <cfRule type="notContainsBlanks" dxfId="1533" priority="168" stopIfTrue="1">
      <formula>LEN(TRIM(F38))&gt;0</formula>
    </cfRule>
  </conditionalFormatting>
  <conditionalFormatting sqref="F38:F39">
    <cfRule type="beginsWith" dxfId="1532" priority="157" operator="beginsWith" text="Partial">
      <formula>LEFT(F38,LEN("Partial"))="Partial"</formula>
    </cfRule>
    <cfRule type="beginsWith" dxfId="1531" priority="158" stopIfTrue="1" operator="beginsWith" text="Exceptional">
      <formula>LEFT(F38,LEN("Exceptional"))="Exceptional"</formula>
    </cfRule>
    <cfRule type="beginsWith" dxfId="1530" priority="159" stopIfTrue="1" operator="beginsWith" text="Great">
      <formula>LEFT(F38,LEN("Great"))="Great"</formula>
    </cfRule>
    <cfRule type="beginsWith" dxfId="1529" priority="160" stopIfTrue="1" operator="beginsWith" text="Good">
      <formula>LEFT(F38,LEN("Good"))="Good"</formula>
    </cfRule>
  </conditionalFormatting>
  <conditionalFormatting sqref="E38">
    <cfRule type="beginsWith" dxfId="1528" priority="149" stopIfTrue="1" operator="beginsWith" text="Not Applicable">
      <formula>LEFT(E38,LEN("Not Applicable"))="Not Applicable"</formula>
    </cfRule>
    <cfRule type="beginsWith" dxfId="1527" priority="150" stopIfTrue="1" operator="beginsWith" text="Waived">
      <formula>LEFT(E38,LEN("Waived"))="Waived"</formula>
    </cfRule>
    <cfRule type="beginsWith" dxfId="1526" priority="151" stopIfTrue="1" operator="beginsWith" text="Broken">
      <formula>LEFT(E38,LEN("Broken"))="Broken"</formula>
    </cfRule>
    <cfRule type="beginsWith" dxfId="1525" priority="152" stopIfTrue="1" operator="beginsWith" text="Decent">
      <formula>LEFT(E38,LEN("Decent"))="Decent"</formula>
    </cfRule>
    <cfRule type="beginsWith" dxfId="1524" priority="153" stopIfTrue="1" operator="beginsWith" text="Poor">
      <formula>LEFT(E38,LEN("Poor"))="Poor"</formula>
    </cfRule>
    <cfRule type="beginsWith" dxfId="1523" priority="154" stopIfTrue="1" operator="beginsWith" text="Missing">
      <formula>LEFT(E38,LEN("Missing"))="Missing"</formula>
    </cfRule>
    <cfRule type="beginsWith" dxfId="1522" priority="155" stopIfTrue="1" operator="beginsWith" text="Untested">
      <formula>LEFT(E38,LEN("Untested"))="Untested"</formula>
    </cfRule>
    <cfRule type="notContainsBlanks" dxfId="1521" priority="156" stopIfTrue="1">
      <formula>LEN(TRIM(E38))&gt;0</formula>
    </cfRule>
  </conditionalFormatting>
  <conditionalFormatting sqref="E38">
    <cfRule type="beginsWith" dxfId="1520" priority="145" operator="beginsWith" text="Partial">
      <formula>LEFT(E38,LEN("Partial"))="Partial"</formula>
    </cfRule>
    <cfRule type="beginsWith" dxfId="1519" priority="146" stopIfTrue="1" operator="beginsWith" text="Exceptional">
      <formula>LEFT(E38,LEN("Exceptional"))="Exceptional"</formula>
    </cfRule>
    <cfRule type="beginsWith" dxfId="1518" priority="147" stopIfTrue="1" operator="beginsWith" text="Great">
      <formula>LEFT(E38,LEN("Great"))="Great"</formula>
    </cfRule>
    <cfRule type="beginsWith" dxfId="1517" priority="148" stopIfTrue="1" operator="beginsWith" text="Good">
      <formula>LEFT(E38,LEN("Good"))="Good"</formula>
    </cfRule>
  </conditionalFormatting>
  <conditionalFormatting sqref="E39">
    <cfRule type="beginsWith" dxfId="1516" priority="137" stopIfTrue="1" operator="beginsWith" text="Not Applicable">
      <formula>LEFT(E39,LEN("Not Applicable"))="Not Applicable"</formula>
    </cfRule>
    <cfRule type="beginsWith" dxfId="1515" priority="138" stopIfTrue="1" operator="beginsWith" text="Waived">
      <formula>LEFT(E39,LEN("Waived"))="Waived"</formula>
    </cfRule>
    <cfRule type="beginsWith" dxfId="1514" priority="139" stopIfTrue="1" operator="beginsWith" text="Broken">
      <formula>LEFT(E39,LEN("Broken"))="Broken"</formula>
    </cfRule>
    <cfRule type="beginsWith" dxfId="1513" priority="140" stopIfTrue="1" operator="beginsWith" text="Decent">
      <formula>LEFT(E39,LEN("Decent"))="Decent"</formula>
    </cfRule>
    <cfRule type="beginsWith" dxfId="1512" priority="141" stopIfTrue="1" operator="beginsWith" text="Poor">
      <formula>LEFT(E39,LEN("Poor"))="Poor"</formula>
    </cfRule>
    <cfRule type="beginsWith" dxfId="1511" priority="142" stopIfTrue="1" operator="beginsWith" text="Missing">
      <formula>LEFT(E39,LEN("Missing"))="Missing"</formula>
    </cfRule>
    <cfRule type="beginsWith" dxfId="1510" priority="143" stopIfTrue="1" operator="beginsWith" text="Untested">
      <formula>LEFT(E39,LEN("Untested"))="Untested"</formula>
    </cfRule>
    <cfRule type="notContainsBlanks" dxfId="1509" priority="144" stopIfTrue="1">
      <formula>LEN(TRIM(E39))&gt;0</formula>
    </cfRule>
  </conditionalFormatting>
  <conditionalFormatting sqref="E39">
    <cfRule type="beginsWith" dxfId="1508" priority="133" operator="beginsWith" text="Partial">
      <formula>LEFT(E39,LEN("Partial"))="Partial"</formula>
    </cfRule>
    <cfRule type="beginsWith" dxfId="1507" priority="134" stopIfTrue="1" operator="beginsWith" text="Exceptional">
      <formula>LEFT(E39,LEN("Exceptional"))="Exceptional"</formula>
    </cfRule>
    <cfRule type="beginsWith" dxfId="1506" priority="135" stopIfTrue="1" operator="beginsWith" text="Great">
      <formula>LEFT(E39,LEN("Great"))="Great"</formula>
    </cfRule>
    <cfRule type="beginsWith" dxfId="1505" priority="136" stopIfTrue="1" operator="beginsWith" text="Good">
      <formula>LEFT(E39,LEN("Good"))="Good"</formula>
    </cfRule>
  </conditionalFormatting>
  <conditionalFormatting sqref="E34">
    <cfRule type="beginsWith" dxfId="1504" priority="101" stopIfTrue="1" operator="beginsWith" text="Not Applicable">
      <formula>LEFT(E34,LEN("Not Applicable"))="Not Applicable"</formula>
    </cfRule>
    <cfRule type="beginsWith" dxfId="1503" priority="102" stopIfTrue="1" operator="beginsWith" text="Waived">
      <formula>LEFT(E34,LEN("Waived"))="Waived"</formula>
    </cfRule>
    <cfRule type="beginsWith" dxfId="1502" priority="103" stopIfTrue="1" operator="beginsWith" text="Broken">
      <formula>LEFT(E34,LEN("Broken"))="Broken"</formula>
    </cfRule>
    <cfRule type="beginsWith" dxfId="1501" priority="104" stopIfTrue="1" operator="beginsWith" text="Decent">
      <formula>LEFT(E34,LEN("Decent"))="Decent"</formula>
    </cfRule>
    <cfRule type="beginsWith" dxfId="1500" priority="105" stopIfTrue="1" operator="beginsWith" text="Poor">
      <formula>LEFT(E34,LEN("Poor"))="Poor"</formula>
    </cfRule>
    <cfRule type="beginsWith" dxfId="1499" priority="106" stopIfTrue="1" operator="beginsWith" text="Missing">
      <formula>LEFT(E34,LEN("Missing"))="Missing"</formula>
    </cfRule>
    <cfRule type="beginsWith" dxfId="1498" priority="107" stopIfTrue="1" operator="beginsWith" text="Untested">
      <formula>LEFT(E34,LEN("Untested"))="Untested"</formula>
    </cfRule>
    <cfRule type="notContainsBlanks" dxfId="1497" priority="108" stopIfTrue="1">
      <formula>LEN(TRIM(E34))&gt;0</formula>
    </cfRule>
  </conditionalFormatting>
  <conditionalFormatting sqref="E34">
    <cfRule type="beginsWith" dxfId="1496" priority="97" operator="beginsWith" text="Partial">
      <formula>LEFT(E34,LEN("Partial"))="Partial"</formula>
    </cfRule>
    <cfRule type="beginsWith" dxfId="1495" priority="98" stopIfTrue="1" operator="beginsWith" text="Exceptional">
      <formula>LEFT(E34,LEN("Exceptional"))="Exceptional"</formula>
    </cfRule>
    <cfRule type="beginsWith" dxfId="1494" priority="99" stopIfTrue="1" operator="beginsWith" text="Great">
      <formula>LEFT(E34,LEN("Great"))="Great"</formula>
    </cfRule>
    <cfRule type="beginsWith" dxfId="1493" priority="100" stopIfTrue="1" operator="beginsWith" text="Good">
      <formula>LEFT(E34,LEN("Good"))="Good"</formula>
    </cfRule>
  </conditionalFormatting>
  <conditionalFormatting sqref="F34">
    <cfRule type="beginsWith" dxfId="1492" priority="113" stopIfTrue="1" operator="beginsWith" text="Not Applicable">
      <formula>LEFT(F34,LEN("Not Applicable"))="Not Applicable"</formula>
    </cfRule>
    <cfRule type="beginsWith" dxfId="1491" priority="114" stopIfTrue="1" operator="beginsWith" text="Waived">
      <formula>LEFT(F34,LEN("Waived"))="Waived"</formula>
    </cfRule>
    <cfRule type="beginsWith" dxfId="1490" priority="115" stopIfTrue="1" operator="beginsWith" text="Broken">
      <formula>LEFT(F34,LEN("Broken"))="Broken"</formula>
    </cfRule>
    <cfRule type="beginsWith" dxfId="1489" priority="116" stopIfTrue="1" operator="beginsWith" text="Decent">
      <formula>LEFT(F34,LEN("Decent"))="Decent"</formula>
    </cfRule>
    <cfRule type="beginsWith" dxfId="1488" priority="117" stopIfTrue="1" operator="beginsWith" text="Poor">
      <formula>LEFT(F34,LEN("Poor"))="Poor"</formula>
    </cfRule>
    <cfRule type="beginsWith" dxfId="1487" priority="118" stopIfTrue="1" operator="beginsWith" text="Missing">
      <formula>LEFT(F34,LEN("Missing"))="Missing"</formula>
    </cfRule>
    <cfRule type="beginsWith" dxfId="1486" priority="119" stopIfTrue="1" operator="beginsWith" text="Untested">
      <formula>LEFT(F34,LEN("Untested"))="Untested"</formula>
    </cfRule>
    <cfRule type="notContainsBlanks" dxfId="1485" priority="120" stopIfTrue="1">
      <formula>LEN(TRIM(F34))&gt;0</formula>
    </cfRule>
  </conditionalFormatting>
  <conditionalFormatting sqref="F34">
    <cfRule type="beginsWith" dxfId="1484" priority="109" operator="beginsWith" text="Partial">
      <formula>LEFT(F34,LEN("Partial"))="Partial"</formula>
    </cfRule>
    <cfRule type="beginsWith" dxfId="1483" priority="110" stopIfTrue="1" operator="beginsWith" text="Exceptional">
      <formula>LEFT(F34,LEN("Exceptional"))="Exceptional"</formula>
    </cfRule>
    <cfRule type="beginsWith" dxfId="1482" priority="111" stopIfTrue="1" operator="beginsWith" text="Great">
      <formula>LEFT(F34,LEN("Great"))="Great"</formula>
    </cfRule>
    <cfRule type="beginsWith" dxfId="1481" priority="112" stopIfTrue="1" operator="beginsWith" text="Good">
      <formula>LEFT(F34,LEN("Good"))="Good"</formula>
    </cfRule>
  </conditionalFormatting>
  <conditionalFormatting sqref="E12">
    <cfRule type="beginsWith" dxfId="1480" priority="89" stopIfTrue="1" operator="beginsWith" text="Not Applicable">
      <formula>LEFT(E12,LEN("Not Applicable"))="Not Applicable"</formula>
    </cfRule>
    <cfRule type="beginsWith" dxfId="1479" priority="90" stopIfTrue="1" operator="beginsWith" text="Waived">
      <formula>LEFT(E12,LEN("Waived"))="Waived"</formula>
    </cfRule>
    <cfRule type="beginsWith" dxfId="1478" priority="91" stopIfTrue="1" operator="beginsWith" text="Broken">
      <formula>LEFT(E12,LEN("Broken"))="Broken"</formula>
    </cfRule>
    <cfRule type="beginsWith" dxfId="1477" priority="92" stopIfTrue="1" operator="beginsWith" text="Decent">
      <formula>LEFT(E12,LEN("Decent"))="Decent"</formula>
    </cfRule>
    <cfRule type="beginsWith" dxfId="1476" priority="93" stopIfTrue="1" operator="beginsWith" text="Poor">
      <formula>LEFT(E12,LEN("Poor"))="Poor"</formula>
    </cfRule>
    <cfRule type="beginsWith" dxfId="1475" priority="94" stopIfTrue="1" operator="beginsWith" text="Missing">
      <formula>LEFT(E12,LEN("Missing"))="Missing"</formula>
    </cfRule>
    <cfRule type="beginsWith" dxfId="1474" priority="95" stopIfTrue="1" operator="beginsWith" text="Untested">
      <formula>LEFT(E12,LEN("Untested"))="Untested"</formula>
    </cfRule>
    <cfRule type="notContainsBlanks" dxfId="1473" priority="96" stopIfTrue="1">
      <formula>LEN(TRIM(E12))&gt;0</formula>
    </cfRule>
  </conditionalFormatting>
  <conditionalFormatting sqref="E12">
    <cfRule type="beginsWith" dxfId="1472" priority="85" operator="beginsWith" text="Partial">
      <formula>LEFT(E12,LEN("Partial"))="Partial"</formula>
    </cfRule>
    <cfRule type="beginsWith" dxfId="1471" priority="86" stopIfTrue="1" operator="beginsWith" text="Exceptional">
      <formula>LEFT(E12,LEN("Exceptional"))="Exceptional"</formula>
    </cfRule>
    <cfRule type="beginsWith" dxfId="1470" priority="87" stopIfTrue="1" operator="beginsWith" text="Great">
      <formula>LEFT(E12,LEN("Great"))="Great"</formula>
    </cfRule>
    <cfRule type="beginsWith" dxfId="1469" priority="88" stopIfTrue="1" operator="beginsWith" text="Good">
      <formula>LEFT(E12,LEN("Good"))="Good"</formula>
    </cfRule>
  </conditionalFormatting>
  <conditionalFormatting sqref="E13">
    <cfRule type="beginsWith" dxfId="1468" priority="73" operator="beginsWith" text="Partial">
      <formula>LEFT(E13,LEN("Partial"))="Partial"</formula>
    </cfRule>
    <cfRule type="beginsWith" dxfId="1467" priority="74" stopIfTrue="1" operator="beginsWith" text="Exceptional">
      <formula>LEFT(E13,LEN("Exceptional"))="Exceptional"</formula>
    </cfRule>
    <cfRule type="beginsWith" dxfId="1466" priority="75" stopIfTrue="1" operator="beginsWith" text="Great">
      <formula>LEFT(E13,LEN("Great"))="Great"</formula>
    </cfRule>
    <cfRule type="beginsWith" dxfId="1465" priority="76" stopIfTrue="1" operator="beginsWith" text="Good">
      <formula>LEFT(E13,LEN("Good"))="Good"</formula>
    </cfRule>
  </conditionalFormatting>
  <conditionalFormatting sqref="E13">
    <cfRule type="beginsWith" dxfId="1464" priority="77" stopIfTrue="1" operator="beginsWith" text="Not Applicable">
      <formula>LEFT(E13,LEN("Not Applicable"))="Not Applicable"</formula>
    </cfRule>
    <cfRule type="beginsWith" dxfId="1463" priority="78" stopIfTrue="1" operator="beginsWith" text="Waived">
      <formula>LEFT(E13,LEN("Waived"))="Waived"</formula>
    </cfRule>
    <cfRule type="beginsWith" dxfId="1462" priority="79" stopIfTrue="1" operator="beginsWith" text="Broken">
      <formula>LEFT(E13,LEN("Broken"))="Broken"</formula>
    </cfRule>
    <cfRule type="beginsWith" dxfId="1461" priority="80" stopIfTrue="1" operator="beginsWith" text="Decent">
      <formula>LEFT(E13,LEN("Decent"))="Decent"</formula>
    </cfRule>
    <cfRule type="beginsWith" dxfId="1460" priority="81" stopIfTrue="1" operator="beginsWith" text="Poor">
      <formula>LEFT(E13,LEN("Poor"))="Poor"</formula>
    </cfRule>
    <cfRule type="beginsWith" dxfId="1459" priority="82" stopIfTrue="1" operator="beginsWith" text="Missing">
      <formula>LEFT(E13,LEN("Missing"))="Missing"</formula>
    </cfRule>
    <cfRule type="beginsWith" dxfId="1458" priority="83" stopIfTrue="1" operator="beginsWith" text="Untested">
      <formula>LEFT(E13,LEN("Untested"))="Untested"</formula>
    </cfRule>
    <cfRule type="notContainsBlanks" dxfId="1457" priority="84" stopIfTrue="1">
      <formula>LEN(TRIM(E13))&gt;0</formula>
    </cfRule>
  </conditionalFormatting>
  <conditionalFormatting sqref="F12">
    <cfRule type="beginsWith" dxfId="1456" priority="61" operator="beginsWith" text="Partial">
      <formula>LEFT(F12,LEN("Partial"))="Partial"</formula>
    </cfRule>
    <cfRule type="beginsWith" dxfId="1455" priority="62" stopIfTrue="1" operator="beginsWith" text="Exceptional">
      <formula>LEFT(F12,LEN("Exceptional"))="Exceptional"</formula>
    </cfRule>
    <cfRule type="beginsWith" dxfId="1454" priority="63" stopIfTrue="1" operator="beginsWith" text="Great">
      <formula>LEFT(F12,LEN("Great"))="Great"</formula>
    </cfRule>
    <cfRule type="beginsWith" dxfId="1453" priority="64" stopIfTrue="1" operator="beginsWith" text="Good">
      <formula>LEFT(F12,LEN("Good"))="Good"</formula>
    </cfRule>
  </conditionalFormatting>
  <conditionalFormatting sqref="F12">
    <cfRule type="beginsWith" dxfId="1452" priority="65" stopIfTrue="1" operator="beginsWith" text="Not Applicable">
      <formula>LEFT(F12,LEN("Not Applicable"))="Not Applicable"</formula>
    </cfRule>
    <cfRule type="beginsWith" dxfId="1451" priority="66" stopIfTrue="1" operator="beginsWith" text="Waived">
      <formula>LEFT(F12,LEN("Waived"))="Waived"</formula>
    </cfRule>
    <cfRule type="beginsWith" dxfId="1450" priority="67" stopIfTrue="1" operator="beginsWith" text="Broken">
      <formula>LEFT(F12,LEN("Broken"))="Broken"</formula>
    </cfRule>
    <cfRule type="beginsWith" dxfId="1449" priority="68" stopIfTrue="1" operator="beginsWith" text="Decent">
      <formula>LEFT(F12,LEN("Decent"))="Decent"</formula>
    </cfRule>
    <cfRule type="beginsWith" dxfId="1448" priority="69" stopIfTrue="1" operator="beginsWith" text="Poor">
      <formula>LEFT(F12,LEN("Poor"))="Poor"</formula>
    </cfRule>
    <cfRule type="beginsWith" dxfId="1447" priority="70" stopIfTrue="1" operator="beginsWith" text="Missing">
      <formula>LEFT(F12,LEN("Missing"))="Missing"</formula>
    </cfRule>
    <cfRule type="beginsWith" dxfId="1446" priority="71" stopIfTrue="1" operator="beginsWith" text="Untested">
      <formula>LEFT(F12,LEN("Untested"))="Untested"</formula>
    </cfRule>
    <cfRule type="notContainsBlanks" dxfId="1445" priority="72" stopIfTrue="1">
      <formula>LEN(TRIM(F12))&gt;0</formula>
    </cfRule>
  </conditionalFormatting>
  <conditionalFormatting sqref="F12">
    <cfRule type="beginsWith" dxfId="1444" priority="53" stopIfTrue="1" operator="beginsWith" text="Not Applicable">
      <formula>LEFT(F12,LEN("Not Applicable"))="Not Applicable"</formula>
    </cfRule>
    <cfRule type="beginsWith" dxfId="1443" priority="54" stopIfTrue="1" operator="beginsWith" text="Waived">
      <formula>LEFT(F12,LEN("Waived"))="Waived"</formula>
    </cfRule>
    <cfRule type="beginsWith" dxfId="1442" priority="55" stopIfTrue="1" operator="beginsWith" text="Broken">
      <formula>LEFT(F12,LEN("Broken"))="Broken"</formula>
    </cfRule>
    <cfRule type="beginsWith" dxfId="1441" priority="56" stopIfTrue="1" operator="beginsWith" text="Decent">
      <formula>LEFT(F12,LEN("Decent"))="Decent"</formula>
    </cfRule>
    <cfRule type="beginsWith" dxfId="1440" priority="57" stopIfTrue="1" operator="beginsWith" text="Poor">
      <formula>LEFT(F12,LEN("Poor"))="Poor"</formula>
    </cfRule>
    <cfRule type="beginsWith" dxfId="1439" priority="58" stopIfTrue="1" operator="beginsWith" text="Missing">
      <formula>LEFT(F12,LEN("Missing"))="Missing"</formula>
    </cfRule>
    <cfRule type="beginsWith" dxfId="1438" priority="59" stopIfTrue="1" operator="beginsWith" text="Untested">
      <formula>LEFT(F12,LEN("Untested"))="Untested"</formula>
    </cfRule>
    <cfRule type="notContainsBlanks" dxfId="1437" priority="60" stopIfTrue="1">
      <formula>LEN(TRIM(F12))&gt;0</formula>
    </cfRule>
  </conditionalFormatting>
  <conditionalFormatting sqref="F12">
    <cfRule type="beginsWith" dxfId="1436" priority="49" operator="beginsWith" text="Partial">
      <formula>LEFT(F12,LEN("Partial"))="Partial"</formula>
    </cfRule>
    <cfRule type="beginsWith" dxfId="1435" priority="50" stopIfTrue="1" operator="beginsWith" text="Exceptional">
      <formula>LEFT(F12,LEN("Exceptional"))="Exceptional"</formula>
    </cfRule>
    <cfRule type="beginsWith" dxfId="1434" priority="51" stopIfTrue="1" operator="beginsWith" text="Great">
      <formula>LEFT(F12,LEN("Great"))="Great"</formula>
    </cfRule>
    <cfRule type="beginsWith" dxfId="1433" priority="52" stopIfTrue="1" operator="beginsWith" text="Good">
      <formula>LEFT(F12,LEN("Good"))="Good"</formula>
    </cfRule>
  </conditionalFormatting>
  <conditionalFormatting sqref="F13">
    <cfRule type="beginsWith" dxfId="1432" priority="37" operator="beginsWith" text="Partial">
      <formula>LEFT(F13,LEN("Partial"))="Partial"</formula>
    </cfRule>
    <cfRule type="beginsWith" dxfId="1431" priority="38" stopIfTrue="1" operator="beginsWith" text="Exceptional">
      <formula>LEFT(F13,LEN("Exceptional"))="Exceptional"</formula>
    </cfRule>
    <cfRule type="beginsWith" dxfId="1430" priority="39" stopIfTrue="1" operator="beginsWith" text="Great">
      <formula>LEFT(F13,LEN("Great"))="Great"</formula>
    </cfRule>
    <cfRule type="beginsWith" dxfId="1429" priority="40" stopIfTrue="1" operator="beginsWith" text="Good">
      <formula>LEFT(F13,LEN("Good"))="Good"</formula>
    </cfRule>
  </conditionalFormatting>
  <conditionalFormatting sqref="F13">
    <cfRule type="beginsWith" dxfId="1428" priority="41" stopIfTrue="1" operator="beginsWith" text="Not Applicable">
      <formula>LEFT(F13,LEN("Not Applicable"))="Not Applicable"</formula>
    </cfRule>
    <cfRule type="beginsWith" dxfId="1427" priority="42" stopIfTrue="1" operator="beginsWith" text="Waived">
      <formula>LEFT(F13,LEN("Waived"))="Waived"</formula>
    </cfRule>
    <cfRule type="beginsWith" dxfId="1426" priority="43" stopIfTrue="1" operator="beginsWith" text="Broken">
      <formula>LEFT(F13,LEN("Broken"))="Broken"</formula>
    </cfRule>
    <cfRule type="beginsWith" dxfId="1425" priority="44" stopIfTrue="1" operator="beginsWith" text="Decent">
      <formula>LEFT(F13,LEN("Decent"))="Decent"</formula>
    </cfRule>
    <cfRule type="beginsWith" dxfId="1424" priority="45" stopIfTrue="1" operator="beginsWith" text="Poor">
      <formula>LEFT(F13,LEN("Poor"))="Poor"</formula>
    </cfRule>
    <cfRule type="beginsWith" dxfId="1423" priority="46" stopIfTrue="1" operator="beginsWith" text="Missing">
      <formula>LEFT(F13,LEN("Missing"))="Missing"</formula>
    </cfRule>
    <cfRule type="beginsWith" dxfId="1422" priority="47" stopIfTrue="1" operator="beginsWith" text="Untested">
      <formula>LEFT(F13,LEN("Untested"))="Untested"</formula>
    </cfRule>
    <cfRule type="notContainsBlanks" dxfId="1421" priority="48" stopIfTrue="1">
      <formula>LEN(TRIM(F13))&gt;0</formula>
    </cfRule>
  </conditionalFormatting>
  <conditionalFormatting sqref="F13">
    <cfRule type="beginsWith" dxfId="1420" priority="29" stopIfTrue="1" operator="beginsWith" text="Not Applicable">
      <formula>LEFT(F13,LEN("Not Applicable"))="Not Applicable"</formula>
    </cfRule>
    <cfRule type="beginsWith" dxfId="1419" priority="30" stopIfTrue="1" operator="beginsWith" text="Waived">
      <formula>LEFT(F13,LEN("Waived"))="Waived"</formula>
    </cfRule>
    <cfRule type="beginsWith" dxfId="1418" priority="31" stopIfTrue="1" operator="beginsWith" text="Broken">
      <formula>LEFT(F13,LEN("Broken"))="Broken"</formula>
    </cfRule>
    <cfRule type="beginsWith" dxfId="1417" priority="32" stopIfTrue="1" operator="beginsWith" text="Decent">
      <formula>LEFT(F13,LEN("Decent"))="Decent"</formula>
    </cfRule>
    <cfRule type="beginsWith" dxfId="1416" priority="33" stopIfTrue="1" operator="beginsWith" text="Poor">
      <formula>LEFT(F13,LEN("Poor"))="Poor"</formula>
    </cfRule>
    <cfRule type="beginsWith" dxfId="1415" priority="34" stopIfTrue="1" operator="beginsWith" text="Missing">
      <formula>LEFT(F13,LEN("Missing"))="Missing"</formula>
    </cfRule>
    <cfRule type="beginsWith" dxfId="1414" priority="35" stopIfTrue="1" operator="beginsWith" text="Untested">
      <formula>LEFT(F13,LEN("Untested"))="Untested"</formula>
    </cfRule>
    <cfRule type="notContainsBlanks" dxfId="1413" priority="36" stopIfTrue="1">
      <formula>LEN(TRIM(F13))&gt;0</formula>
    </cfRule>
  </conditionalFormatting>
  <conditionalFormatting sqref="F13">
    <cfRule type="beginsWith" dxfId="1412" priority="25" operator="beginsWith" text="Partial">
      <formula>LEFT(F13,LEN("Partial"))="Partial"</formula>
    </cfRule>
    <cfRule type="beginsWith" dxfId="1411" priority="26" stopIfTrue="1" operator="beginsWith" text="Exceptional">
      <formula>LEFT(F13,LEN("Exceptional"))="Exceptional"</formula>
    </cfRule>
    <cfRule type="beginsWith" dxfId="1410" priority="27" stopIfTrue="1" operator="beginsWith" text="Great">
      <formula>LEFT(F13,LEN("Great"))="Great"</formula>
    </cfRule>
    <cfRule type="beginsWith" dxfId="1409" priority="28" stopIfTrue="1" operator="beginsWith" text="Good">
      <formula>LEFT(F13,LEN("Good"))="Good"</formula>
    </cfRule>
  </conditionalFormatting>
  <conditionalFormatting sqref="F14">
    <cfRule type="beginsWith" dxfId="1408" priority="13" operator="beginsWith" text="Partial">
      <formula>LEFT(F14,LEN("Partial"))="Partial"</formula>
    </cfRule>
    <cfRule type="beginsWith" dxfId="1407" priority="14" stopIfTrue="1" operator="beginsWith" text="Exceptional">
      <formula>LEFT(F14,LEN("Exceptional"))="Exceptional"</formula>
    </cfRule>
    <cfRule type="beginsWith" dxfId="1406" priority="15" stopIfTrue="1" operator="beginsWith" text="Great">
      <formula>LEFT(F14,LEN("Great"))="Great"</formula>
    </cfRule>
    <cfRule type="beginsWith" dxfId="1405" priority="16" stopIfTrue="1" operator="beginsWith" text="Good">
      <formula>LEFT(F14,LEN("Good"))="Good"</formula>
    </cfRule>
  </conditionalFormatting>
  <conditionalFormatting sqref="F14">
    <cfRule type="beginsWith" dxfId="1404" priority="17" stopIfTrue="1" operator="beginsWith" text="Not Applicable">
      <formula>LEFT(F14,LEN("Not Applicable"))="Not Applicable"</formula>
    </cfRule>
    <cfRule type="beginsWith" dxfId="1403" priority="18" stopIfTrue="1" operator="beginsWith" text="Waived">
      <formula>LEFT(F14,LEN("Waived"))="Waived"</formula>
    </cfRule>
    <cfRule type="beginsWith" dxfId="1402" priority="19" stopIfTrue="1" operator="beginsWith" text="Broken">
      <formula>LEFT(F14,LEN("Broken"))="Broken"</formula>
    </cfRule>
    <cfRule type="beginsWith" dxfId="1401" priority="20" stopIfTrue="1" operator="beginsWith" text="Decent">
      <formula>LEFT(F14,LEN("Decent"))="Decent"</formula>
    </cfRule>
    <cfRule type="beginsWith" dxfId="1400" priority="21" stopIfTrue="1" operator="beginsWith" text="Poor">
      <formula>LEFT(F14,LEN("Poor"))="Poor"</formula>
    </cfRule>
    <cfRule type="beginsWith" dxfId="1399" priority="22" stopIfTrue="1" operator="beginsWith" text="Missing">
      <formula>LEFT(F14,LEN("Missing"))="Missing"</formula>
    </cfRule>
    <cfRule type="beginsWith" dxfId="1398" priority="23" stopIfTrue="1" operator="beginsWith" text="Untested">
      <formula>LEFT(F14,LEN("Untested"))="Untested"</formula>
    </cfRule>
    <cfRule type="notContainsBlanks" dxfId="1397" priority="24" stopIfTrue="1">
      <formula>LEN(TRIM(F14))&gt;0</formula>
    </cfRule>
  </conditionalFormatting>
  <conditionalFormatting sqref="F14">
    <cfRule type="beginsWith" dxfId="1396" priority="5" stopIfTrue="1" operator="beginsWith" text="Not Applicable">
      <formula>LEFT(F14,LEN("Not Applicable"))="Not Applicable"</formula>
    </cfRule>
    <cfRule type="beginsWith" dxfId="1395" priority="6" stopIfTrue="1" operator="beginsWith" text="Waived">
      <formula>LEFT(F14,LEN("Waived"))="Waived"</formula>
    </cfRule>
    <cfRule type="beginsWith" dxfId="1394" priority="7" stopIfTrue="1" operator="beginsWith" text="Broken">
      <formula>LEFT(F14,LEN("Broken"))="Broken"</formula>
    </cfRule>
    <cfRule type="beginsWith" dxfId="1393" priority="8" stopIfTrue="1" operator="beginsWith" text="Decent">
      <formula>LEFT(F14,LEN("Decent"))="Decent"</formula>
    </cfRule>
    <cfRule type="beginsWith" dxfId="1392" priority="9" stopIfTrue="1" operator="beginsWith" text="Poor">
      <formula>LEFT(F14,LEN("Poor"))="Poor"</formula>
    </cfRule>
    <cfRule type="beginsWith" dxfId="1391" priority="10" stopIfTrue="1" operator="beginsWith" text="Missing">
      <formula>LEFT(F14,LEN("Missing"))="Missing"</formula>
    </cfRule>
    <cfRule type="beginsWith" dxfId="1390" priority="11" stopIfTrue="1" operator="beginsWith" text="Untested">
      <formula>LEFT(F14,LEN("Untested"))="Untested"</formula>
    </cfRule>
    <cfRule type="notContainsBlanks" dxfId="1389" priority="12" stopIfTrue="1">
      <formula>LEN(TRIM(F14))&gt;0</formula>
    </cfRule>
  </conditionalFormatting>
  <conditionalFormatting sqref="F14">
    <cfRule type="beginsWith" dxfId="1388" priority="1" operator="beginsWith" text="Partial">
      <formula>LEFT(F14,LEN("Partial"))="Partial"</formula>
    </cfRule>
    <cfRule type="beginsWith" dxfId="1387" priority="2" stopIfTrue="1" operator="beginsWith" text="Exceptional">
      <formula>LEFT(F14,LEN("Exceptional"))="Exceptional"</formula>
    </cfRule>
    <cfRule type="beginsWith" dxfId="1386" priority="3" stopIfTrue="1" operator="beginsWith" text="Great">
      <formula>LEFT(F14,LEN("Great"))="Great"</formula>
    </cfRule>
    <cfRule type="beginsWith" dxfId="1385" priority="4" stopIfTrue="1" operator="beginsWith" text="Good">
      <formula>LEFT(F14,LEN("Good"))="Good"</formula>
    </cfRule>
  </conditionalFormatting>
  <dataValidations count="3">
    <dataValidation type="list" showInputMessage="1" showErrorMessage="1" sqref="E27:F29 E17:F19 E42:F45 E22:F24 E38:F39 E32:F35 E12:F14" xr:uid="{00000000-0002-0000-0100-000000000000}">
      <formula1>"Untested, Not Applicable, Waived, Missing, Broken, Partial, Poor, Decent, Good, Great, Exceptional"</formula1>
    </dataValidation>
    <dataValidation type="list" allowBlank="1" showInputMessage="1" showErrorMessage="1" sqref="G41 G37 G16 G21 G26 G31 G11" xr:uid="{00000000-0002-0000-0100-000001000000}">
      <formula1>"Not Assessed, Unacceptable, Requires Improvement, Meets Expectations, Exceeds Expectations"</formula1>
    </dataValidation>
    <dataValidation type="list" allowBlank="1" showInputMessage="1" showErrorMessage="1" sqref="E7:F7" xr:uid="{00000000-0002-0000-0100-000002000000}">
      <formula1>"Unacceptable, Requires Improvement, Meets Expectations, Exceeds Expectations, Overall Outstanding"</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H155"/>
  <sheetViews>
    <sheetView zoomScaleNormal="100" zoomScaleSheetLayoutView="50" zoomScalePageLayoutView="130" workbookViewId="0">
      <selection activeCell="A8" sqref="A8"/>
    </sheetView>
  </sheetViews>
  <sheetFormatPr defaultColWidth="10.875" defaultRowHeight="15.75"/>
  <cols>
    <col min="1" max="1" width="13.37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68" t="s">
        <v>149</v>
      </c>
      <c r="B1" s="269"/>
      <c r="C1" s="270"/>
      <c r="D1" s="75" t="s">
        <v>83</v>
      </c>
      <c r="E1" s="76" t="str">
        <f>""&amp;COUNTIF(E$8:E$115,"Untested")&amp;" Untested"</f>
        <v>13 Untested</v>
      </c>
      <c r="F1" s="76" t="str">
        <f>""&amp;COUNTIF(F$8:F$115,"Untested")&amp;" Untested"</f>
        <v>13 Untested</v>
      </c>
      <c r="G1" s="68" t="s">
        <v>84</v>
      </c>
    </row>
    <row r="2" spans="1:7" ht="17.100000000000001" customHeight="1" thickBot="1">
      <c r="A2" s="276" t="s">
        <v>422</v>
      </c>
      <c r="B2" s="277"/>
      <c r="C2" s="278"/>
      <c r="D2" s="77" t="s">
        <v>85</v>
      </c>
      <c r="E2" s="78"/>
      <c r="F2" s="78">
        <f>COUNTIF($G$11:$G$115,D2)</f>
        <v>8</v>
      </c>
      <c r="G2" s="273" t="s">
        <v>86</v>
      </c>
    </row>
    <row r="3" spans="1:7" ht="16.5" thickBot="1">
      <c r="A3" s="279"/>
      <c r="B3" s="280"/>
      <c r="C3" s="281"/>
      <c r="D3" s="77" t="s">
        <v>87</v>
      </c>
      <c r="E3" s="78"/>
      <c r="F3" s="78">
        <f>COUNTIF($G$11:$G$115,D3)</f>
        <v>0</v>
      </c>
      <c r="G3" s="274"/>
    </row>
    <row r="4" spans="1:7" ht="16.5" thickBot="1">
      <c r="A4" s="279"/>
      <c r="B4" s="280"/>
      <c r="C4" s="281"/>
      <c r="D4" s="77" t="s">
        <v>88</v>
      </c>
      <c r="E4" s="78"/>
      <c r="F4" s="78">
        <f>COUNTIF($G$11:$G$115,D4)</f>
        <v>0</v>
      </c>
      <c r="G4" s="274"/>
    </row>
    <row r="5" spans="1:7" ht="16.5" thickBot="1">
      <c r="A5" s="279"/>
      <c r="B5" s="280"/>
      <c r="C5" s="281"/>
      <c r="D5" s="77" t="s">
        <v>89</v>
      </c>
      <c r="E5" s="78"/>
      <c r="F5" s="78">
        <f>COUNTIF($G$11:$G$115,D5)</f>
        <v>0</v>
      </c>
      <c r="G5" s="274"/>
    </row>
    <row r="6" spans="1:7" ht="16.5" thickBot="1">
      <c r="A6" s="279"/>
      <c r="B6" s="280"/>
      <c r="C6" s="281"/>
      <c r="D6" s="77" t="s">
        <v>90</v>
      </c>
      <c r="E6" s="78"/>
      <c r="F6" s="78">
        <f>COUNTIF($G$11:$G$115,D6)</f>
        <v>0</v>
      </c>
      <c r="G6" s="274"/>
    </row>
    <row r="7" spans="1:7" ht="16.5" thickBot="1">
      <c r="A7" s="293"/>
      <c r="B7" s="294"/>
      <c r="C7" s="295"/>
      <c r="D7" s="119" t="s">
        <v>150</v>
      </c>
      <c r="E7" s="288"/>
      <c r="F7" s="289"/>
      <c r="G7" s="290"/>
    </row>
    <row r="8" spans="1:7" ht="8.1" customHeight="1" thickBot="1">
      <c r="A8" s="71"/>
      <c r="B8" s="71"/>
      <c r="C8" s="71"/>
      <c r="D8" s="117"/>
      <c r="E8" s="118"/>
      <c r="F8" s="118"/>
      <c r="G8" s="71"/>
    </row>
    <row r="9" spans="1:7" ht="16.5" thickBot="1">
      <c r="A9" s="271" t="s">
        <v>151</v>
      </c>
      <c r="B9" s="292"/>
      <c r="C9" s="272"/>
      <c r="D9" s="68" t="s">
        <v>93</v>
      </c>
      <c r="E9" s="69" t="s">
        <v>94</v>
      </c>
      <c r="F9" s="69" t="s">
        <v>46</v>
      </c>
      <c r="G9" s="68" t="s">
        <v>95</v>
      </c>
    </row>
    <row r="11" spans="1:7" ht="19.5" thickBot="1">
      <c r="A11" s="108" t="s">
        <v>152</v>
      </c>
      <c r="B11" s="107"/>
      <c r="C11" s="107"/>
      <c r="D11" s="107"/>
      <c r="E11" s="264" t="s">
        <v>97</v>
      </c>
      <c r="F11" s="265"/>
      <c r="G11" s="109" t="s">
        <v>85</v>
      </c>
    </row>
    <row r="12" spans="1:7" ht="59.1" customHeight="1" thickBot="1">
      <c r="A12" s="74" t="s">
        <v>152</v>
      </c>
      <c r="B12" s="266" t="s">
        <v>153</v>
      </c>
      <c r="C12" s="267"/>
      <c r="D12" s="70"/>
      <c r="E12" s="68" t="s">
        <v>100</v>
      </c>
      <c r="F12" s="68" t="s">
        <v>100</v>
      </c>
      <c r="G12" s="70"/>
    </row>
    <row r="14" spans="1:7" ht="19.5" thickBot="1">
      <c r="A14" s="108" t="s">
        <v>154</v>
      </c>
      <c r="B14" s="107"/>
      <c r="C14" s="107"/>
      <c r="D14" s="107"/>
      <c r="E14" s="264" t="s">
        <v>97</v>
      </c>
      <c r="F14" s="265"/>
      <c r="G14" s="109" t="s">
        <v>85</v>
      </c>
    </row>
    <row r="15" spans="1:7" ht="129" customHeight="1" thickBot="1">
      <c r="A15" s="91" t="s">
        <v>155</v>
      </c>
      <c r="B15" s="266" t="s">
        <v>156</v>
      </c>
      <c r="C15" s="267"/>
      <c r="D15" s="70"/>
      <c r="E15" s="68" t="s">
        <v>100</v>
      </c>
      <c r="F15" s="68" t="s">
        <v>100</v>
      </c>
      <c r="G15" s="70"/>
    </row>
    <row r="16" spans="1:7" ht="112.15" customHeight="1" thickBot="1">
      <c r="A16" s="92" t="s">
        <v>157</v>
      </c>
      <c r="B16" s="291" t="s">
        <v>158</v>
      </c>
      <c r="C16" s="267"/>
      <c r="D16" s="70"/>
      <c r="E16" s="68" t="s">
        <v>100</v>
      </c>
      <c r="F16" s="68" t="s">
        <v>100</v>
      </c>
      <c r="G16" s="70"/>
    </row>
    <row r="17" spans="1:7" ht="40.15" customHeight="1" thickBot="1">
      <c r="A17" s="92" t="s">
        <v>159</v>
      </c>
      <c r="B17" s="291" t="s">
        <v>160</v>
      </c>
      <c r="C17" s="267"/>
      <c r="D17" s="70"/>
      <c r="E17" s="68" t="s">
        <v>100</v>
      </c>
      <c r="F17" s="68" t="s">
        <v>100</v>
      </c>
      <c r="G17" s="70"/>
    </row>
    <row r="19" spans="1:7" ht="19.5" thickBot="1">
      <c r="A19" s="108" t="s">
        <v>161</v>
      </c>
      <c r="B19" s="107"/>
      <c r="C19" s="107"/>
      <c r="D19" s="107"/>
      <c r="E19" s="264" t="s">
        <v>97</v>
      </c>
      <c r="F19" s="265"/>
      <c r="G19" s="109" t="s">
        <v>85</v>
      </c>
    </row>
    <row r="20" spans="1:7" ht="107.1" customHeight="1" thickBot="1">
      <c r="A20" s="92" t="s">
        <v>162</v>
      </c>
      <c r="B20" s="291" t="s">
        <v>163</v>
      </c>
      <c r="C20" s="267"/>
      <c r="D20" s="70"/>
      <c r="E20" s="68" t="s">
        <v>100</v>
      </c>
      <c r="F20" s="68" t="s">
        <v>100</v>
      </c>
      <c r="G20" s="70"/>
    </row>
    <row r="21" spans="1:7" ht="119.1" customHeight="1" thickBot="1">
      <c r="A21" s="92" t="s">
        <v>164</v>
      </c>
      <c r="B21" s="291" t="s">
        <v>165</v>
      </c>
      <c r="C21" s="267"/>
      <c r="D21" s="70"/>
      <c r="E21" s="68" t="s">
        <v>100</v>
      </c>
      <c r="F21" s="68" t="s">
        <v>100</v>
      </c>
      <c r="G21" s="70"/>
    </row>
    <row r="23" spans="1:7" ht="19.5" thickBot="1">
      <c r="A23" s="108" t="s">
        <v>166</v>
      </c>
      <c r="B23" s="107"/>
      <c r="C23" s="107"/>
      <c r="D23" s="107"/>
      <c r="E23" s="264" t="s">
        <v>97</v>
      </c>
      <c r="F23" s="265"/>
      <c r="G23" s="109" t="s">
        <v>85</v>
      </c>
    </row>
    <row r="24" spans="1:7" ht="128.1" customHeight="1" thickBot="1">
      <c r="A24" s="92" t="s">
        <v>167</v>
      </c>
      <c r="B24" s="291" t="s">
        <v>168</v>
      </c>
      <c r="C24" s="267"/>
      <c r="D24" s="70"/>
      <c r="E24" s="68" t="s">
        <v>100</v>
      </c>
      <c r="F24" s="68" t="s">
        <v>100</v>
      </c>
      <c r="G24" s="70"/>
    </row>
    <row r="25" spans="1:7" ht="63" customHeight="1" thickBot="1">
      <c r="A25" s="92" t="s">
        <v>169</v>
      </c>
      <c r="B25" s="291" t="s">
        <v>170</v>
      </c>
      <c r="C25" s="267"/>
      <c r="D25" s="70"/>
      <c r="E25" s="68" t="s">
        <v>100</v>
      </c>
      <c r="F25" s="68" t="s">
        <v>100</v>
      </c>
      <c r="G25" s="70"/>
    </row>
    <row r="27" spans="1:7" ht="19.5" thickBot="1">
      <c r="A27" s="108" t="s">
        <v>171</v>
      </c>
      <c r="B27" s="107"/>
      <c r="C27" s="107"/>
      <c r="D27" s="107"/>
      <c r="E27" s="264" t="s">
        <v>97</v>
      </c>
      <c r="F27" s="265"/>
      <c r="G27" s="109" t="s">
        <v>85</v>
      </c>
    </row>
    <row r="28" spans="1:7" ht="98.1" customHeight="1" thickBot="1">
      <c r="A28" s="92" t="s">
        <v>172</v>
      </c>
      <c r="B28" s="291" t="s">
        <v>173</v>
      </c>
      <c r="C28" s="267"/>
      <c r="D28" s="70"/>
      <c r="E28" s="68" t="s">
        <v>100</v>
      </c>
      <c r="F28" s="68" t="s">
        <v>100</v>
      </c>
      <c r="G28" s="70"/>
    </row>
    <row r="29" spans="1:7" ht="104.1" customHeight="1" thickBot="1">
      <c r="A29" s="92" t="s">
        <v>174</v>
      </c>
      <c r="B29" s="291" t="s">
        <v>175</v>
      </c>
      <c r="C29" s="267"/>
      <c r="D29" s="70"/>
      <c r="E29" s="68" t="s">
        <v>100</v>
      </c>
      <c r="F29" s="68" t="s">
        <v>100</v>
      </c>
      <c r="G29" s="70"/>
    </row>
    <row r="31" spans="1:7" ht="19.5" thickBot="1">
      <c r="A31" s="108" t="s">
        <v>176</v>
      </c>
      <c r="B31" s="107"/>
      <c r="C31" s="107"/>
      <c r="D31" s="107"/>
      <c r="E31" s="264" t="s">
        <v>97</v>
      </c>
      <c r="F31" s="265"/>
      <c r="G31" s="109" t="s">
        <v>85</v>
      </c>
    </row>
    <row r="32" spans="1:7" ht="97.15" customHeight="1" thickBot="1">
      <c r="A32" s="92" t="s">
        <v>176</v>
      </c>
      <c r="B32" s="291" t="s">
        <v>177</v>
      </c>
      <c r="C32" s="267"/>
      <c r="D32" s="70"/>
      <c r="E32" s="68" t="s">
        <v>100</v>
      </c>
      <c r="F32" s="68" t="s">
        <v>100</v>
      </c>
      <c r="G32" s="70"/>
    </row>
    <row r="34" spans="1:7" ht="19.5" thickBot="1">
      <c r="A34" s="108" t="s">
        <v>178</v>
      </c>
      <c r="B34" s="107"/>
      <c r="C34" s="107"/>
      <c r="D34" s="107"/>
      <c r="E34" s="264" t="s">
        <v>97</v>
      </c>
      <c r="F34" s="265"/>
      <c r="G34" s="109" t="s">
        <v>85</v>
      </c>
    </row>
    <row r="35" spans="1:7" ht="67.150000000000006" customHeight="1" thickBot="1">
      <c r="A35" s="92" t="s">
        <v>178</v>
      </c>
      <c r="B35" s="291" t="s">
        <v>179</v>
      </c>
      <c r="C35" s="267"/>
      <c r="D35" s="70"/>
      <c r="E35" s="68" t="s">
        <v>100</v>
      </c>
      <c r="F35" s="68" t="s">
        <v>100</v>
      </c>
      <c r="G35" s="70"/>
    </row>
    <row r="37" spans="1:7" ht="19.5" thickBot="1">
      <c r="A37" s="108" t="s">
        <v>147</v>
      </c>
      <c r="B37" s="107"/>
      <c r="C37" s="107"/>
      <c r="D37" s="107"/>
      <c r="E37" s="264" t="s">
        <v>97</v>
      </c>
      <c r="F37" s="265"/>
      <c r="G37" s="109" t="s">
        <v>85</v>
      </c>
    </row>
    <row r="38" spans="1:7" ht="57" customHeight="1" thickBot="1">
      <c r="A38" s="74" t="s">
        <v>147</v>
      </c>
      <c r="B38" s="266" t="s">
        <v>180</v>
      </c>
      <c r="C38" s="267"/>
      <c r="D38" s="70"/>
      <c r="E38" s="68" t="s">
        <v>100</v>
      </c>
      <c r="F38" s="68" t="s">
        <v>100</v>
      </c>
      <c r="G38" s="70"/>
    </row>
    <row r="45" spans="1:7" ht="17.100000000000001" customHeight="1"/>
    <row r="62" ht="17.100000000000001" customHeight="1"/>
    <row r="71" ht="17.100000000000001" customHeight="1"/>
    <row r="86" spans="1:8" s="81" customFormat="1">
      <c r="A86" s="1"/>
      <c r="B86" s="1"/>
      <c r="C86" s="1"/>
      <c r="D86" s="1"/>
      <c r="E86" s="1"/>
      <c r="F86" s="1"/>
      <c r="G86" s="1"/>
      <c r="H86" s="1"/>
    </row>
    <row r="87" spans="1:8" s="81" customFormat="1">
      <c r="A87" s="1"/>
      <c r="B87" s="1"/>
      <c r="C87" s="1"/>
      <c r="D87" s="1"/>
      <c r="E87" s="1"/>
      <c r="F87" s="1"/>
      <c r="G87" s="1"/>
      <c r="H87" s="1"/>
    </row>
    <row r="88" spans="1:8" s="81" customFormat="1">
      <c r="A88" s="1"/>
      <c r="B88" s="1"/>
      <c r="C88" s="1"/>
      <c r="D88" s="1"/>
      <c r="E88" s="1"/>
      <c r="F88" s="1"/>
      <c r="G88" s="1"/>
      <c r="H88" s="1"/>
    </row>
    <row r="89" spans="1:8" s="81" customFormat="1">
      <c r="A89" s="1"/>
      <c r="B89" s="1"/>
      <c r="C89" s="1"/>
      <c r="D89" s="1"/>
      <c r="E89" s="1"/>
      <c r="F89" s="1"/>
      <c r="G89" s="1"/>
      <c r="H89" s="1"/>
    </row>
    <row r="90" spans="1:8" s="81" customFormat="1">
      <c r="A90" s="1"/>
      <c r="B90" s="1"/>
      <c r="C90" s="1"/>
      <c r="D90" s="1"/>
      <c r="E90" s="1"/>
      <c r="F90" s="1"/>
      <c r="G90" s="1"/>
      <c r="H90" s="1"/>
    </row>
    <row r="91" spans="1:8" s="81" customFormat="1">
      <c r="A91" s="1"/>
      <c r="B91" s="1"/>
      <c r="C91" s="1"/>
      <c r="D91" s="1"/>
      <c r="E91" s="1"/>
      <c r="F91" s="1"/>
      <c r="G91" s="1"/>
      <c r="H91" s="1"/>
    </row>
    <row r="92" spans="1:8" s="81" customFormat="1">
      <c r="A92" s="1"/>
      <c r="B92" s="1"/>
      <c r="C92" s="1"/>
      <c r="D92" s="1"/>
      <c r="E92" s="1"/>
      <c r="F92" s="1"/>
      <c r="G92" s="1"/>
      <c r="H92" s="1"/>
    </row>
    <row r="93" spans="1:8" s="81" customFormat="1">
      <c r="A93" s="1"/>
      <c r="B93" s="1"/>
      <c r="C93" s="1"/>
      <c r="D93" s="1"/>
      <c r="E93" s="1"/>
      <c r="F93" s="1"/>
      <c r="G93" s="1"/>
      <c r="H93" s="1"/>
    </row>
    <row r="94" spans="1:8" s="81" customFormat="1">
      <c r="A94" s="1"/>
      <c r="B94" s="1"/>
      <c r="C94" s="1"/>
      <c r="D94" s="1"/>
      <c r="E94" s="1"/>
      <c r="F94" s="1"/>
      <c r="G94" s="1"/>
      <c r="H94" s="1"/>
    </row>
    <row r="95" spans="1:8" s="81" customFormat="1">
      <c r="A95" s="1"/>
      <c r="B95" s="1"/>
      <c r="C95" s="1"/>
      <c r="D95" s="1"/>
      <c r="E95" s="1"/>
      <c r="F95" s="1"/>
      <c r="G95" s="1"/>
      <c r="H95" s="1"/>
    </row>
    <row r="96" spans="1:8" s="81" customFormat="1">
      <c r="A96" s="1"/>
      <c r="B96" s="1"/>
      <c r="C96" s="1"/>
      <c r="D96" s="1"/>
      <c r="E96" s="1"/>
      <c r="F96" s="1"/>
      <c r="G96" s="1"/>
      <c r="H96" s="1"/>
    </row>
    <row r="97" spans="1:8" s="81" customFormat="1">
      <c r="A97" s="1"/>
      <c r="B97" s="1"/>
      <c r="C97" s="1"/>
      <c r="D97" s="1"/>
      <c r="E97" s="1"/>
      <c r="F97" s="1"/>
      <c r="G97" s="1"/>
      <c r="H97" s="1"/>
    </row>
    <row r="98" spans="1:8" s="81" customFormat="1">
      <c r="A98" s="1"/>
      <c r="B98" s="1"/>
      <c r="C98" s="1"/>
      <c r="D98" s="1"/>
      <c r="E98" s="1"/>
      <c r="F98" s="1"/>
      <c r="G98" s="1"/>
      <c r="H98" s="1"/>
    </row>
    <row r="99" spans="1:8" s="81" customFormat="1">
      <c r="A99" s="1"/>
      <c r="B99" s="1"/>
      <c r="C99" s="1"/>
      <c r="D99" s="1"/>
      <c r="E99" s="1"/>
      <c r="F99" s="1"/>
      <c r="G99" s="1"/>
      <c r="H99" s="1"/>
    </row>
    <row r="100" spans="1:8" s="81" customFormat="1">
      <c r="A100" s="1"/>
      <c r="B100" s="1"/>
      <c r="C100" s="1"/>
      <c r="D100" s="1"/>
      <c r="E100" s="1"/>
      <c r="F100" s="1"/>
      <c r="G100" s="1"/>
      <c r="H100" s="1"/>
    </row>
    <row r="101" spans="1:8" s="81" customFormat="1">
      <c r="A101" s="1"/>
      <c r="B101" s="1"/>
      <c r="C101" s="1"/>
      <c r="D101" s="1"/>
      <c r="E101" s="1"/>
      <c r="F101" s="1"/>
      <c r="G101" s="1"/>
      <c r="H101" s="1"/>
    </row>
    <row r="102" spans="1:8" s="81" customFormat="1">
      <c r="A102" s="1"/>
      <c r="B102" s="1"/>
      <c r="C102" s="1"/>
      <c r="D102" s="1"/>
      <c r="E102" s="1"/>
      <c r="F102" s="1"/>
      <c r="G102" s="1"/>
      <c r="H102" s="1"/>
    </row>
    <row r="103" spans="1:8" s="81" customFormat="1">
      <c r="A103" s="1"/>
      <c r="B103" s="1"/>
      <c r="C103" s="1"/>
      <c r="D103" s="1"/>
      <c r="E103" s="1"/>
      <c r="F103" s="1"/>
      <c r="G103" s="1"/>
      <c r="H103" s="1"/>
    </row>
    <row r="104" spans="1:8" s="81" customFormat="1">
      <c r="A104" s="1"/>
      <c r="B104" s="1"/>
      <c r="C104" s="1"/>
      <c r="D104" s="1"/>
      <c r="E104" s="1"/>
      <c r="F104" s="1"/>
      <c r="G104" s="1"/>
      <c r="H104" s="1"/>
    </row>
    <row r="105" spans="1:8" s="81" customFormat="1">
      <c r="A105" s="1"/>
      <c r="B105" s="1"/>
      <c r="C105" s="1"/>
      <c r="D105" s="1"/>
      <c r="E105" s="1"/>
      <c r="F105" s="1"/>
      <c r="G105" s="1"/>
      <c r="H105" s="1"/>
    </row>
    <row r="106" spans="1:8" s="81" customFormat="1">
      <c r="A106" s="1"/>
      <c r="B106" s="1"/>
      <c r="C106" s="1"/>
      <c r="D106" s="1"/>
      <c r="E106" s="1"/>
      <c r="F106" s="1"/>
      <c r="G106" s="1"/>
      <c r="H106" s="1"/>
    </row>
    <row r="107" spans="1:8" s="81" customFormat="1">
      <c r="A107" s="1"/>
      <c r="B107" s="1"/>
      <c r="C107" s="1"/>
      <c r="D107" s="1"/>
      <c r="E107" s="1"/>
      <c r="F107" s="1"/>
      <c r="G107" s="1"/>
      <c r="H107" s="1"/>
    </row>
    <row r="108" spans="1:8" s="81" customFormat="1"/>
    <row r="109" spans="1:8" s="81" customFormat="1"/>
    <row r="110" spans="1:8" s="81" customFormat="1"/>
    <row r="111" spans="1:8" s="81" customFormat="1"/>
    <row r="112" spans="1:8" s="81" customFormat="1"/>
    <row r="113" s="81" customFormat="1"/>
    <row r="114" s="81" customFormat="1"/>
    <row r="115" s="81" customFormat="1"/>
    <row r="116" s="81" customFormat="1"/>
    <row r="117" s="81" customFormat="1"/>
    <row r="118" s="81" customFormat="1"/>
    <row r="119" s="81" customFormat="1"/>
    <row r="120" s="81" customFormat="1"/>
    <row r="121" s="81" customFormat="1"/>
    <row r="122" s="81" customFormat="1"/>
    <row r="123" s="81" customFormat="1"/>
    <row r="124" s="81" customFormat="1"/>
    <row r="125" s="81" customFormat="1"/>
    <row r="126" s="81" customFormat="1"/>
    <row r="127" s="81" customFormat="1"/>
    <row r="128" s="81" customFormat="1"/>
    <row r="129" s="81" customFormat="1"/>
    <row r="130" s="81" customFormat="1"/>
    <row r="131" s="81" customFormat="1"/>
    <row r="132" s="81" customFormat="1"/>
    <row r="133" s="81" customFormat="1"/>
    <row r="134" s="81" customFormat="1"/>
    <row r="135" s="81" customFormat="1"/>
    <row r="136" s="81" customFormat="1"/>
    <row r="137" s="81" customFormat="1"/>
    <row r="138" s="81" customFormat="1"/>
    <row r="139" s="81" customFormat="1"/>
    <row r="140" s="81" customFormat="1"/>
    <row r="141" s="81" customFormat="1"/>
    <row r="142" s="81" customFormat="1"/>
    <row r="143" s="81" customFormat="1"/>
    <row r="144" s="81" customFormat="1"/>
    <row r="145" s="81" customFormat="1"/>
    <row r="146" s="81" customFormat="1"/>
    <row r="147" s="81" customFormat="1"/>
    <row r="148" s="81" customFormat="1"/>
    <row r="149" s="81" customFormat="1"/>
    <row r="150" s="81" customFormat="1"/>
    <row r="151" s="81" customFormat="1"/>
    <row r="152" s="81" customFormat="1"/>
    <row r="153" s="81" customFormat="1"/>
    <row r="154" s="81" customFormat="1"/>
    <row r="155" s="81" customFormat="1"/>
  </sheetData>
  <mergeCells count="26">
    <mergeCell ref="B15:C15"/>
    <mergeCell ref="B16:C16"/>
    <mergeCell ref="A9:C9"/>
    <mergeCell ref="B12:C12"/>
    <mergeCell ref="A1:C1"/>
    <mergeCell ref="A2:C7"/>
    <mergeCell ref="B35:C35"/>
    <mergeCell ref="B38:C38"/>
    <mergeCell ref="B17:C17"/>
    <mergeCell ref="B24:C24"/>
    <mergeCell ref="B32:C32"/>
    <mergeCell ref="B20:C20"/>
    <mergeCell ref="B21:C21"/>
    <mergeCell ref="B29:C29"/>
    <mergeCell ref="B25:C25"/>
    <mergeCell ref="B28:C28"/>
    <mergeCell ref="E34:F34"/>
    <mergeCell ref="E37:F37"/>
    <mergeCell ref="E7:F7"/>
    <mergeCell ref="E23:F23"/>
    <mergeCell ref="G2:G7"/>
    <mergeCell ref="E11:F11"/>
    <mergeCell ref="E14:F14"/>
    <mergeCell ref="E19:F19"/>
    <mergeCell ref="E27:F27"/>
    <mergeCell ref="E31:F31"/>
  </mergeCells>
  <conditionalFormatting sqref="E41:F280">
    <cfRule type="beginsWith" dxfId="1384" priority="2521" stopIfTrue="1" operator="beginsWith" text="Not Applicable">
      <formula>LEFT(E41,LEN("Not Applicable"))="Not Applicable"</formula>
    </cfRule>
    <cfRule type="beginsWith" dxfId="1383" priority="2522" stopIfTrue="1" operator="beginsWith" text="Waived">
      <formula>LEFT(E41,LEN("Waived"))="Waived"</formula>
    </cfRule>
    <cfRule type="beginsWith" dxfId="1382" priority="2523" stopIfTrue="1" operator="beginsWith" text="Pre-Passed">
      <formula>LEFT(E41,LEN("Pre-Passed"))="Pre-Passed"</formula>
    </cfRule>
    <cfRule type="beginsWith" dxfId="1381" priority="2524" stopIfTrue="1" operator="beginsWith" text="Completed">
      <formula>LEFT(E41,LEN("Completed"))="Completed"</formula>
    </cfRule>
    <cfRule type="beginsWith" dxfId="1380" priority="2525" stopIfTrue="1" operator="beginsWith" text="Partial">
      <formula>LEFT(E41,LEN("Partial"))="Partial"</formula>
    </cfRule>
    <cfRule type="beginsWith" dxfId="1379" priority="2526" stopIfTrue="1" operator="beginsWith" text="Missing">
      <formula>LEFT(E41,LEN("Missing"))="Missing"</formula>
    </cfRule>
    <cfRule type="beginsWith" dxfId="1378" priority="2527" stopIfTrue="1" operator="beginsWith" text="Untested">
      <formula>LEFT(E41,LEN("Untested"))="Untested"</formula>
    </cfRule>
    <cfRule type="notContainsBlanks" dxfId="1377" priority="2535" stopIfTrue="1">
      <formula>LEN(TRIM(E41))&gt;0</formula>
    </cfRule>
  </conditionalFormatting>
  <conditionalFormatting sqref="A41:A280">
    <cfRule type="beginsWith" dxfId="1376" priority="2528" stopIfTrue="1" operator="beginsWith" text="Exceptional">
      <formula>LEFT(A41,LEN("Exceptional"))="Exceptional"</formula>
    </cfRule>
    <cfRule type="beginsWith" dxfId="1375" priority="2529" stopIfTrue="1" operator="beginsWith" text="Professional">
      <formula>LEFT(A41,LEN("Professional"))="Professional"</formula>
    </cfRule>
    <cfRule type="beginsWith" dxfId="1374" priority="2530" stopIfTrue="1" operator="beginsWith" text="Advanced">
      <formula>LEFT(A41,LEN("Advanced"))="Advanced"</formula>
    </cfRule>
    <cfRule type="beginsWith" dxfId="1373" priority="2531" stopIfTrue="1" operator="beginsWith" text="Intermediate">
      <formula>LEFT(A41,LEN("Intermediate"))="Intermediate"</formula>
    </cfRule>
    <cfRule type="beginsWith" dxfId="1372" priority="2532" stopIfTrue="1" operator="beginsWith" text="Basic">
      <formula>LEFT(A41,LEN("Basic"))="Basic"</formula>
    </cfRule>
    <cfRule type="beginsWith" dxfId="1371" priority="2533" stopIfTrue="1" operator="beginsWith" text="Required">
      <formula>LEFT(A41,LEN("Required"))="Required"</formula>
    </cfRule>
    <cfRule type="notContainsBlanks" dxfId="1370" priority="2534" stopIfTrue="1">
      <formula>LEN(TRIM(A41))&gt;0</formula>
    </cfRule>
  </conditionalFormatting>
  <conditionalFormatting sqref="E9">
    <cfRule type="beginsWith" dxfId="1369" priority="1177" stopIfTrue="1" operator="beginsWith" text="Not Applicable">
      <formula>LEFT(E9,LEN("Not Applicable"))="Not Applicable"</formula>
    </cfRule>
    <cfRule type="beginsWith" dxfId="1368" priority="1178" stopIfTrue="1" operator="beginsWith" text="Waived">
      <formula>LEFT(E9,LEN("Waived"))="Waived"</formula>
    </cfRule>
    <cfRule type="beginsWith" dxfId="1367" priority="1179" stopIfTrue="1" operator="beginsWith" text="Pre-Passed">
      <formula>LEFT(E9,LEN("Pre-Passed"))="Pre-Passed"</formula>
    </cfRule>
    <cfRule type="beginsWith" dxfId="1366" priority="1180" stopIfTrue="1" operator="beginsWith" text="Completed">
      <formula>LEFT(E9,LEN("Completed"))="Completed"</formula>
    </cfRule>
    <cfRule type="beginsWith" dxfId="1365" priority="1181" stopIfTrue="1" operator="beginsWith" text="Partial">
      <formula>LEFT(E9,LEN("Partial"))="Partial"</formula>
    </cfRule>
    <cfRule type="beginsWith" dxfId="1364" priority="1182" stopIfTrue="1" operator="beginsWith" text="Missing">
      <formula>LEFT(E9,LEN("Missing"))="Missing"</formula>
    </cfRule>
    <cfRule type="beginsWith" dxfId="1363" priority="1183" stopIfTrue="1" operator="beginsWith" text="Untested">
      <formula>LEFT(E9,LEN("Untested"))="Untested"</formula>
    </cfRule>
    <cfRule type="notContainsBlanks" dxfId="1362" priority="1184" stopIfTrue="1">
      <formula>LEN(TRIM(E9))&gt;0</formula>
    </cfRule>
  </conditionalFormatting>
  <conditionalFormatting sqref="F9">
    <cfRule type="beginsWith" dxfId="1361" priority="1169" stopIfTrue="1" operator="beginsWith" text="Not Applicable">
      <formula>LEFT(F9,LEN("Not Applicable"))="Not Applicable"</formula>
    </cfRule>
    <cfRule type="beginsWith" dxfId="1360" priority="1170" stopIfTrue="1" operator="beginsWith" text="Waived">
      <formula>LEFT(F9,LEN("Waived"))="Waived"</formula>
    </cfRule>
    <cfRule type="beginsWith" dxfId="1359" priority="1171" stopIfTrue="1" operator="beginsWith" text="Pre-Passed">
      <formula>LEFT(F9,LEN("Pre-Passed"))="Pre-Passed"</formula>
    </cfRule>
    <cfRule type="beginsWith" dxfId="1358" priority="1172" stopIfTrue="1" operator="beginsWith" text="Completed">
      <formula>LEFT(F9,LEN("Completed"))="Completed"</formula>
    </cfRule>
    <cfRule type="beginsWith" dxfId="1357" priority="1173" stopIfTrue="1" operator="beginsWith" text="Partial">
      <formula>LEFT(F9,LEN("Partial"))="Partial"</formula>
    </cfRule>
    <cfRule type="beginsWith" dxfId="1356" priority="1174" stopIfTrue="1" operator="beginsWith" text="Missing">
      <formula>LEFT(F9,LEN("Missing"))="Missing"</formula>
    </cfRule>
    <cfRule type="beginsWith" dxfId="1355" priority="1175" stopIfTrue="1" operator="beginsWith" text="Untested">
      <formula>LEFT(F9,LEN("Untested"))="Untested"</formula>
    </cfRule>
    <cfRule type="notContainsBlanks" dxfId="1354" priority="1176" stopIfTrue="1">
      <formula>LEN(TRIM(F9))&gt;0</formula>
    </cfRule>
  </conditionalFormatting>
  <conditionalFormatting sqref="A9:G9 B20:C21 B17:C17 B28:C29 B32:C32 B24:C25 A38:C38 B35:C35 A12:C12">
    <cfRule type="expression" dxfId="1353" priority="845" stopIfTrue="1">
      <formula>IF(#REF! &gt; 0, TRUE, FALSE)</formula>
    </cfRule>
  </conditionalFormatting>
  <conditionalFormatting sqref="F15">
    <cfRule type="beginsWith" dxfId="1352" priority="586" stopIfTrue="1" operator="beginsWith" text="Not Applicable">
      <formula>LEFT(F15,LEN("Not Applicable"))="Not Applicable"</formula>
    </cfRule>
    <cfRule type="beginsWith" dxfId="1351" priority="587" stopIfTrue="1" operator="beginsWith" text="Waived">
      <formula>LEFT(F15,LEN("Waived"))="Waived"</formula>
    </cfRule>
    <cfRule type="beginsWith" dxfId="1350" priority="588" stopIfTrue="1" operator="beginsWith" text="Broken">
      <formula>LEFT(F15,LEN("Broken"))="Broken"</formula>
    </cfRule>
    <cfRule type="beginsWith" dxfId="1349" priority="589" stopIfTrue="1" operator="beginsWith" text="Decent">
      <formula>LEFT(F15,LEN("Decent"))="Decent"</formula>
    </cfRule>
    <cfRule type="beginsWith" dxfId="1348" priority="590" stopIfTrue="1" operator="beginsWith" text="Poor">
      <formula>LEFT(F15,LEN("Poor"))="Poor"</formula>
    </cfRule>
    <cfRule type="beginsWith" dxfId="1347" priority="591" stopIfTrue="1" operator="beginsWith" text="Missing">
      <formula>LEFT(F15,LEN("Missing"))="Missing"</formula>
    </cfRule>
    <cfRule type="beginsWith" dxfId="1346" priority="592" stopIfTrue="1" operator="beginsWith" text="Untested">
      <formula>LEFT(F15,LEN("Untested"))="Untested"</formula>
    </cfRule>
    <cfRule type="notContainsBlanks" dxfId="1345" priority="593" stopIfTrue="1">
      <formula>LEN(TRIM(F15))&gt;0</formula>
    </cfRule>
  </conditionalFormatting>
  <conditionalFormatting sqref="F15">
    <cfRule type="beginsWith" dxfId="1344" priority="582" operator="beginsWith" text="Partial">
      <formula>LEFT(F15,LEN("Partial"))="Partial"</formula>
    </cfRule>
    <cfRule type="beginsWith" dxfId="1343" priority="583" stopIfTrue="1" operator="beginsWith" text="Exceptional">
      <formula>LEFT(F15,LEN("Exceptional"))="Exceptional"</formula>
    </cfRule>
    <cfRule type="beginsWith" dxfId="1342" priority="584" stopIfTrue="1" operator="beginsWith" text="Great">
      <formula>LEFT(F15,LEN("Great"))="Great"</formula>
    </cfRule>
    <cfRule type="beginsWith" dxfId="1341" priority="585" stopIfTrue="1" operator="beginsWith" text="Good">
      <formula>LEFT(F15,LEN("Good"))="Good"</formula>
    </cfRule>
  </conditionalFormatting>
  <conditionalFormatting sqref="E15">
    <cfRule type="beginsWith" dxfId="1340" priority="574" stopIfTrue="1" operator="beginsWith" text="Not Applicable">
      <formula>LEFT(E15,LEN("Not Applicable"))="Not Applicable"</formula>
    </cfRule>
    <cfRule type="beginsWith" dxfId="1339" priority="575" stopIfTrue="1" operator="beginsWith" text="Waived">
      <formula>LEFT(E15,LEN("Waived"))="Waived"</formula>
    </cfRule>
    <cfRule type="beginsWith" dxfId="1338" priority="576" stopIfTrue="1" operator="beginsWith" text="Broken">
      <formula>LEFT(E15,LEN("Broken"))="Broken"</formula>
    </cfRule>
    <cfRule type="beginsWith" dxfId="1337" priority="577" stopIfTrue="1" operator="beginsWith" text="Decent">
      <formula>LEFT(E15,LEN("Decent"))="Decent"</formula>
    </cfRule>
    <cfRule type="beginsWith" dxfId="1336" priority="578" stopIfTrue="1" operator="beginsWith" text="Poor">
      <formula>LEFT(E15,LEN("Poor"))="Poor"</formula>
    </cfRule>
    <cfRule type="beginsWith" dxfId="1335" priority="579" stopIfTrue="1" operator="beginsWith" text="Missing">
      <formula>LEFT(E15,LEN("Missing"))="Missing"</formula>
    </cfRule>
    <cfRule type="beginsWith" dxfId="1334" priority="580" stopIfTrue="1" operator="beginsWith" text="Untested">
      <formula>LEFT(E15,LEN("Untested"))="Untested"</formula>
    </cfRule>
    <cfRule type="notContainsBlanks" dxfId="1333" priority="581" stopIfTrue="1">
      <formula>LEN(TRIM(E15))&gt;0</formula>
    </cfRule>
  </conditionalFormatting>
  <conditionalFormatting sqref="E15">
    <cfRule type="beginsWith" dxfId="1332" priority="570" operator="beginsWith" text="Partial">
      <formula>LEFT(E15,LEN("Partial"))="Partial"</formula>
    </cfRule>
    <cfRule type="beginsWith" dxfId="1331" priority="571" stopIfTrue="1" operator="beginsWith" text="Exceptional">
      <formula>LEFT(E15,LEN("Exceptional"))="Exceptional"</formula>
    </cfRule>
    <cfRule type="beginsWith" dxfId="1330" priority="572" stopIfTrue="1" operator="beginsWith" text="Great">
      <formula>LEFT(E15,LEN("Great"))="Great"</formula>
    </cfRule>
    <cfRule type="beginsWith" dxfId="1329" priority="573" stopIfTrue="1" operator="beginsWith" text="Good">
      <formula>LEFT(E15,LEN("Good"))="Good"</formula>
    </cfRule>
  </conditionalFormatting>
  <conditionalFormatting sqref="E16">
    <cfRule type="beginsWith" dxfId="1328" priority="538" operator="beginsWith" text="Partial">
      <formula>LEFT(E16,LEN("Partial"))="Partial"</formula>
    </cfRule>
    <cfRule type="beginsWith" dxfId="1327" priority="539" stopIfTrue="1" operator="beginsWith" text="Exceptional">
      <formula>LEFT(E16,LEN("Exceptional"))="Exceptional"</formula>
    </cfRule>
    <cfRule type="beginsWith" dxfId="1326" priority="540" stopIfTrue="1" operator="beginsWith" text="Great">
      <formula>LEFT(E16,LEN("Great"))="Great"</formula>
    </cfRule>
    <cfRule type="beginsWith" dxfId="1325" priority="541" stopIfTrue="1" operator="beginsWith" text="Good">
      <formula>LEFT(E16,LEN("Good"))="Good"</formula>
    </cfRule>
  </conditionalFormatting>
  <conditionalFormatting sqref="F16">
    <cfRule type="beginsWith" dxfId="1324" priority="554" stopIfTrue="1" operator="beginsWith" text="Not Applicable">
      <formula>LEFT(F16,LEN("Not Applicable"))="Not Applicable"</formula>
    </cfRule>
    <cfRule type="beginsWith" dxfId="1323" priority="555" stopIfTrue="1" operator="beginsWith" text="Waived">
      <formula>LEFT(F16,LEN("Waived"))="Waived"</formula>
    </cfRule>
    <cfRule type="beginsWith" dxfId="1322" priority="556" stopIfTrue="1" operator="beginsWith" text="Broken">
      <formula>LEFT(F16,LEN("Broken"))="Broken"</formula>
    </cfRule>
    <cfRule type="beginsWith" dxfId="1321" priority="557" stopIfTrue="1" operator="beginsWith" text="Decent">
      <formula>LEFT(F16,LEN("Decent"))="Decent"</formula>
    </cfRule>
    <cfRule type="beginsWith" dxfId="1320" priority="558" stopIfTrue="1" operator="beginsWith" text="Poor">
      <formula>LEFT(F16,LEN("Poor"))="Poor"</formula>
    </cfRule>
    <cfRule type="beginsWith" dxfId="1319" priority="559" stopIfTrue="1" operator="beginsWith" text="Missing">
      <formula>LEFT(F16,LEN("Missing"))="Missing"</formula>
    </cfRule>
    <cfRule type="beginsWith" dxfId="1318" priority="560" stopIfTrue="1" operator="beginsWith" text="Untested">
      <formula>LEFT(F16,LEN("Untested"))="Untested"</formula>
    </cfRule>
    <cfRule type="notContainsBlanks" dxfId="1317" priority="561" stopIfTrue="1">
      <formula>LEN(TRIM(F16))&gt;0</formula>
    </cfRule>
  </conditionalFormatting>
  <conditionalFormatting sqref="F16">
    <cfRule type="beginsWith" dxfId="1316" priority="550" operator="beginsWith" text="Partial">
      <formula>LEFT(F16,LEN("Partial"))="Partial"</formula>
    </cfRule>
    <cfRule type="beginsWith" dxfId="1315" priority="551" stopIfTrue="1" operator="beginsWith" text="Exceptional">
      <formula>LEFT(F16,LEN("Exceptional"))="Exceptional"</formula>
    </cfRule>
    <cfRule type="beginsWith" dxfId="1314" priority="552" stopIfTrue="1" operator="beginsWith" text="Great">
      <formula>LEFT(F16,LEN("Great"))="Great"</formula>
    </cfRule>
    <cfRule type="beginsWith" dxfId="1313" priority="553" stopIfTrue="1" operator="beginsWith" text="Good">
      <formula>LEFT(F16,LEN("Good"))="Good"</formula>
    </cfRule>
  </conditionalFormatting>
  <conditionalFormatting sqref="E16">
    <cfRule type="beginsWith" dxfId="1312" priority="542" stopIfTrue="1" operator="beginsWith" text="Not Applicable">
      <formula>LEFT(E16,LEN("Not Applicable"))="Not Applicable"</formula>
    </cfRule>
    <cfRule type="beginsWith" dxfId="1311" priority="543" stopIfTrue="1" operator="beginsWith" text="Waived">
      <formula>LEFT(E16,LEN("Waived"))="Waived"</formula>
    </cfRule>
    <cfRule type="beginsWith" dxfId="1310" priority="544" stopIfTrue="1" operator="beginsWith" text="Broken">
      <formula>LEFT(E16,LEN("Broken"))="Broken"</formula>
    </cfRule>
    <cfRule type="beginsWith" dxfId="1309" priority="545" stopIfTrue="1" operator="beginsWith" text="Decent">
      <formula>LEFT(E16,LEN("Decent"))="Decent"</formula>
    </cfRule>
    <cfRule type="beginsWith" dxfId="1308" priority="546" stopIfTrue="1" operator="beginsWith" text="Poor">
      <formula>LEFT(E16,LEN("Poor"))="Poor"</formula>
    </cfRule>
    <cfRule type="beginsWith" dxfId="1307" priority="547" stopIfTrue="1" operator="beginsWith" text="Missing">
      <formula>LEFT(E16,LEN("Missing"))="Missing"</formula>
    </cfRule>
    <cfRule type="beginsWith" dxfId="1306" priority="548" stopIfTrue="1" operator="beginsWith" text="Untested">
      <formula>LEFT(E16,LEN("Untested"))="Untested"</formula>
    </cfRule>
    <cfRule type="notContainsBlanks" dxfId="1305" priority="549" stopIfTrue="1">
      <formula>LEN(TRIM(E16))&gt;0</formula>
    </cfRule>
  </conditionalFormatting>
  <conditionalFormatting sqref="A13">
    <cfRule type="beginsWith" dxfId="1304" priority="506" stopIfTrue="1" operator="beginsWith" text="Exceptional">
      <formula>LEFT(A13,LEN("Exceptional"))="Exceptional"</formula>
    </cfRule>
    <cfRule type="beginsWith" dxfId="1303" priority="507" stopIfTrue="1" operator="beginsWith" text="Professional">
      <formula>LEFT(A13,LEN("Professional"))="Professional"</formula>
    </cfRule>
    <cfRule type="beginsWith" dxfId="1302" priority="508" stopIfTrue="1" operator="beginsWith" text="Advanced">
      <formula>LEFT(A13,LEN("Advanced"))="Advanced"</formula>
    </cfRule>
    <cfRule type="beginsWith" dxfId="1301" priority="509" stopIfTrue="1" operator="beginsWith" text="Intermediate">
      <formula>LEFT(A13,LEN("Intermediate"))="Intermediate"</formula>
    </cfRule>
    <cfRule type="beginsWith" dxfId="1300" priority="510" stopIfTrue="1" operator="beginsWith" text="Basic">
      <formula>LEFT(A13,LEN("Basic"))="Basic"</formula>
    </cfRule>
    <cfRule type="beginsWith" dxfId="1299" priority="511" stopIfTrue="1" operator="beginsWith" text="Required">
      <formula>LEFT(A13,LEN("Required"))="Required"</formula>
    </cfRule>
    <cfRule type="notContainsBlanks" dxfId="1298" priority="512" stopIfTrue="1">
      <formula>LEN(TRIM(A13))&gt;0</formula>
    </cfRule>
  </conditionalFormatting>
  <conditionalFormatting sqref="E13:F13">
    <cfRule type="beginsWith" dxfId="1297" priority="499" stopIfTrue="1" operator="beginsWith" text="Not Applicable">
      <formula>LEFT(E13,LEN("Not Applicable"))="Not Applicable"</formula>
    </cfRule>
    <cfRule type="beginsWith" dxfId="1296" priority="500" stopIfTrue="1" operator="beginsWith" text="Waived">
      <formula>LEFT(E13,LEN("Waived"))="Waived"</formula>
    </cfRule>
    <cfRule type="beginsWith" dxfId="1295" priority="501" stopIfTrue="1" operator="beginsWith" text="Pre-Passed">
      <formula>LEFT(E13,LEN("Pre-Passed"))="Pre-Passed"</formula>
    </cfRule>
    <cfRule type="beginsWith" dxfId="1294" priority="502" stopIfTrue="1" operator="beginsWith" text="Completed">
      <formula>LEFT(E13,LEN("Completed"))="Completed"</formula>
    </cfRule>
    <cfRule type="beginsWith" dxfId="1293" priority="503" stopIfTrue="1" operator="beginsWith" text="Partial">
      <formula>LEFT(E13,LEN("Partial"))="Partial"</formula>
    </cfRule>
    <cfRule type="beginsWith" dxfId="1292" priority="504" stopIfTrue="1" operator="beginsWith" text="Missing">
      <formula>LEFT(E13,LEN("Missing"))="Missing"</formula>
    </cfRule>
    <cfRule type="beginsWith" dxfId="1291" priority="505" stopIfTrue="1" operator="beginsWith" text="Untested">
      <formula>LEFT(E13,LEN("Untested"))="Untested"</formula>
    </cfRule>
    <cfRule type="notContainsBlanks" dxfId="1290" priority="513" stopIfTrue="1">
      <formula>LEN(TRIM(E13))&gt;0</formula>
    </cfRule>
  </conditionalFormatting>
  <conditionalFormatting sqref="A40">
    <cfRule type="beginsWith" dxfId="1289" priority="491" stopIfTrue="1" operator="beginsWith" text="Exceptional">
      <formula>LEFT(A40,LEN("Exceptional"))="Exceptional"</formula>
    </cfRule>
    <cfRule type="beginsWith" dxfId="1288" priority="492" stopIfTrue="1" operator="beginsWith" text="Professional">
      <formula>LEFT(A40,LEN("Professional"))="Professional"</formula>
    </cfRule>
    <cfRule type="beginsWith" dxfId="1287" priority="493" stopIfTrue="1" operator="beginsWith" text="Advanced">
      <formula>LEFT(A40,LEN("Advanced"))="Advanced"</formula>
    </cfRule>
    <cfRule type="beginsWith" dxfId="1286" priority="494" stopIfTrue="1" operator="beginsWith" text="Intermediate">
      <formula>LEFT(A40,LEN("Intermediate"))="Intermediate"</formula>
    </cfRule>
    <cfRule type="beginsWith" dxfId="1285" priority="495" stopIfTrue="1" operator="beginsWith" text="Basic">
      <formula>LEFT(A40,LEN("Basic"))="Basic"</formula>
    </cfRule>
    <cfRule type="beginsWith" dxfId="1284" priority="496" stopIfTrue="1" operator="beginsWith" text="Required">
      <formula>LEFT(A40,LEN("Required"))="Required"</formula>
    </cfRule>
    <cfRule type="notContainsBlanks" dxfId="1283" priority="497" stopIfTrue="1">
      <formula>LEN(TRIM(A40))&gt;0</formula>
    </cfRule>
  </conditionalFormatting>
  <conditionalFormatting sqref="E40:F40">
    <cfRule type="beginsWith" dxfId="1282" priority="484" stopIfTrue="1" operator="beginsWith" text="Not Applicable">
      <formula>LEFT(E40,LEN("Not Applicable"))="Not Applicable"</formula>
    </cfRule>
    <cfRule type="beginsWith" dxfId="1281" priority="485" stopIfTrue="1" operator="beginsWith" text="Waived">
      <formula>LEFT(E40,LEN("Waived"))="Waived"</formula>
    </cfRule>
    <cfRule type="beginsWith" dxfId="1280" priority="486" stopIfTrue="1" operator="beginsWith" text="Pre-Passed">
      <formula>LEFT(E40,LEN("Pre-Passed"))="Pre-Passed"</formula>
    </cfRule>
    <cfRule type="beginsWith" dxfId="1279" priority="487" stopIfTrue="1" operator="beginsWith" text="Completed">
      <formula>LEFT(E40,LEN("Completed"))="Completed"</formula>
    </cfRule>
    <cfRule type="beginsWith" dxfId="1278" priority="488" stopIfTrue="1" operator="beginsWith" text="Partial">
      <formula>LEFT(E40,LEN("Partial"))="Partial"</formula>
    </cfRule>
    <cfRule type="beginsWith" dxfId="1277" priority="489" stopIfTrue="1" operator="beginsWith" text="Missing">
      <formula>LEFT(E40,LEN("Missing"))="Missing"</formula>
    </cfRule>
    <cfRule type="beginsWith" dxfId="1276" priority="490" stopIfTrue="1" operator="beginsWith" text="Untested">
      <formula>LEFT(E40,LEN("Untested"))="Untested"</formula>
    </cfRule>
    <cfRule type="notContainsBlanks" dxfId="1275" priority="498" stopIfTrue="1">
      <formula>LEN(TRIM(E40))&gt;0</formula>
    </cfRule>
  </conditionalFormatting>
  <conditionalFormatting sqref="A18 A22 A26 A30 A33 A36 A39">
    <cfRule type="beginsWith" dxfId="1274" priority="476" stopIfTrue="1" operator="beginsWith" text="Exceptional">
      <formula>LEFT(A18,LEN("Exceptional"))="Exceptional"</formula>
    </cfRule>
    <cfRule type="beginsWith" dxfId="1273" priority="477" stopIfTrue="1" operator="beginsWith" text="Professional">
      <formula>LEFT(A18,LEN("Professional"))="Professional"</formula>
    </cfRule>
    <cfRule type="beginsWith" dxfId="1272" priority="478" stopIfTrue="1" operator="beginsWith" text="Advanced">
      <formula>LEFT(A18,LEN("Advanced"))="Advanced"</formula>
    </cfRule>
    <cfRule type="beginsWith" dxfId="1271" priority="479" stopIfTrue="1" operator="beginsWith" text="Intermediate">
      <formula>LEFT(A18,LEN("Intermediate"))="Intermediate"</formula>
    </cfRule>
    <cfRule type="beginsWith" dxfId="1270" priority="480" stopIfTrue="1" operator="beginsWith" text="Basic">
      <formula>LEFT(A18,LEN("Basic"))="Basic"</formula>
    </cfRule>
    <cfRule type="beginsWith" dxfId="1269" priority="481" stopIfTrue="1" operator="beginsWith" text="Required">
      <formula>LEFT(A18,LEN("Required"))="Required"</formula>
    </cfRule>
    <cfRule type="notContainsBlanks" dxfId="1268" priority="482" stopIfTrue="1">
      <formula>LEN(TRIM(A18))&gt;0</formula>
    </cfRule>
  </conditionalFormatting>
  <conditionalFormatting sqref="E18:F18 E22:F22 E26:F26 E30:F30 E33:F33 E36:F36 E39:F39">
    <cfRule type="beginsWith" dxfId="1267" priority="469" stopIfTrue="1" operator="beginsWith" text="Not Applicable">
      <formula>LEFT(E18,LEN("Not Applicable"))="Not Applicable"</formula>
    </cfRule>
    <cfRule type="beginsWith" dxfId="1266" priority="470" stopIfTrue="1" operator="beginsWith" text="Waived">
      <formula>LEFT(E18,LEN("Waived"))="Waived"</formula>
    </cfRule>
    <cfRule type="beginsWith" dxfId="1265" priority="471" stopIfTrue="1" operator="beginsWith" text="Pre-Passed">
      <formula>LEFT(E18,LEN("Pre-Passed"))="Pre-Passed"</formula>
    </cfRule>
    <cfRule type="beginsWith" dxfId="1264" priority="472" stopIfTrue="1" operator="beginsWith" text="Completed">
      <formula>LEFT(E18,LEN("Completed"))="Completed"</formula>
    </cfRule>
    <cfRule type="beginsWith" dxfId="1263" priority="473" stopIfTrue="1" operator="beginsWith" text="Partial">
      <formula>LEFT(E18,LEN("Partial"))="Partial"</formula>
    </cfRule>
    <cfRule type="beginsWith" dxfId="1262" priority="474" stopIfTrue="1" operator="beginsWith" text="Missing">
      <formula>LEFT(E18,LEN("Missing"))="Missing"</formula>
    </cfRule>
    <cfRule type="beginsWith" dxfId="1261" priority="475" stopIfTrue="1" operator="beginsWith" text="Untested">
      <formula>LEFT(E18,LEN("Untested"))="Untested"</formula>
    </cfRule>
    <cfRule type="notContainsBlanks" dxfId="1260" priority="483" stopIfTrue="1">
      <formula>LEN(TRIM(E18))&gt;0</formula>
    </cfRule>
  </conditionalFormatting>
  <conditionalFormatting sqref="B16:C16">
    <cfRule type="expression" dxfId="1259" priority="467" stopIfTrue="1">
      <formula>IF(#REF! &gt; 0, TRUE, FALSE)</formula>
    </cfRule>
  </conditionalFormatting>
  <conditionalFormatting sqref="A15:C15">
    <cfRule type="expression" dxfId="1258" priority="468" stopIfTrue="1">
      <formula>IF(#REF! &gt; 0, TRUE, FALSE)</formula>
    </cfRule>
  </conditionalFormatting>
  <conditionalFormatting sqref="F20">
    <cfRule type="beginsWith" dxfId="1257" priority="459" stopIfTrue="1" operator="beginsWith" text="Not Applicable">
      <formula>LEFT(F20,LEN("Not Applicable"))="Not Applicable"</formula>
    </cfRule>
    <cfRule type="beginsWith" dxfId="1256" priority="460" stopIfTrue="1" operator="beginsWith" text="Waived">
      <formula>LEFT(F20,LEN("Waived"))="Waived"</formula>
    </cfRule>
    <cfRule type="beginsWith" dxfId="1255" priority="461" stopIfTrue="1" operator="beginsWith" text="Broken">
      <formula>LEFT(F20,LEN("Broken"))="Broken"</formula>
    </cfRule>
    <cfRule type="beginsWith" dxfId="1254" priority="462" stopIfTrue="1" operator="beginsWith" text="Decent">
      <formula>LEFT(F20,LEN("Decent"))="Decent"</formula>
    </cfRule>
    <cfRule type="beginsWith" dxfId="1253" priority="463" stopIfTrue="1" operator="beginsWith" text="Poor">
      <formula>LEFT(F20,LEN("Poor"))="Poor"</formula>
    </cfRule>
    <cfRule type="beginsWith" dxfId="1252" priority="464" stopIfTrue="1" operator="beginsWith" text="Missing">
      <formula>LEFT(F20,LEN("Missing"))="Missing"</formula>
    </cfRule>
    <cfRule type="beginsWith" dxfId="1251" priority="465" stopIfTrue="1" operator="beginsWith" text="Untested">
      <formula>LEFT(F20,LEN("Untested"))="Untested"</formula>
    </cfRule>
    <cfRule type="notContainsBlanks" dxfId="1250" priority="466" stopIfTrue="1">
      <formula>LEN(TRIM(F20))&gt;0</formula>
    </cfRule>
  </conditionalFormatting>
  <conditionalFormatting sqref="F20">
    <cfRule type="beginsWith" dxfId="1249" priority="455" operator="beginsWith" text="Partial">
      <formula>LEFT(F20,LEN("Partial"))="Partial"</formula>
    </cfRule>
    <cfRule type="beginsWith" dxfId="1248" priority="456" stopIfTrue="1" operator="beginsWith" text="Exceptional">
      <formula>LEFT(F20,LEN("Exceptional"))="Exceptional"</formula>
    </cfRule>
    <cfRule type="beginsWith" dxfId="1247" priority="457" stopIfTrue="1" operator="beginsWith" text="Great">
      <formula>LEFT(F20,LEN("Great"))="Great"</formula>
    </cfRule>
    <cfRule type="beginsWith" dxfId="1246" priority="458" stopIfTrue="1" operator="beginsWith" text="Good">
      <formula>LEFT(F20,LEN("Good"))="Good"</formula>
    </cfRule>
  </conditionalFormatting>
  <conditionalFormatting sqref="E20">
    <cfRule type="beginsWith" dxfId="1245" priority="447" stopIfTrue="1" operator="beginsWith" text="Not Applicable">
      <formula>LEFT(E20,LEN("Not Applicable"))="Not Applicable"</formula>
    </cfRule>
    <cfRule type="beginsWith" dxfId="1244" priority="448" stopIfTrue="1" operator="beginsWith" text="Waived">
      <formula>LEFT(E20,LEN("Waived"))="Waived"</formula>
    </cfRule>
    <cfRule type="beginsWith" dxfId="1243" priority="449" stopIfTrue="1" operator="beginsWith" text="Broken">
      <formula>LEFT(E20,LEN("Broken"))="Broken"</formula>
    </cfRule>
    <cfRule type="beginsWith" dxfId="1242" priority="450" stopIfTrue="1" operator="beginsWith" text="Decent">
      <formula>LEFT(E20,LEN("Decent"))="Decent"</formula>
    </cfRule>
    <cfRule type="beginsWith" dxfId="1241" priority="451" stopIfTrue="1" operator="beginsWith" text="Poor">
      <formula>LEFT(E20,LEN("Poor"))="Poor"</formula>
    </cfRule>
    <cfRule type="beginsWith" dxfId="1240" priority="452" stopIfTrue="1" operator="beginsWith" text="Missing">
      <formula>LEFT(E20,LEN("Missing"))="Missing"</formula>
    </cfRule>
    <cfRule type="beginsWith" dxfId="1239" priority="453" stopIfTrue="1" operator="beginsWith" text="Untested">
      <formula>LEFT(E20,LEN("Untested"))="Untested"</formula>
    </cfRule>
    <cfRule type="notContainsBlanks" dxfId="1238" priority="454" stopIfTrue="1">
      <formula>LEN(TRIM(E20))&gt;0</formula>
    </cfRule>
  </conditionalFormatting>
  <conditionalFormatting sqref="E20">
    <cfRule type="beginsWith" dxfId="1237" priority="443" operator="beginsWith" text="Partial">
      <formula>LEFT(E20,LEN("Partial"))="Partial"</formula>
    </cfRule>
    <cfRule type="beginsWith" dxfId="1236" priority="444" stopIfTrue="1" operator="beginsWith" text="Exceptional">
      <formula>LEFT(E20,LEN("Exceptional"))="Exceptional"</formula>
    </cfRule>
    <cfRule type="beginsWith" dxfId="1235" priority="445" stopIfTrue="1" operator="beginsWith" text="Great">
      <formula>LEFT(E20,LEN("Great"))="Great"</formula>
    </cfRule>
    <cfRule type="beginsWith" dxfId="1234" priority="446" stopIfTrue="1" operator="beginsWith" text="Good">
      <formula>LEFT(E20,LEN("Good"))="Good"</formula>
    </cfRule>
  </conditionalFormatting>
  <conditionalFormatting sqref="E21">
    <cfRule type="beginsWith" dxfId="1233" priority="411" operator="beginsWith" text="Partial">
      <formula>LEFT(E21,LEN("Partial"))="Partial"</formula>
    </cfRule>
    <cfRule type="beginsWith" dxfId="1232" priority="412" stopIfTrue="1" operator="beginsWith" text="Exceptional">
      <formula>LEFT(E21,LEN("Exceptional"))="Exceptional"</formula>
    </cfRule>
    <cfRule type="beginsWith" dxfId="1231" priority="413" stopIfTrue="1" operator="beginsWith" text="Great">
      <formula>LEFT(E21,LEN("Great"))="Great"</formula>
    </cfRule>
    <cfRule type="beginsWith" dxfId="1230" priority="414" stopIfTrue="1" operator="beginsWith" text="Good">
      <formula>LEFT(E21,LEN("Good"))="Good"</formula>
    </cfRule>
  </conditionalFormatting>
  <conditionalFormatting sqref="F21">
    <cfRule type="beginsWith" dxfId="1229" priority="427" stopIfTrue="1" operator="beginsWith" text="Not Applicable">
      <formula>LEFT(F21,LEN("Not Applicable"))="Not Applicable"</formula>
    </cfRule>
    <cfRule type="beginsWith" dxfId="1228" priority="428" stopIfTrue="1" operator="beginsWith" text="Waived">
      <formula>LEFT(F21,LEN("Waived"))="Waived"</formula>
    </cfRule>
    <cfRule type="beginsWith" dxfId="1227" priority="429" stopIfTrue="1" operator="beginsWith" text="Broken">
      <formula>LEFT(F21,LEN("Broken"))="Broken"</formula>
    </cfRule>
    <cfRule type="beginsWith" dxfId="1226" priority="430" stopIfTrue="1" operator="beginsWith" text="Decent">
      <formula>LEFT(F21,LEN("Decent"))="Decent"</formula>
    </cfRule>
    <cfRule type="beginsWith" dxfId="1225" priority="431" stopIfTrue="1" operator="beginsWith" text="Poor">
      <formula>LEFT(F21,LEN("Poor"))="Poor"</formula>
    </cfRule>
    <cfRule type="beginsWith" dxfId="1224" priority="432" stopIfTrue="1" operator="beginsWith" text="Missing">
      <formula>LEFT(F21,LEN("Missing"))="Missing"</formula>
    </cfRule>
    <cfRule type="beginsWith" dxfId="1223" priority="433" stopIfTrue="1" operator="beginsWith" text="Untested">
      <formula>LEFT(F21,LEN("Untested"))="Untested"</formula>
    </cfRule>
    <cfRule type="notContainsBlanks" dxfId="1222" priority="434" stopIfTrue="1">
      <formula>LEN(TRIM(F21))&gt;0</formula>
    </cfRule>
  </conditionalFormatting>
  <conditionalFormatting sqref="F21">
    <cfRule type="beginsWith" dxfId="1221" priority="423" operator="beginsWith" text="Partial">
      <formula>LEFT(F21,LEN("Partial"))="Partial"</formula>
    </cfRule>
    <cfRule type="beginsWith" dxfId="1220" priority="424" stopIfTrue="1" operator="beginsWith" text="Exceptional">
      <formula>LEFT(F21,LEN("Exceptional"))="Exceptional"</formula>
    </cfRule>
    <cfRule type="beginsWith" dxfId="1219" priority="425" stopIfTrue="1" operator="beginsWith" text="Great">
      <formula>LEFT(F21,LEN("Great"))="Great"</formula>
    </cfRule>
    <cfRule type="beginsWith" dxfId="1218" priority="426" stopIfTrue="1" operator="beginsWith" text="Good">
      <formula>LEFT(F21,LEN("Good"))="Good"</formula>
    </cfRule>
  </conditionalFormatting>
  <conditionalFormatting sqref="E21">
    <cfRule type="beginsWith" dxfId="1217" priority="415" stopIfTrue="1" operator="beginsWith" text="Not Applicable">
      <formula>LEFT(E21,LEN("Not Applicable"))="Not Applicable"</formula>
    </cfRule>
    <cfRule type="beginsWith" dxfId="1216" priority="416" stopIfTrue="1" operator="beginsWith" text="Waived">
      <formula>LEFT(E21,LEN("Waived"))="Waived"</formula>
    </cfRule>
    <cfRule type="beginsWith" dxfId="1215" priority="417" stopIfTrue="1" operator="beginsWith" text="Broken">
      <formula>LEFT(E21,LEN("Broken"))="Broken"</formula>
    </cfRule>
    <cfRule type="beginsWith" dxfId="1214" priority="418" stopIfTrue="1" operator="beginsWith" text="Decent">
      <formula>LEFT(E21,LEN("Decent"))="Decent"</formula>
    </cfRule>
    <cfRule type="beginsWith" dxfId="1213" priority="419" stopIfTrue="1" operator="beginsWith" text="Poor">
      <formula>LEFT(E21,LEN("Poor"))="Poor"</formula>
    </cfRule>
    <cfRule type="beginsWith" dxfId="1212" priority="420" stopIfTrue="1" operator="beginsWith" text="Missing">
      <formula>LEFT(E21,LEN("Missing"))="Missing"</formula>
    </cfRule>
    <cfRule type="beginsWith" dxfId="1211" priority="421" stopIfTrue="1" operator="beginsWith" text="Untested">
      <formula>LEFT(E21,LEN("Untested"))="Untested"</formula>
    </cfRule>
    <cfRule type="notContainsBlanks" dxfId="1210" priority="422" stopIfTrue="1">
      <formula>LEN(TRIM(E21))&gt;0</formula>
    </cfRule>
  </conditionalFormatting>
  <conditionalFormatting sqref="B24:C24">
    <cfRule type="expression" dxfId="1209" priority="408" stopIfTrue="1">
      <formula>IF(#REF! &gt; 0, TRUE, FALSE)</formula>
    </cfRule>
  </conditionalFormatting>
  <conditionalFormatting sqref="F24">
    <cfRule type="beginsWith" dxfId="1208" priority="400" stopIfTrue="1" operator="beginsWith" text="Not Applicable">
      <formula>LEFT(F24,LEN("Not Applicable"))="Not Applicable"</formula>
    </cfRule>
    <cfRule type="beginsWith" dxfId="1207" priority="401" stopIfTrue="1" operator="beginsWith" text="Waived">
      <formula>LEFT(F24,LEN("Waived"))="Waived"</formula>
    </cfRule>
    <cfRule type="beginsWith" dxfId="1206" priority="402" stopIfTrue="1" operator="beginsWith" text="Broken">
      <formula>LEFT(F24,LEN("Broken"))="Broken"</formula>
    </cfRule>
    <cfRule type="beginsWith" dxfId="1205" priority="403" stopIfTrue="1" operator="beginsWith" text="Decent">
      <formula>LEFT(F24,LEN("Decent"))="Decent"</formula>
    </cfRule>
    <cfRule type="beginsWith" dxfId="1204" priority="404" stopIfTrue="1" operator="beginsWith" text="Poor">
      <formula>LEFT(F24,LEN("Poor"))="Poor"</formula>
    </cfRule>
    <cfRule type="beginsWith" dxfId="1203" priority="405" stopIfTrue="1" operator="beginsWith" text="Missing">
      <formula>LEFT(F24,LEN("Missing"))="Missing"</formula>
    </cfRule>
    <cfRule type="beginsWith" dxfId="1202" priority="406" stopIfTrue="1" operator="beginsWith" text="Untested">
      <formula>LEFT(F24,LEN("Untested"))="Untested"</formula>
    </cfRule>
    <cfRule type="notContainsBlanks" dxfId="1201" priority="407" stopIfTrue="1">
      <formula>LEN(TRIM(F24))&gt;0</formula>
    </cfRule>
  </conditionalFormatting>
  <conditionalFormatting sqref="F24">
    <cfRule type="beginsWith" dxfId="1200" priority="396" operator="beginsWith" text="Partial">
      <formula>LEFT(F24,LEN("Partial"))="Partial"</formula>
    </cfRule>
    <cfRule type="beginsWith" dxfId="1199" priority="397" stopIfTrue="1" operator="beginsWith" text="Exceptional">
      <formula>LEFT(F24,LEN("Exceptional"))="Exceptional"</formula>
    </cfRule>
    <cfRule type="beginsWith" dxfId="1198" priority="398" stopIfTrue="1" operator="beginsWith" text="Great">
      <formula>LEFT(F24,LEN("Great"))="Great"</formula>
    </cfRule>
    <cfRule type="beginsWith" dxfId="1197" priority="399" stopIfTrue="1" operator="beginsWith" text="Good">
      <formula>LEFT(F24,LEN("Good"))="Good"</formula>
    </cfRule>
  </conditionalFormatting>
  <conditionalFormatting sqref="E24">
    <cfRule type="beginsWith" dxfId="1196" priority="388" stopIfTrue="1" operator="beginsWith" text="Not Applicable">
      <formula>LEFT(E24,LEN("Not Applicable"))="Not Applicable"</formula>
    </cfRule>
    <cfRule type="beginsWith" dxfId="1195" priority="389" stopIfTrue="1" operator="beginsWith" text="Waived">
      <formula>LEFT(E24,LEN("Waived"))="Waived"</formula>
    </cfRule>
    <cfRule type="beginsWith" dxfId="1194" priority="390" stopIfTrue="1" operator="beginsWith" text="Broken">
      <formula>LEFT(E24,LEN("Broken"))="Broken"</formula>
    </cfRule>
    <cfRule type="beginsWith" dxfId="1193" priority="391" stopIfTrue="1" operator="beginsWith" text="Decent">
      <formula>LEFT(E24,LEN("Decent"))="Decent"</formula>
    </cfRule>
    <cfRule type="beginsWith" dxfId="1192" priority="392" stopIfTrue="1" operator="beginsWith" text="Poor">
      <formula>LEFT(E24,LEN("Poor"))="Poor"</formula>
    </cfRule>
    <cfRule type="beginsWith" dxfId="1191" priority="393" stopIfTrue="1" operator="beginsWith" text="Missing">
      <formula>LEFT(E24,LEN("Missing"))="Missing"</formula>
    </cfRule>
    <cfRule type="beginsWith" dxfId="1190" priority="394" stopIfTrue="1" operator="beginsWith" text="Untested">
      <formula>LEFT(E24,LEN("Untested"))="Untested"</formula>
    </cfRule>
    <cfRule type="notContainsBlanks" dxfId="1189" priority="395" stopIfTrue="1">
      <formula>LEN(TRIM(E24))&gt;0</formula>
    </cfRule>
  </conditionalFormatting>
  <conditionalFormatting sqref="E24">
    <cfRule type="beginsWith" dxfId="1188" priority="384" operator="beginsWith" text="Partial">
      <formula>LEFT(E24,LEN("Partial"))="Partial"</formula>
    </cfRule>
    <cfRule type="beginsWith" dxfId="1187" priority="385" stopIfTrue="1" operator="beginsWith" text="Exceptional">
      <formula>LEFT(E24,LEN("Exceptional"))="Exceptional"</formula>
    </cfRule>
    <cfRule type="beginsWith" dxfId="1186" priority="386" stopIfTrue="1" operator="beginsWith" text="Great">
      <formula>LEFT(E24,LEN("Great"))="Great"</formula>
    </cfRule>
    <cfRule type="beginsWith" dxfId="1185" priority="387" stopIfTrue="1" operator="beginsWith" text="Good">
      <formula>LEFT(E24,LEN("Good"))="Good"</formula>
    </cfRule>
  </conditionalFormatting>
  <conditionalFormatting sqref="E17">
    <cfRule type="beginsWith" dxfId="1184" priority="302" operator="beginsWith" text="Partial">
      <formula>LEFT(E17,LEN("Partial"))="Partial"</formula>
    </cfRule>
    <cfRule type="beginsWith" dxfId="1183" priority="303" stopIfTrue="1" operator="beginsWith" text="Exceptional">
      <formula>LEFT(E17,LEN("Exceptional"))="Exceptional"</formula>
    </cfRule>
    <cfRule type="beginsWith" dxfId="1182" priority="304" stopIfTrue="1" operator="beginsWith" text="Great">
      <formula>LEFT(E17,LEN("Great"))="Great"</formula>
    </cfRule>
    <cfRule type="beginsWith" dxfId="1181" priority="305" stopIfTrue="1" operator="beginsWith" text="Good">
      <formula>LEFT(E17,LEN("Good"))="Good"</formula>
    </cfRule>
  </conditionalFormatting>
  <conditionalFormatting sqref="F17">
    <cfRule type="beginsWith" dxfId="1180" priority="318" stopIfTrue="1" operator="beginsWith" text="Not Applicable">
      <formula>LEFT(F17,LEN("Not Applicable"))="Not Applicable"</formula>
    </cfRule>
    <cfRule type="beginsWith" dxfId="1179" priority="319" stopIfTrue="1" operator="beginsWith" text="Waived">
      <formula>LEFT(F17,LEN("Waived"))="Waived"</formula>
    </cfRule>
    <cfRule type="beginsWith" dxfId="1178" priority="320" stopIfTrue="1" operator="beginsWith" text="Broken">
      <formula>LEFT(F17,LEN("Broken"))="Broken"</formula>
    </cfRule>
    <cfRule type="beginsWith" dxfId="1177" priority="321" stopIfTrue="1" operator="beginsWith" text="Decent">
      <formula>LEFT(F17,LEN("Decent"))="Decent"</formula>
    </cfRule>
    <cfRule type="beginsWith" dxfId="1176" priority="322" stopIfTrue="1" operator="beginsWith" text="Poor">
      <formula>LEFT(F17,LEN("Poor"))="Poor"</formula>
    </cfRule>
    <cfRule type="beginsWith" dxfId="1175" priority="323" stopIfTrue="1" operator="beginsWith" text="Missing">
      <formula>LEFT(F17,LEN("Missing"))="Missing"</formula>
    </cfRule>
    <cfRule type="beginsWith" dxfId="1174" priority="324" stopIfTrue="1" operator="beginsWith" text="Untested">
      <formula>LEFT(F17,LEN("Untested"))="Untested"</formula>
    </cfRule>
    <cfRule type="notContainsBlanks" dxfId="1173" priority="325" stopIfTrue="1">
      <formula>LEN(TRIM(F17))&gt;0</formula>
    </cfRule>
  </conditionalFormatting>
  <conditionalFormatting sqref="F17">
    <cfRule type="beginsWith" dxfId="1172" priority="314" operator="beginsWith" text="Partial">
      <formula>LEFT(F17,LEN("Partial"))="Partial"</formula>
    </cfRule>
    <cfRule type="beginsWith" dxfId="1171" priority="315" stopIfTrue="1" operator="beginsWith" text="Exceptional">
      <formula>LEFT(F17,LEN("Exceptional"))="Exceptional"</formula>
    </cfRule>
    <cfRule type="beginsWith" dxfId="1170" priority="316" stopIfTrue="1" operator="beginsWith" text="Great">
      <formula>LEFT(F17,LEN("Great"))="Great"</formula>
    </cfRule>
    <cfRule type="beginsWith" dxfId="1169" priority="317" stopIfTrue="1" operator="beginsWith" text="Good">
      <formula>LEFT(F17,LEN("Good"))="Good"</formula>
    </cfRule>
  </conditionalFormatting>
  <conditionalFormatting sqref="E17">
    <cfRule type="beginsWith" dxfId="1168" priority="306" stopIfTrue="1" operator="beginsWith" text="Not Applicable">
      <formula>LEFT(E17,LEN("Not Applicable"))="Not Applicable"</formula>
    </cfRule>
    <cfRule type="beginsWith" dxfId="1167" priority="307" stopIfTrue="1" operator="beginsWith" text="Waived">
      <formula>LEFT(E17,LEN("Waived"))="Waived"</formula>
    </cfRule>
    <cfRule type="beginsWith" dxfId="1166" priority="308" stopIfTrue="1" operator="beginsWith" text="Broken">
      <formula>LEFT(E17,LEN("Broken"))="Broken"</formula>
    </cfRule>
    <cfRule type="beginsWith" dxfId="1165" priority="309" stopIfTrue="1" operator="beginsWith" text="Decent">
      <formula>LEFT(E17,LEN("Decent"))="Decent"</formula>
    </cfRule>
    <cfRule type="beginsWith" dxfId="1164" priority="310" stopIfTrue="1" operator="beginsWith" text="Poor">
      <formula>LEFT(E17,LEN("Poor"))="Poor"</formula>
    </cfRule>
    <cfRule type="beginsWith" dxfId="1163" priority="311" stopIfTrue="1" operator="beginsWith" text="Missing">
      <formula>LEFT(E17,LEN("Missing"))="Missing"</formula>
    </cfRule>
    <cfRule type="beginsWith" dxfId="1162" priority="312" stopIfTrue="1" operator="beginsWith" text="Untested">
      <formula>LEFT(E17,LEN("Untested"))="Untested"</formula>
    </cfRule>
    <cfRule type="notContainsBlanks" dxfId="1161" priority="313" stopIfTrue="1">
      <formula>LEN(TRIM(E17))&gt;0</formula>
    </cfRule>
  </conditionalFormatting>
  <conditionalFormatting sqref="B28:C29">
    <cfRule type="expression" dxfId="1160" priority="299" stopIfTrue="1">
      <formula>IF(#REF! &gt; 0, TRUE, FALSE)</formula>
    </cfRule>
  </conditionalFormatting>
  <conditionalFormatting sqref="F28">
    <cfRule type="beginsWith" dxfId="1159" priority="291" stopIfTrue="1" operator="beginsWith" text="Not Applicable">
      <formula>LEFT(F28,LEN("Not Applicable"))="Not Applicable"</formula>
    </cfRule>
    <cfRule type="beginsWith" dxfId="1158" priority="292" stopIfTrue="1" operator="beginsWith" text="Waived">
      <formula>LEFT(F28,LEN("Waived"))="Waived"</formula>
    </cfRule>
    <cfRule type="beginsWith" dxfId="1157" priority="293" stopIfTrue="1" operator="beginsWith" text="Broken">
      <formula>LEFT(F28,LEN("Broken"))="Broken"</formula>
    </cfRule>
    <cfRule type="beginsWith" dxfId="1156" priority="294" stopIfTrue="1" operator="beginsWith" text="Decent">
      <formula>LEFT(F28,LEN("Decent"))="Decent"</formula>
    </cfRule>
    <cfRule type="beginsWith" dxfId="1155" priority="295" stopIfTrue="1" operator="beginsWith" text="Poor">
      <formula>LEFT(F28,LEN("Poor"))="Poor"</formula>
    </cfRule>
    <cfRule type="beginsWith" dxfId="1154" priority="296" stopIfTrue="1" operator="beginsWith" text="Missing">
      <formula>LEFT(F28,LEN("Missing"))="Missing"</formula>
    </cfRule>
    <cfRule type="beginsWith" dxfId="1153" priority="297" stopIfTrue="1" operator="beginsWith" text="Untested">
      <formula>LEFT(F28,LEN("Untested"))="Untested"</formula>
    </cfRule>
    <cfRule type="notContainsBlanks" dxfId="1152" priority="298" stopIfTrue="1">
      <formula>LEN(TRIM(F28))&gt;0</formula>
    </cfRule>
  </conditionalFormatting>
  <conditionalFormatting sqref="F28">
    <cfRule type="beginsWith" dxfId="1151" priority="287" operator="beginsWith" text="Partial">
      <formula>LEFT(F28,LEN("Partial"))="Partial"</formula>
    </cfRule>
    <cfRule type="beginsWith" dxfId="1150" priority="288" stopIfTrue="1" operator="beginsWith" text="Exceptional">
      <formula>LEFT(F28,LEN("Exceptional"))="Exceptional"</formula>
    </cfRule>
    <cfRule type="beginsWith" dxfId="1149" priority="289" stopIfTrue="1" operator="beginsWith" text="Great">
      <formula>LEFT(F28,LEN("Great"))="Great"</formula>
    </cfRule>
    <cfRule type="beginsWith" dxfId="1148" priority="290" stopIfTrue="1" operator="beginsWith" text="Good">
      <formula>LEFT(F28,LEN("Good"))="Good"</formula>
    </cfRule>
  </conditionalFormatting>
  <conditionalFormatting sqref="E28">
    <cfRule type="beginsWith" dxfId="1147" priority="279" stopIfTrue="1" operator="beginsWith" text="Not Applicable">
      <formula>LEFT(E28,LEN("Not Applicable"))="Not Applicable"</formula>
    </cfRule>
    <cfRule type="beginsWith" dxfId="1146" priority="280" stopIfTrue="1" operator="beginsWith" text="Waived">
      <formula>LEFT(E28,LEN("Waived"))="Waived"</formula>
    </cfRule>
    <cfRule type="beginsWith" dxfId="1145" priority="281" stopIfTrue="1" operator="beginsWith" text="Broken">
      <formula>LEFT(E28,LEN("Broken"))="Broken"</formula>
    </cfRule>
    <cfRule type="beginsWith" dxfId="1144" priority="282" stopIfTrue="1" operator="beginsWith" text="Decent">
      <formula>LEFT(E28,LEN("Decent"))="Decent"</formula>
    </cfRule>
    <cfRule type="beginsWith" dxfId="1143" priority="283" stopIfTrue="1" operator="beginsWith" text="Poor">
      <formula>LEFT(E28,LEN("Poor"))="Poor"</formula>
    </cfRule>
    <cfRule type="beginsWith" dxfId="1142" priority="284" stopIfTrue="1" operator="beginsWith" text="Missing">
      <formula>LEFT(E28,LEN("Missing"))="Missing"</formula>
    </cfRule>
    <cfRule type="beginsWith" dxfId="1141" priority="285" stopIfTrue="1" operator="beginsWith" text="Untested">
      <formula>LEFT(E28,LEN("Untested"))="Untested"</formula>
    </cfRule>
    <cfRule type="notContainsBlanks" dxfId="1140" priority="286" stopIfTrue="1">
      <formula>LEN(TRIM(E28))&gt;0</formula>
    </cfRule>
  </conditionalFormatting>
  <conditionalFormatting sqref="E28">
    <cfRule type="beginsWith" dxfId="1139" priority="275" operator="beginsWith" text="Partial">
      <formula>LEFT(E28,LEN("Partial"))="Partial"</formula>
    </cfRule>
    <cfRule type="beginsWith" dxfId="1138" priority="276" stopIfTrue="1" operator="beginsWith" text="Exceptional">
      <formula>LEFT(E28,LEN("Exceptional"))="Exceptional"</formula>
    </cfRule>
    <cfRule type="beginsWith" dxfId="1137" priority="277" stopIfTrue="1" operator="beginsWith" text="Great">
      <formula>LEFT(E28,LEN("Great"))="Great"</formula>
    </cfRule>
    <cfRule type="beginsWith" dxfId="1136" priority="278" stopIfTrue="1" operator="beginsWith" text="Good">
      <formula>LEFT(E28,LEN("Good"))="Good"</formula>
    </cfRule>
  </conditionalFormatting>
  <conditionalFormatting sqref="E29">
    <cfRule type="beginsWith" dxfId="1135" priority="243" operator="beginsWith" text="Partial">
      <formula>LEFT(E29,LEN("Partial"))="Partial"</formula>
    </cfRule>
    <cfRule type="beginsWith" dxfId="1134" priority="244" stopIfTrue="1" operator="beginsWith" text="Exceptional">
      <formula>LEFT(E29,LEN("Exceptional"))="Exceptional"</formula>
    </cfRule>
    <cfRule type="beginsWith" dxfId="1133" priority="245" stopIfTrue="1" operator="beginsWith" text="Great">
      <formula>LEFT(E29,LEN("Great"))="Great"</formula>
    </cfRule>
    <cfRule type="beginsWith" dxfId="1132" priority="246" stopIfTrue="1" operator="beginsWith" text="Good">
      <formula>LEFT(E29,LEN("Good"))="Good"</formula>
    </cfRule>
  </conditionalFormatting>
  <conditionalFormatting sqref="F29">
    <cfRule type="beginsWith" dxfId="1131" priority="259" stopIfTrue="1" operator="beginsWith" text="Not Applicable">
      <formula>LEFT(F29,LEN("Not Applicable"))="Not Applicable"</formula>
    </cfRule>
    <cfRule type="beginsWith" dxfId="1130" priority="260" stopIfTrue="1" operator="beginsWith" text="Waived">
      <formula>LEFT(F29,LEN("Waived"))="Waived"</formula>
    </cfRule>
    <cfRule type="beginsWith" dxfId="1129" priority="261" stopIfTrue="1" operator="beginsWith" text="Broken">
      <formula>LEFT(F29,LEN("Broken"))="Broken"</formula>
    </cfRule>
    <cfRule type="beginsWith" dxfId="1128" priority="262" stopIfTrue="1" operator="beginsWith" text="Decent">
      <formula>LEFT(F29,LEN("Decent"))="Decent"</formula>
    </cfRule>
    <cfRule type="beginsWith" dxfId="1127" priority="263" stopIfTrue="1" operator="beginsWith" text="Poor">
      <formula>LEFT(F29,LEN("Poor"))="Poor"</formula>
    </cfRule>
    <cfRule type="beginsWith" dxfId="1126" priority="264" stopIfTrue="1" operator="beginsWith" text="Missing">
      <formula>LEFT(F29,LEN("Missing"))="Missing"</formula>
    </cfRule>
    <cfRule type="beginsWith" dxfId="1125" priority="265" stopIfTrue="1" operator="beginsWith" text="Untested">
      <formula>LEFT(F29,LEN("Untested"))="Untested"</formula>
    </cfRule>
    <cfRule type="notContainsBlanks" dxfId="1124" priority="266" stopIfTrue="1">
      <formula>LEN(TRIM(F29))&gt;0</formula>
    </cfRule>
  </conditionalFormatting>
  <conditionalFormatting sqref="F29">
    <cfRule type="beginsWith" dxfId="1123" priority="255" operator="beginsWith" text="Partial">
      <formula>LEFT(F29,LEN("Partial"))="Partial"</formula>
    </cfRule>
    <cfRule type="beginsWith" dxfId="1122" priority="256" stopIfTrue="1" operator="beginsWith" text="Exceptional">
      <formula>LEFT(F29,LEN("Exceptional"))="Exceptional"</formula>
    </cfRule>
    <cfRule type="beginsWith" dxfId="1121" priority="257" stopIfTrue="1" operator="beginsWith" text="Great">
      <formula>LEFT(F29,LEN("Great"))="Great"</formula>
    </cfRule>
    <cfRule type="beginsWith" dxfId="1120" priority="258" stopIfTrue="1" operator="beginsWith" text="Good">
      <formula>LEFT(F29,LEN("Good"))="Good"</formula>
    </cfRule>
  </conditionalFormatting>
  <conditionalFormatting sqref="E29">
    <cfRule type="beginsWith" dxfId="1119" priority="247" stopIfTrue="1" operator="beginsWith" text="Not Applicable">
      <formula>LEFT(E29,LEN("Not Applicable"))="Not Applicable"</formula>
    </cfRule>
    <cfRule type="beginsWith" dxfId="1118" priority="248" stopIfTrue="1" operator="beginsWith" text="Waived">
      <formula>LEFT(E29,LEN("Waived"))="Waived"</formula>
    </cfRule>
    <cfRule type="beginsWith" dxfId="1117" priority="249" stopIfTrue="1" operator="beginsWith" text="Broken">
      <formula>LEFT(E29,LEN("Broken"))="Broken"</formula>
    </cfRule>
    <cfRule type="beginsWith" dxfId="1116" priority="250" stopIfTrue="1" operator="beginsWith" text="Decent">
      <formula>LEFT(E29,LEN("Decent"))="Decent"</formula>
    </cfRule>
    <cfRule type="beginsWith" dxfId="1115" priority="251" stopIfTrue="1" operator="beginsWith" text="Poor">
      <formula>LEFT(E29,LEN("Poor"))="Poor"</formula>
    </cfRule>
    <cfRule type="beginsWith" dxfId="1114" priority="252" stopIfTrue="1" operator="beginsWith" text="Missing">
      <formula>LEFT(E29,LEN("Missing"))="Missing"</formula>
    </cfRule>
    <cfRule type="beginsWith" dxfId="1113" priority="253" stopIfTrue="1" operator="beginsWith" text="Untested">
      <formula>LEFT(E29,LEN("Untested"))="Untested"</formula>
    </cfRule>
    <cfRule type="notContainsBlanks" dxfId="1112" priority="254" stopIfTrue="1">
      <formula>LEN(TRIM(E29))&gt;0</formula>
    </cfRule>
  </conditionalFormatting>
  <conditionalFormatting sqref="B32:C32">
    <cfRule type="expression" dxfId="1111" priority="227" stopIfTrue="1">
      <formula>IF(#REF! &gt; 0, TRUE, FALSE)</formula>
    </cfRule>
  </conditionalFormatting>
  <conditionalFormatting sqref="B32:C32">
    <cfRule type="expression" dxfId="1110" priority="226" stopIfTrue="1">
      <formula>IF(#REF! &gt; 0, TRUE, FALSE)</formula>
    </cfRule>
  </conditionalFormatting>
  <conditionalFormatting sqref="F32">
    <cfRule type="beginsWith" dxfId="1109" priority="218" stopIfTrue="1" operator="beginsWith" text="Not Applicable">
      <formula>LEFT(F32,LEN("Not Applicable"))="Not Applicable"</formula>
    </cfRule>
    <cfRule type="beginsWith" dxfId="1108" priority="219" stopIfTrue="1" operator="beginsWith" text="Waived">
      <formula>LEFT(F32,LEN("Waived"))="Waived"</formula>
    </cfRule>
    <cfRule type="beginsWith" dxfId="1107" priority="220" stopIfTrue="1" operator="beginsWith" text="Broken">
      <formula>LEFT(F32,LEN("Broken"))="Broken"</formula>
    </cfRule>
    <cfRule type="beginsWith" dxfId="1106" priority="221" stopIfTrue="1" operator="beginsWith" text="Decent">
      <formula>LEFT(F32,LEN("Decent"))="Decent"</formula>
    </cfRule>
    <cfRule type="beginsWith" dxfId="1105" priority="222" stopIfTrue="1" operator="beginsWith" text="Poor">
      <formula>LEFT(F32,LEN("Poor"))="Poor"</formula>
    </cfRule>
    <cfRule type="beginsWith" dxfId="1104" priority="223" stopIfTrue="1" operator="beginsWith" text="Missing">
      <formula>LEFT(F32,LEN("Missing"))="Missing"</formula>
    </cfRule>
    <cfRule type="beginsWith" dxfId="1103" priority="224" stopIfTrue="1" operator="beginsWith" text="Untested">
      <formula>LEFT(F32,LEN("Untested"))="Untested"</formula>
    </cfRule>
    <cfRule type="notContainsBlanks" dxfId="1102" priority="225" stopIfTrue="1">
      <formula>LEN(TRIM(F32))&gt;0</formula>
    </cfRule>
  </conditionalFormatting>
  <conditionalFormatting sqref="F32">
    <cfRule type="beginsWith" dxfId="1101" priority="214" operator="beginsWith" text="Partial">
      <formula>LEFT(F32,LEN("Partial"))="Partial"</formula>
    </cfRule>
    <cfRule type="beginsWith" dxfId="1100" priority="215" stopIfTrue="1" operator="beginsWith" text="Exceptional">
      <formula>LEFT(F32,LEN("Exceptional"))="Exceptional"</formula>
    </cfRule>
    <cfRule type="beginsWith" dxfId="1099" priority="216" stopIfTrue="1" operator="beginsWith" text="Great">
      <formula>LEFT(F32,LEN("Great"))="Great"</formula>
    </cfRule>
    <cfRule type="beginsWith" dxfId="1098" priority="217" stopIfTrue="1" operator="beginsWith" text="Good">
      <formula>LEFT(F32,LEN("Good"))="Good"</formula>
    </cfRule>
  </conditionalFormatting>
  <conditionalFormatting sqref="E32">
    <cfRule type="beginsWith" dxfId="1097" priority="206" stopIfTrue="1" operator="beginsWith" text="Not Applicable">
      <formula>LEFT(E32,LEN("Not Applicable"))="Not Applicable"</formula>
    </cfRule>
    <cfRule type="beginsWith" dxfId="1096" priority="207" stopIfTrue="1" operator="beginsWith" text="Waived">
      <formula>LEFT(E32,LEN("Waived"))="Waived"</formula>
    </cfRule>
    <cfRule type="beginsWith" dxfId="1095" priority="208" stopIfTrue="1" operator="beginsWith" text="Broken">
      <formula>LEFT(E32,LEN("Broken"))="Broken"</formula>
    </cfRule>
    <cfRule type="beginsWith" dxfId="1094" priority="209" stopIfTrue="1" operator="beginsWith" text="Decent">
      <formula>LEFT(E32,LEN("Decent"))="Decent"</formula>
    </cfRule>
    <cfRule type="beginsWith" dxfId="1093" priority="210" stopIfTrue="1" operator="beginsWith" text="Poor">
      <formula>LEFT(E32,LEN("Poor"))="Poor"</formula>
    </cfRule>
    <cfRule type="beginsWith" dxfId="1092" priority="211" stopIfTrue="1" operator="beginsWith" text="Missing">
      <formula>LEFT(E32,LEN("Missing"))="Missing"</formula>
    </cfRule>
    <cfRule type="beginsWith" dxfId="1091" priority="212" stopIfTrue="1" operator="beginsWith" text="Untested">
      <formula>LEFT(E32,LEN("Untested"))="Untested"</formula>
    </cfRule>
    <cfRule type="notContainsBlanks" dxfId="1090" priority="213" stopIfTrue="1">
      <formula>LEN(TRIM(E32))&gt;0</formula>
    </cfRule>
  </conditionalFormatting>
  <conditionalFormatting sqref="E32">
    <cfRule type="beginsWith" dxfId="1089" priority="202" operator="beginsWith" text="Partial">
      <formula>LEFT(E32,LEN("Partial"))="Partial"</formula>
    </cfRule>
    <cfRule type="beginsWith" dxfId="1088" priority="203" stopIfTrue="1" operator="beginsWith" text="Exceptional">
      <formula>LEFT(E32,LEN("Exceptional"))="Exceptional"</formula>
    </cfRule>
    <cfRule type="beginsWith" dxfId="1087" priority="204" stopIfTrue="1" operator="beginsWith" text="Great">
      <formula>LEFT(E32,LEN("Great"))="Great"</formula>
    </cfRule>
    <cfRule type="beginsWith" dxfId="1086" priority="205" stopIfTrue="1" operator="beginsWith" text="Good">
      <formula>LEFT(E32,LEN("Good"))="Good"</formula>
    </cfRule>
  </conditionalFormatting>
  <conditionalFormatting sqref="F25">
    <cfRule type="beginsWith" dxfId="1085" priority="160" stopIfTrue="1" operator="beginsWith" text="Not Applicable">
      <formula>LEFT(F25,LEN("Not Applicable"))="Not Applicable"</formula>
    </cfRule>
    <cfRule type="beginsWith" dxfId="1084" priority="161" stopIfTrue="1" operator="beginsWith" text="Waived">
      <formula>LEFT(F25,LEN("Waived"))="Waived"</formula>
    </cfRule>
    <cfRule type="beginsWith" dxfId="1083" priority="162" stopIfTrue="1" operator="beginsWith" text="Broken">
      <formula>LEFT(F25,LEN("Broken"))="Broken"</formula>
    </cfRule>
    <cfRule type="beginsWith" dxfId="1082" priority="163" stopIfTrue="1" operator="beginsWith" text="Decent">
      <formula>LEFT(F25,LEN("Decent"))="Decent"</formula>
    </cfRule>
    <cfRule type="beginsWith" dxfId="1081" priority="164" stopIfTrue="1" operator="beginsWith" text="Poor">
      <formula>LEFT(F25,LEN("Poor"))="Poor"</formula>
    </cfRule>
    <cfRule type="beginsWith" dxfId="1080" priority="165" stopIfTrue="1" operator="beginsWith" text="Missing">
      <formula>LEFT(F25,LEN("Missing"))="Missing"</formula>
    </cfRule>
    <cfRule type="beginsWith" dxfId="1079" priority="166" stopIfTrue="1" operator="beginsWith" text="Untested">
      <formula>LEFT(F25,LEN("Untested"))="Untested"</formula>
    </cfRule>
    <cfRule type="notContainsBlanks" dxfId="1078" priority="167" stopIfTrue="1">
      <formula>LEN(TRIM(F25))&gt;0</formula>
    </cfRule>
  </conditionalFormatting>
  <conditionalFormatting sqref="F25">
    <cfRule type="beginsWith" dxfId="1077" priority="156" operator="beginsWith" text="Partial">
      <formula>LEFT(F25,LEN("Partial"))="Partial"</formula>
    </cfRule>
    <cfRule type="beginsWith" dxfId="1076" priority="157" stopIfTrue="1" operator="beginsWith" text="Exceptional">
      <formula>LEFT(F25,LEN("Exceptional"))="Exceptional"</formula>
    </cfRule>
    <cfRule type="beginsWith" dxfId="1075" priority="158" stopIfTrue="1" operator="beginsWith" text="Great">
      <formula>LEFT(F25,LEN("Great"))="Great"</formula>
    </cfRule>
    <cfRule type="beginsWith" dxfId="1074" priority="159" stopIfTrue="1" operator="beginsWith" text="Good">
      <formula>LEFT(F25,LEN("Good"))="Good"</formula>
    </cfRule>
  </conditionalFormatting>
  <conditionalFormatting sqref="E25">
    <cfRule type="beginsWith" dxfId="1073" priority="148" stopIfTrue="1" operator="beginsWith" text="Not Applicable">
      <formula>LEFT(E25,LEN("Not Applicable"))="Not Applicable"</formula>
    </cfRule>
    <cfRule type="beginsWith" dxfId="1072" priority="149" stopIfTrue="1" operator="beginsWith" text="Waived">
      <formula>LEFT(E25,LEN("Waived"))="Waived"</formula>
    </cfRule>
    <cfRule type="beginsWith" dxfId="1071" priority="150" stopIfTrue="1" operator="beginsWith" text="Broken">
      <formula>LEFT(E25,LEN("Broken"))="Broken"</formula>
    </cfRule>
    <cfRule type="beginsWith" dxfId="1070" priority="151" stopIfTrue="1" operator="beginsWith" text="Decent">
      <formula>LEFT(E25,LEN("Decent"))="Decent"</formula>
    </cfRule>
    <cfRule type="beginsWith" dxfId="1069" priority="152" stopIfTrue="1" operator="beginsWith" text="Poor">
      <formula>LEFT(E25,LEN("Poor"))="Poor"</formula>
    </cfRule>
    <cfRule type="beginsWith" dxfId="1068" priority="153" stopIfTrue="1" operator="beginsWith" text="Missing">
      <formula>LEFT(E25,LEN("Missing"))="Missing"</formula>
    </cfRule>
    <cfRule type="beginsWith" dxfId="1067" priority="154" stopIfTrue="1" operator="beginsWith" text="Untested">
      <formula>LEFT(E25,LEN("Untested"))="Untested"</formula>
    </cfRule>
    <cfRule type="notContainsBlanks" dxfId="1066" priority="155" stopIfTrue="1">
      <formula>LEN(TRIM(E25))&gt;0</formula>
    </cfRule>
  </conditionalFormatting>
  <conditionalFormatting sqref="E25">
    <cfRule type="beginsWith" dxfId="1065" priority="144" operator="beginsWith" text="Partial">
      <formula>LEFT(E25,LEN("Partial"))="Partial"</formula>
    </cfRule>
    <cfRule type="beginsWith" dxfId="1064" priority="145" stopIfTrue="1" operator="beginsWith" text="Exceptional">
      <formula>LEFT(E25,LEN("Exceptional"))="Exceptional"</formula>
    </cfRule>
    <cfRule type="beginsWith" dxfId="1063" priority="146" stopIfTrue="1" operator="beginsWith" text="Great">
      <formula>LEFT(E25,LEN("Great"))="Great"</formula>
    </cfRule>
    <cfRule type="beginsWith" dxfId="1062" priority="147" stopIfTrue="1" operator="beginsWith" text="Good">
      <formula>LEFT(E25,LEN("Good"))="Good"</formula>
    </cfRule>
  </conditionalFormatting>
  <conditionalFormatting sqref="F35">
    <cfRule type="beginsWith" dxfId="1061" priority="133" stopIfTrue="1" operator="beginsWith" text="Not Applicable">
      <formula>LEFT(F35,LEN("Not Applicable"))="Not Applicable"</formula>
    </cfRule>
    <cfRule type="beginsWith" dxfId="1060" priority="134" stopIfTrue="1" operator="beginsWith" text="Waived">
      <formula>LEFT(F35,LEN("Waived"))="Waived"</formula>
    </cfRule>
    <cfRule type="beginsWith" dxfId="1059" priority="135" stopIfTrue="1" operator="beginsWith" text="Broken">
      <formula>LEFT(F35,LEN("Broken"))="Broken"</formula>
    </cfRule>
    <cfRule type="beginsWith" dxfId="1058" priority="136" stopIfTrue="1" operator="beginsWith" text="Decent">
      <formula>LEFT(F35,LEN("Decent"))="Decent"</formula>
    </cfRule>
    <cfRule type="beginsWith" dxfId="1057" priority="137" stopIfTrue="1" operator="beginsWith" text="Poor">
      <formula>LEFT(F35,LEN("Poor"))="Poor"</formula>
    </cfRule>
    <cfRule type="beginsWith" dxfId="1056" priority="138" stopIfTrue="1" operator="beginsWith" text="Missing">
      <formula>LEFT(F35,LEN("Missing"))="Missing"</formula>
    </cfRule>
    <cfRule type="beginsWith" dxfId="1055" priority="139" stopIfTrue="1" operator="beginsWith" text="Untested">
      <formula>LEFT(F35,LEN("Untested"))="Untested"</formula>
    </cfRule>
    <cfRule type="notContainsBlanks" dxfId="1054" priority="140" stopIfTrue="1">
      <formula>LEN(TRIM(F35))&gt;0</formula>
    </cfRule>
  </conditionalFormatting>
  <conditionalFormatting sqref="F35">
    <cfRule type="beginsWith" dxfId="1053" priority="129" operator="beginsWith" text="Partial">
      <formula>LEFT(F35,LEN("Partial"))="Partial"</formula>
    </cfRule>
    <cfRule type="beginsWith" dxfId="1052" priority="130" stopIfTrue="1" operator="beginsWith" text="Exceptional">
      <formula>LEFT(F35,LEN("Exceptional"))="Exceptional"</formula>
    </cfRule>
    <cfRule type="beginsWith" dxfId="1051" priority="131" stopIfTrue="1" operator="beginsWith" text="Great">
      <formula>LEFT(F35,LEN("Great"))="Great"</formula>
    </cfRule>
    <cfRule type="beginsWith" dxfId="1050" priority="132" stopIfTrue="1" operator="beginsWith" text="Good">
      <formula>LEFT(F35,LEN("Good"))="Good"</formula>
    </cfRule>
  </conditionalFormatting>
  <conditionalFormatting sqref="E35">
    <cfRule type="beginsWith" dxfId="1049" priority="121" stopIfTrue="1" operator="beginsWith" text="Not Applicable">
      <formula>LEFT(E35,LEN("Not Applicable"))="Not Applicable"</formula>
    </cfRule>
    <cfRule type="beginsWith" dxfId="1048" priority="122" stopIfTrue="1" operator="beginsWith" text="Waived">
      <formula>LEFT(E35,LEN("Waived"))="Waived"</formula>
    </cfRule>
    <cfRule type="beginsWith" dxfId="1047" priority="123" stopIfTrue="1" operator="beginsWith" text="Broken">
      <formula>LEFT(E35,LEN("Broken"))="Broken"</formula>
    </cfRule>
    <cfRule type="beginsWith" dxfId="1046" priority="124" stopIfTrue="1" operator="beginsWith" text="Decent">
      <formula>LEFT(E35,LEN("Decent"))="Decent"</formula>
    </cfRule>
    <cfRule type="beginsWith" dxfId="1045" priority="125" stopIfTrue="1" operator="beginsWith" text="Poor">
      <formula>LEFT(E35,LEN("Poor"))="Poor"</formula>
    </cfRule>
    <cfRule type="beginsWith" dxfId="1044" priority="126" stopIfTrue="1" operator="beginsWith" text="Missing">
      <formula>LEFT(E35,LEN("Missing"))="Missing"</formula>
    </cfRule>
    <cfRule type="beginsWith" dxfId="1043" priority="127" stopIfTrue="1" operator="beginsWith" text="Untested">
      <formula>LEFT(E35,LEN("Untested"))="Untested"</formula>
    </cfRule>
    <cfRule type="notContainsBlanks" dxfId="1042" priority="128" stopIfTrue="1">
      <formula>LEN(TRIM(E35))&gt;0</formula>
    </cfRule>
  </conditionalFormatting>
  <conditionalFormatting sqref="E35">
    <cfRule type="beginsWith" dxfId="1041" priority="117" operator="beginsWith" text="Partial">
      <formula>LEFT(E35,LEN("Partial"))="Partial"</formula>
    </cfRule>
    <cfRule type="beginsWith" dxfId="1040" priority="118" stopIfTrue="1" operator="beginsWith" text="Exceptional">
      <formula>LEFT(E35,LEN("Exceptional"))="Exceptional"</formula>
    </cfRule>
    <cfRule type="beginsWith" dxfId="1039" priority="119" stopIfTrue="1" operator="beginsWith" text="Great">
      <formula>LEFT(E35,LEN("Great"))="Great"</formula>
    </cfRule>
    <cfRule type="beginsWith" dxfId="1038" priority="120" stopIfTrue="1" operator="beginsWith" text="Good">
      <formula>LEFT(E35,LEN("Good"))="Good"</formula>
    </cfRule>
  </conditionalFormatting>
  <conditionalFormatting sqref="F38">
    <cfRule type="beginsWith" dxfId="1037" priority="98" stopIfTrue="1" operator="beginsWith" text="Not Applicable">
      <formula>LEFT(F38,LEN("Not Applicable"))="Not Applicable"</formula>
    </cfRule>
    <cfRule type="beginsWith" dxfId="1036" priority="99" stopIfTrue="1" operator="beginsWith" text="Waived">
      <formula>LEFT(F38,LEN("Waived"))="Waived"</formula>
    </cfRule>
    <cfRule type="beginsWith" dxfId="1035" priority="100" stopIfTrue="1" operator="beginsWith" text="Broken">
      <formula>LEFT(F38,LEN("Broken"))="Broken"</formula>
    </cfRule>
    <cfRule type="beginsWith" dxfId="1034" priority="101" stopIfTrue="1" operator="beginsWith" text="Decent">
      <formula>LEFT(F38,LEN("Decent"))="Decent"</formula>
    </cfRule>
    <cfRule type="beginsWith" dxfId="1033" priority="102" stopIfTrue="1" operator="beginsWith" text="Poor">
      <formula>LEFT(F38,LEN("Poor"))="Poor"</formula>
    </cfRule>
    <cfRule type="beginsWith" dxfId="1032" priority="103" stopIfTrue="1" operator="beginsWith" text="Missing">
      <formula>LEFT(F38,LEN("Missing"))="Missing"</formula>
    </cfRule>
    <cfRule type="beginsWith" dxfId="1031" priority="104" stopIfTrue="1" operator="beginsWith" text="Untested">
      <formula>LEFT(F38,LEN("Untested"))="Untested"</formula>
    </cfRule>
    <cfRule type="notContainsBlanks" dxfId="1030" priority="105" stopIfTrue="1">
      <formula>LEN(TRIM(F38))&gt;0</formula>
    </cfRule>
  </conditionalFormatting>
  <conditionalFormatting sqref="F38">
    <cfRule type="beginsWith" dxfId="1029" priority="94" operator="beginsWith" text="Partial">
      <formula>LEFT(F38,LEN("Partial"))="Partial"</formula>
    </cfRule>
    <cfRule type="beginsWith" dxfId="1028" priority="95" stopIfTrue="1" operator="beginsWith" text="Exceptional">
      <formula>LEFT(F38,LEN("Exceptional"))="Exceptional"</formula>
    </cfRule>
    <cfRule type="beginsWith" dxfId="1027" priority="96" stopIfTrue="1" operator="beginsWith" text="Great">
      <formula>LEFT(F38,LEN("Great"))="Great"</formula>
    </cfRule>
    <cfRule type="beginsWith" dxfId="1026" priority="97" stopIfTrue="1" operator="beginsWith" text="Good">
      <formula>LEFT(F38,LEN("Good"))="Good"</formula>
    </cfRule>
  </conditionalFormatting>
  <conditionalFormatting sqref="E38">
    <cfRule type="beginsWith" dxfId="1025" priority="86" stopIfTrue="1" operator="beginsWith" text="Not Applicable">
      <formula>LEFT(E38,LEN("Not Applicable"))="Not Applicable"</formula>
    </cfRule>
    <cfRule type="beginsWith" dxfId="1024" priority="87" stopIfTrue="1" operator="beginsWith" text="Waived">
      <formula>LEFT(E38,LEN("Waived"))="Waived"</formula>
    </cfRule>
    <cfRule type="beginsWith" dxfId="1023" priority="88" stopIfTrue="1" operator="beginsWith" text="Broken">
      <formula>LEFT(E38,LEN("Broken"))="Broken"</formula>
    </cfRule>
    <cfRule type="beginsWith" dxfId="1022" priority="89" stopIfTrue="1" operator="beginsWith" text="Decent">
      <formula>LEFT(E38,LEN("Decent"))="Decent"</formula>
    </cfRule>
    <cfRule type="beginsWith" dxfId="1021" priority="90" stopIfTrue="1" operator="beginsWith" text="Poor">
      <formula>LEFT(E38,LEN("Poor"))="Poor"</formula>
    </cfRule>
    <cfRule type="beginsWith" dxfId="1020" priority="91" stopIfTrue="1" operator="beginsWith" text="Missing">
      <formula>LEFT(E38,LEN("Missing"))="Missing"</formula>
    </cfRule>
    <cfRule type="beginsWith" dxfId="1019" priority="92" stopIfTrue="1" operator="beginsWith" text="Untested">
      <formula>LEFT(E38,LEN("Untested"))="Untested"</formula>
    </cfRule>
    <cfRule type="notContainsBlanks" dxfId="1018" priority="93" stopIfTrue="1">
      <formula>LEN(TRIM(E38))&gt;0</formula>
    </cfRule>
  </conditionalFormatting>
  <conditionalFormatting sqref="E38">
    <cfRule type="beginsWith" dxfId="1017" priority="82" operator="beginsWith" text="Partial">
      <formula>LEFT(E38,LEN("Partial"))="Partial"</formula>
    </cfRule>
    <cfRule type="beginsWith" dxfId="1016" priority="83" stopIfTrue="1" operator="beginsWith" text="Exceptional">
      <formula>LEFT(E38,LEN("Exceptional"))="Exceptional"</formula>
    </cfRule>
    <cfRule type="beginsWith" dxfId="1015" priority="84" stopIfTrue="1" operator="beginsWith" text="Great">
      <formula>LEFT(E38,LEN("Great"))="Great"</formula>
    </cfRule>
    <cfRule type="beginsWith" dxfId="1014" priority="85" stopIfTrue="1" operator="beginsWith" text="Good">
      <formula>LEFT(E38,LEN("Good"))="Good"</formula>
    </cfRule>
  </conditionalFormatting>
  <conditionalFormatting sqref="A10">
    <cfRule type="beginsWith" dxfId="1013" priority="66" stopIfTrue="1" operator="beginsWith" text="Exceptional">
      <formula>LEFT(A10,LEN("Exceptional"))="Exceptional"</formula>
    </cfRule>
    <cfRule type="beginsWith" dxfId="1012" priority="67" stopIfTrue="1" operator="beginsWith" text="Professional">
      <formula>LEFT(A10,LEN("Professional"))="Professional"</formula>
    </cfRule>
    <cfRule type="beginsWith" dxfId="1011" priority="68" stopIfTrue="1" operator="beginsWith" text="Advanced">
      <formula>LEFT(A10,LEN("Advanced"))="Advanced"</formula>
    </cfRule>
    <cfRule type="beginsWith" dxfId="1010" priority="69" stopIfTrue="1" operator="beginsWith" text="Intermediate">
      <formula>LEFT(A10,LEN("Intermediate"))="Intermediate"</formula>
    </cfRule>
    <cfRule type="beginsWith" dxfId="1009" priority="70" stopIfTrue="1" operator="beginsWith" text="Basic">
      <formula>LEFT(A10,LEN("Basic"))="Basic"</formula>
    </cfRule>
    <cfRule type="beginsWith" dxfId="1008" priority="71" stopIfTrue="1" operator="beginsWith" text="Required">
      <formula>LEFT(A10,LEN("Required"))="Required"</formula>
    </cfRule>
    <cfRule type="notContainsBlanks" dxfId="1007" priority="72" stopIfTrue="1">
      <formula>LEN(TRIM(A10))&gt;0</formula>
    </cfRule>
  </conditionalFormatting>
  <conditionalFormatting sqref="E10:F10">
    <cfRule type="beginsWith" dxfId="1006" priority="59" stopIfTrue="1" operator="beginsWith" text="Not Applicable">
      <formula>LEFT(E10,LEN("Not Applicable"))="Not Applicable"</formula>
    </cfRule>
    <cfRule type="beginsWith" dxfId="1005" priority="60" stopIfTrue="1" operator="beginsWith" text="Waived">
      <formula>LEFT(E10,LEN("Waived"))="Waived"</formula>
    </cfRule>
    <cfRule type="beginsWith" dxfId="1004" priority="61" stopIfTrue="1" operator="beginsWith" text="Pre-Passed">
      <formula>LEFT(E10,LEN("Pre-Passed"))="Pre-Passed"</formula>
    </cfRule>
    <cfRule type="beginsWith" dxfId="1003" priority="62" stopIfTrue="1" operator="beginsWith" text="Completed">
      <formula>LEFT(E10,LEN("Completed"))="Completed"</formula>
    </cfRule>
    <cfRule type="beginsWith" dxfId="1002" priority="63" stopIfTrue="1" operator="beginsWith" text="Partial">
      <formula>LEFT(E10,LEN("Partial"))="Partial"</formula>
    </cfRule>
    <cfRule type="beginsWith" dxfId="1001" priority="64" stopIfTrue="1" operator="beginsWith" text="Missing">
      <formula>LEFT(E10,LEN("Missing"))="Missing"</formula>
    </cfRule>
    <cfRule type="beginsWith" dxfId="1000" priority="65" stopIfTrue="1" operator="beginsWith" text="Untested">
      <formula>LEFT(E10,LEN("Untested"))="Untested"</formula>
    </cfRule>
    <cfRule type="notContainsBlanks" dxfId="999" priority="73" stopIfTrue="1">
      <formula>LEN(TRIM(E10))&gt;0</formula>
    </cfRule>
  </conditionalFormatting>
  <conditionalFormatting sqref="E12">
    <cfRule type="beginsWith" dxfId="998" priority="2" operator="beginsWith" text="Partial">
      <formula>LEFT(E12,LEN("Partial"))="Partial"</formula>
    </cfRule>
    <cfRule type="beginsWith" dxfId="997" priority="3" stopIfTrue="1" operator="beginsWith" text="Exceptional">
      <formula>LEFT(E12,LEN("Exceptional"))="Exceptional"</formula>
    </cfRule>
    <cfRule type="beginsWith" dxfId="996" priority="4" stopIfTrue="1" operator="beginsWith" text="Great">
      <formula>LEFT(E12,LEN("Great"))="Great"</formula>
    </cfRule>
    <cfRule type="beginsWith" dxfId="995" priority="5" stopIfTrue="1" operator="beginsWith" text="Good">
      <formula>LEFT(E12,LEN("Good"))="Good"</formula>
    </cfRule>
  </conditionalFormatting>
  <conditionalFormatting sqref="F12">
    <cfRule type="beginsWith" dxfId="994" priority="18" stopIfTrue="1" operator="beginsWith" text="Not Applicable">
      <formula>LEFT(F12,LEN("Not Applicable"))="Not Applicable"</formula>
    </cfRule>
    <cfRule type="beginsWith" dxfId="993" priority="19" stopIfTrue="1" operator="beginsWith" text="Waived">
      <formula>LEFT(F12,LEN("Waived"))="Waived"</formula>
    </cfRule>
    <cfRule type="beginsWith" dxfId="992" priority="20" stopIfTrue="1" operator="beginsWith" text="Broken">
      <formula>LEFT(F12,LEN("Broken"))="Broken"</formula>
    </cfRule>
    <cfRule type="beginsWith" dxfId="991" priority="21" stopIfTrue="1" operator="beginsWith" text="Decent">
      <formula>LEFT(F12,LEN("Decent"))="Decent"</formula>
    </cfRule>
    <cfRule type="beginsWith" dxfId="990" priority="22" stopIfTrue="1" operator="beginsWith" text="Poor">
      <formula>LEFT(F12,LEN("Poor"))="Poor"</formula>
    </cfRule>
    <cfRule type="beginsWith" dxfId="989" priority="23" stopIfTrue="1" operator="beginsWith" text="Missing">
      <formula>LEFT(F12,LEN("Missing"))="Missing"</formula>
    </cfRule>
    <cfRule type="beginsWith" dxfId="988" priority="24" stopIfTrue="1" operator="beginsWith" text="Untested">
      <formula>LEFT(F12,LEN("Untested"))="Untested"</formula>
    </cfRule>
    <cfRule type="notContainsBlanks" dxfId="987" priority="25" stopIfTrue="1">
      <formula>LEN(TRIM(F12))&gt;0</formula>
    </cfRule>
  </conditionalFormatting>
  <conditionalFormatting sqref="F12">
    <cfRule type="beginsWith" dxfId="986" priority="14" operator="beginsWith" text="Partial">
      <formula>LEFT(F12,LEN("Partial"))="Partial"</formula>
    </cfRule>
    <cfRule type="beginsWith" dxfId="985" priority="15" stopIfTrue="1" operator="beginsWith" text="Exceptional">
      <formula>LEFT(F12,LEN("Exceptional"))="Exceptional"</formula>
    </cfRule>
    <cfRule type="beginsWith" dxfId="984" priority="16" stopIfTrue="1" operator="beginsWith" text="Great">
      <formula>LEFT(F12,LEN("Great"))="Great"</formula>
    </cfRule>
    <cfRule type="beginsWith" dxfId="983" priority="17" stopIfTrue="1" operator="beginsWith" text="Good">
      <formula>LEFT(F12,LEN("Good"))="Good"</formula>
    </cfRule>
  </conditionalFormatting>
  <conditionalFormatting sqref="E12">
    <cfRule type="beginsWith" dxfId="982" priority="6" stopIfTrue="1" operator="beginsWith" text="Not Applicable">
      <formula>LEFT(E12,LEN("Not Applicable"))="Not Applicable"</formula>
    </cfRule>
    <cfRule type="beginsWith" dxfId="981" priority="7" stopIfTrue="1" operator="beginsWith" text="Waived">
      <formula>LEFT(E12,LEN("Waived"))="Waived"</formula>
    </cfRule>
    <cfRule type="beginsWith" dxfId="980" priority="8" stopIfTrue="1" operator="beginsWith" text="Broken">
      <formula>LEFT(E12,LEN("Broken"))="Broken"</formula>
    </cfRule>
    <cfRule type="beginsWith" dxfId="979" priority="9" stopIfTrue="1" operator="beginsWith" text="Decent">
      <formula>LEFT(E12,LEN("Decent"))="Decent"</formula>
    </cfRule>
    <cfRule type="beginsWith" dxfId="978" priority="10" stopIfTrue="1" operator="beginsWith" text="Poor">
      <formula>LEFT(E12,LEN("Poor"))="Poor"</formula>
    </cfRule>
    <cfRule type="beginsWith" dxfId="977" priority="11" stopIfTrue="1" operator="beginsWith" text="Missing">
      <formula>LEFT(E12,LEN("Missing"))="Missing"</formula>
    </cfRule>
    <cfRule type="beginsWith" dxfId="976" priority="12" stopIfTrue="1" operator="beginsWith" text="Untested">
      <formula>LEFT(E12,LEN("Untested"))="Untested"</formula>
    </cfRule>
    <cfRule type="notContainsBlanks" dxfId="975" priority="13" stopIfTrue="1">
      <formula>LEN(TRIM(E12))&gt;0</formula>
    </cfRule>
  </conditionalFormatting>
  <dataValidations count="4">
    <dataValidation type="list" showInputMessage="1" showErrorMessage="1" sqref="E139:F141 E148:F155 E143:F146 E117:F137 E108:F115" xr:uid="{00000000-0002-0000-0200-000000000000}">
      <formula1>"Untested, Missing, Partial, Completed, Waived, Not Applicable"</formula1>
    </dataValidation>
    <dataValidation type="list" showInputMessage="1" showErrorMessage="1" sqref="E32:F32 E20:F21 E15:F17 E28:F29 E35:F35 E38:F38 E12:F12 E24:F25" xr:uid="{00000000-0002-0000-0200-000001000000}">
      <formula1>"Untested, Not Applicable, Waived, Missing, Broken, Partial, Poor, Decent, Good, Great, Exceptional"</formula1>
    </dataValidation>
    <dataValidation type="list" allowBlank="1" showInputMessage="1" showErrorMessage="1" sqref="G11 G14 G19 G27 G31 G34 G37 G23" xr:uid="{00000000-0002-0000-0200-000002000000}">
      <formula1>"Not Assessed, Unacceptable, Requires Improvement, Meets Expectations, Exceeds Expectations"</formula1>
    </dataValidation>
    <dataValidation type="list" allowBlank="1" showInputMessage="1" showErrorMessage="1" sqref="E7:F7" xr:uid="{00000000-0002-0000-0200-000003000000}">
      <formula1>"Unacceptable, Requires Improvement, Meets Expectations, Exceeds Expectations, Overall Outstanding"</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G36"/>
  <sheetViews>
    <sheetView topLeftCell="A26" zoomScaleNormal="100" zoomScalePageLayoutView="130" workbookViewId="0">
      <selection activeCell="F31" sqref="F31"/>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68" t="s">
        <v>181</v>
      </c>
      <c r="B1" s="269"/>
      <c r="C1" s="270"/>
      <c r="D1" s="75" t="s">
        <v>83</v>
      </c>
      <c r="E1" s="76" t="str">
        <f>""&amp;COUNTIF(E$9:E$128,"Untested")&amp;" Untested"</f>
        <v>15 Untested</v>
      </c>
      <c r="F1" s="76" t="str">
        <f>""&amp;COUNTIF(F$9:F$128,"Untested")&amp;" Untested"</f>
        <v>15 Untested</v>
      </c>
      <c r="G1" s="68" t="s">
        <v>84</v>
      </c>
    </row>
    <row r="2" spans="1:7" ht="17.100000000000001" customHeight="1" thickBot="1">
      <c r="A2" s="276" t="s">
        <v>423</v>
      </c>
      <c r="B2" s="277"/>
      <c r="C2" s="278"/>
      <c r="D2" s="77" t="s">
        <v>85</v>
      </c>
      <c r="E2" s="78"/>
      <c r="F2" s="78">
        <f>COUNTIF($G$9:$G$128,D2)</f>
        <v>6</v>
      </c>
      <c r="G2" s="273" t="s">
        <v>86</v>
      </c>
    </row>
    <row r="3" spans="1:7" ht="16.5" thickBot="1">
      <c r="A3" s="279"/>
      <c r="B3" s="282"/>
      <c r="C3" s="281"/>
      <c r="D3" s="77" t="s">
        <v>87</v>
      </c>
      <c r="E3" s="78"/>
      <c r="F3" s="78">
        <f>COUNTIF($G$9:$G$128,D3)</f>
        <v>0</v>
      </c>
      <c r="G3" s="274"/>
    </row>
    <row r="4" spans="1:7" ht="16.5" thickBot="1">
      <c r="A4" s="279"/>
      <c r="B4" s="282"/>
      <c r="C4" s="281"/>
      <c r="D4" s="77" t="s">
        <v>88</v>
      </c>
      <c r="E4" s="78"/>
      <c r="F4" s="78">
        <f>COUNTIF($G$9:$G$128,D4)</f>
        <v>0</v>
      </c>
      <c r="G4" s="274"/>
    </row>
    <row r="5" spans="1:7" ht="16.5" thickBot="1">
      <c r="A5" s="279"/>
      <c r="B5" s="282"/>
      <c r="C5" s="281"/>
      <c r="D5" s="77" t="s">
        <v>89</v>
      </c>
      <c r="E5" s="78"/>
      <c r="F5" s="78">
        <f>COUNTIF($G$9:$G$128,D5)</f>
        <v>0</v>
      </c>
      <c r="G5" s="274"/>
    </row>
    <row r="6" spans="1:7" ht="16.5" thickBot="1">
      <c r="A6" s="279"/>
      <c r="B6" s="282"/>
      <c r="C6" s="281"/>
      <c r="D6" s="77" t="s">
        <v>90</v>
      </c>
      <c r="E6" s="78"/>
      <c r="F6" s="78">
        <f>COUNTIF($G$9:$G$128,D6)</f>
        <v>0</v>
      </c>
      <c r="G6" s="274"/>
    </row>
    <row r="7" spans="1:7" ht="16.5" thickBot="1">
      <c r="A7" s="283"/>
      <c r="B7" s="284"/>
      <c r="C7" s="285"/>
      <c r="D7" s="79" t="s">
        <v>182</v>
      </c>
      <c r="E7" s="286"/>
      <c r="F7" s="287"/>
      <c r="G7" s="275"/>
    </row>
    <row r="8" spans="1:7" ht="8.1" customHeight="1" thickBot="1">
      <c r="A8" s="71"/>
      <c r="B8" s="71"/>
      <c r="C8" s="71"/>
      <c r="D8" s="72"/>
      <c r="E8" s="73"/>
      <c r="F8" s="73"/>
      <c r="G8" s="71"/>
    </row>
    <row r="9" spans="1:7" ht="17.100000000000001" customHeight="1" thickBot="1">
      <c r="A9" s="271" t="s">
        <v>183</v>
      </c>
      <c r="B9" s="292"/>
      <c r="C9" s="272"/>
      <c r="D9" s="68" t="s">
        <v>93</v>
      </c>
      <c r="E9" s="69" t="s">
        <v>94</v>
      </c>
      <c r="F9" s="69" t="s">
        <v>46</v>
      </c>
      <c r="G9" s="68" t="s">
        <v>95</v>
      </c>
    </row>
    <row r="10" spans="1:7" ht="17.100000000000001" customHeight="1"/>
    <row r="11" spans="1:7" ht="19.5" thickBot="1">
      <c r="A11" s="108" t="s">
        <v>184</v>
      </c>
      <c r="B11" s="107"/>
      <c r="C11" s="107"/>
      <c r="D11" s="107"/>
      <c r="E11" s="264" t="s">
        <v>97</v>
      </c>
      <c r="F11" s="265"/>
      <c r="G11" s="109" t="s">
        <v>85</v>
      </c>
    </row>
    <row r="12" spans="1:7" ht="57" customHeight="1" thickBot="1">
      <c r="A12" s="74" t="s">
        <v>185</v>
      </c>
      <c r="B12" s="266" t="s">
        <v>186</v>
      </c>
      <c r="C12" s="267"/>
      <c r="D12" s="70"/>
      <c r="E12" s="68" t="s">
        <v>100</v>
      </c>
      <c r="F12" s="68" t="s">
        <v>100</v>
      </c>
      <c r="G12" s="70"/>
    </row>
    <row r="13" spans="1:7" ht="72" customHeight="1" thickBot="1">
      <c r="A13" s="74" t="s">
        <v>187</v>
      </c>
      <c r="B13" s="266" t="s">
        <v>188</v>
      </c>
      <c r="C13" s="267"/>
      <c r="D13" s="70"/>
      <c r="E13" s="68" t="s">
        <v>100</v>
      </c>
      <c r="F13" s="68" t="s">
        <v>100</v>
      </c>
      <c r="G13" s="70"/>
    </row>
    <row r="14" spans="1:7" ht="58.15" customHeight="1" thickBot="1">
      <c r="A14" s="74" t="s">
        <v>189</v>
      </c>
      <c r="B14" s="266" t="s">
        <v>190</v>
      </c>
      <c r="C14" s="267"/>
      <c r="D14" s="70"/>
      <c r="E14" s="68" t="s">
        <v>100</v>
      </c>
      <c r="F14" s="68" t="s">
        <v>100</v>
      </c>
      <c r="G14" s="70"/>
    </row>
    <row r="15" spans="1:7" ht="17.100000000000001" customHeight="1"/>
    <row r="16" spans="1:7" ht="19.5" thickBot="1">
      <c r="A16" s="108" t="s">
        <v>191</v>
      </c>
      <c r="B16" s="107"/>
      <c r="C16" s="107"/>
      <c r="D16" s="107"/>
      <c r="E16" s="264" t="s">
        <v>97</v>
      </c>
      <c r="F16" s="265"/>
      <c r="G16" s="109" t="s">
        <v>85</v>
      </c>
    </row>
    <row r="17" spans="1:7" ht="115.15" customHeight="1" thickBot="1">
      <c r="A17" s="74" t="s">
        <v>192</v>
      </c>
      <c r="B17" s="266" t="s">
        <v>193</v>
      </c>
      <c r="C17" s="267"/>
      <c r="D17" s="70"/>
      <c r="E17" s="68" t="s">
        <v>100</v>
      </c>
      <c r="F17" s="68" t="s">
        <v>100</v>
      </c>
      <c r="G17" s="70"/>
    </row>
    <row r="18" spans="1:7" ht="46.15" customHeight="1" thickBot="1">
      <c r="A18" s="74" t="s">
        <v>194</v>
      </c>
      <c r="B18" s="266" t="s">
        <v>195</v>
      </c>
      <c r="C18" s="267"/>
      <c r="D18" s="70"/>
      <c r="E18" s="68" t="s">
        <v>100</v>
      </c>
      <c r="F18" s="68" t="s">
        <v>100</v>
      </c>
      <c r="G18" s="70"/>
    </row>
    <row r="19" spans="1:7" ht="31.15" customHeight="1" thickBot="1">
      <c r="A19" s="74" t="s">
        <v>196</v>
      </c>
      <c r="B19" s="266" t="s">
        <v>197</v>
      </c>
      <c r="C19" s="267"/>
      <c r="D19" s="70"/>
      <c r="E19" s="68" t="s">
        <v>100</v>
      </c>
      <c r="F19" s="68" t="s">
        <v>100</v>
      </c>
      <c r="G19" s="70"/>
    </row>
    <row r="20" spans="1:7" ht="17.100000000000001" customHeight="1"/>
    <row r="21" spans="1:7" ht="19.5" thickBot="1">
      <c r="A21" s="108" t="s">
        <v>198</v>
      </c>
      <c r="B21" s="107"/>
      <c r="C21" s="107"/>
      <c r="D21" s="107"/>
      <c r="E21" s="264" t="s">
        <v>97</v>
      </c>
      <c r="F21" s="265"/>
      <c r="G21" s="109" t="s">
        <v>85</v>
      </c>
    </row>
    <row r="22" spans="1:7" ht="53.1" customHeight="1" thickBot="1">
      <c r="A22" s="74" t="s">
        <v>199</v>
      </c>
      <c r="B22" s="266" t="s">
        <v>200</v>
      </c>
      <c r="C22" s="267"/>
      <c r="D22" s="70"/>
      <c r="E22" s="68" t="s">
        <v>100</v>
      </c>
      <c r="F22" s="68" t="s">
        <v>100</v>
      </c>
      <c r="G22" s="70"/>
    </row>
    <row r="23" spans="1:7" ht="52.15" customHeight="1" thickBot="1">
      <c r="A23" s="74" t="s">
        <v>201</v>
      </c>
      <c r="B23" s="266" t="s">
        <v>202</v>
      </c>
      <c r="C23" s="267"/>
      <c r="D23" s="70"/>
      <c r="E23" s="68" t="s">
        <v>100</v>
      </c>
      <c r="F23" s="68" t="s">
        <v>100</v>
      </c>
      <c r="G23" s="70"/>
    </row>
    <row r="24" spans="1:7" ht="47.1" customHeight="1" thickBot="1">
      <c r="A24" s="74" t="s">
        <v>203</v>
      </c>
      <c r="B24" s="266" t="s">
        <v>204</v>
      </c>
      <c r="C24" s="267"/>
      <c r="D24" s="70"/>
      <c r="E24" s="68" t="s">
        <v>100</v>
      </c>
      <c r="F24" s="68" t="s">
        <v>100</v>
      </c>
      <c r="G24" s="70"/>
    </row>
    <row r="25" spans="1:7" ht="170.1" customHeight="1" thickBot="1">
      <c r="A25" s="74" t="s">
        <v>205</v>
      </c>
      <c r="B25" s="266" t="s">
        <v>206</v>
      </c>
      <c r="C25" s="267"/>
      <c r="D25" s="70"/>
      <c r="E25" s="68" t="s">
        <v>100</v>
      </c>
      <c r="F25" s="68" t="s">
        <v>100</v>
      </c>
      <c r="G25" s="70"/>
    </row>
    <row r="26" spans="1:7" ht="17.100000000000001" customHeight="1"/>
    <row r="27" spans="1:7" ht="19.5" thickBot="1">
      <c r="A27" s="108" t="s">
        <v>207</v>
      </c>
      <c r="B27" s="107"/>
      <c r="C27" s="107"/>
      <c r="D27" s="107"/>
      <c r="E27" s="264" t="s">
        <v>97</v>
      </c>
      <c r="F27" s="265"/>
      <c r="G27" s="109" t="s">
        <v>85</v>
      </c>
    </row>
    <row r="28" spans="1:7" ht="74.099999999999994" customHeight="1" thickBot="1">
      <c r="A28" s="74" t="s">
        <v>208</v>
      </c>
      <c r="B28" s="266" t="s">
        <v>209</v>
      </c>
      <c r="C28" s="267"/>
      <c r="D28" s="70"/>
      <c r="E28" s="68" t="s">
        <v>100</v>
      </c>
      <c r="F28" s="68" t="s">
        <v>100</v>
      </c>
      <c r="G28" s="70"/>
    </row>
    <row r="29" spans="1:7" ht="17.100000000000001" customHeight="1"/>
    <row r="30" spans="1:7" ht="19.5" thickBot="1">
      <c r="A30" s="108" t="s">
        <v>210</v>
      </c>
      <c r="B30" s="107"/>
      <c r="C30" s="107"/>
      <c r="D30" s="107"/>
      <c r="E30" s="264" t="s">
        <v>97</v>
      </c>
      <c r="F30" s="265"/>
      <c r="G30" s="109" t="s">
        <v>85</v>
      </c>
    </row>
    <row r="31" spans="1:7" ht="45" customHeight="1" thickBot="1">
      <c r="A31" s="74" t="s">
        <v>211</v>
      </c>
      <c r="B31" s="266" t="s">
        <v>212</v>
      </c>
      <c r="C31" s="267"/>
      <c r="D31" s="70"/>
      <c r="E31" s="68" t="s">
        <v>100</v>
      </c>
      <c r="F31" s="68" t="s">
        <v>100</v>
      </c>
      <c r="G31" s="70"/>
    </row>
    <row r="32" spans="1:7" ht="87" customHeight="1" thickBot="1">
      <c r="A32" s="74" t="s">
        <v>213</v>
      </c>
      <c r="B32" s="266" t="s">
        <v>214</v>
      </c>
      <c r="C32" s="267"/>
      <c r="D32" s="70"/>
      <c r="E32" s="68" t="s">
        <v>100</v>
      </c>
      <c r="F32" s="68" t="s">
        <v>100</v>
      </c>
      <c r="G32" s="70"/>
    </row>
    <row r="33" spans="1:7" ht="17.100000000000001" customHeight="1"/>
    <row r="34" spans="1:7" ht="19.5" thickBot="1">
      <c r="A34" s="108" t="s">
        <v>215</v>
      </c>
      <c r="B34" s="107"/>
      <c r="C34" s="107"/>
      <c r="D34" s="107"/>
      <c r="E34" s="264" t="s">
        <v>97</v>
      </c>
      <c r="F34" s="265"/>
      <c r="G34" s="109" t="s">
        <v>85</v>
      </c>
    </row>
    <row r="35" spans="1:7" ht="59.1" customHeight="1" thickBot="1">
      <c r="A35" s="74" t="s">
        <v>216</v>
      </c>
      <c r="B35" s="266" t="s">
        <v>217</v>
      </c>
      <c r="C35" s="267"/>
      <c r="D35" s="70"/>
      <c r="E35" s="68" t="s">
        <v>100</v>
      </c>
      <c r="F35" s="68" t="s">
        <v>100</v>
      </c>
      <c r="G35" s="70"/>
    </row>
    <row r="36" spans="1:7" ht="45" customHeight="1" thickBot="1">
      <c r="A36" s="74" t="s">
        <v>147</v>
      </c>
      <c r="B36" s="296" t="s">
        <v>218</v>
      </c>
      <c r="C36" s="297"/>
      <c r="D36" s="70"/>
      <c r="E36" s="68" t="s">
        <v>100</v>
      </c>
      <c r="F36" s="68" t="s">
        <v>100</v>
      </c>
      <c r="G36" s="70"/>
    </row>
  </sheetData>
  <mergeCells count="26">
    <mergeCell ref="B14:C14"/>
    <mergeCell ref="B35:C35"/>
    <mergeCell ref="B22:C22"/>
    <mergeCell ref="B23:C23"/>
    <mergeCell ref="B25:C25"/>
    <mergeCell ref="B28:C28"/>
    <mergeCell ref="B24:C24"/>
    <mergeCell ref="B31:C31"/>
    <mergeCell ref="B19:C19"/>
    <mergeCell ref="B32:C32"/>
    <mergeCell ref="A1:C1"/>
    <mergeCell ref="A2:C7"/>
    <mergeCell ref="G2:G7"/>
    <mergeCell ref="B12:C12"/>
    <mergeCell ref="B13:C13"/>
    <mergeCell ref="A9:C9"/>
    <mergeCell ref="E7:F7"/>
    <mergeCell ref="E11:F11"/>
    <mergeCell ref="B36:C36"/>
    <mergeCell ref="B17:C17"/>
    <mergeCell ref="B18:C18"/>
    <mergeCell ref="E16:F16"/>
    <mergeCell ref="E30:F30"/>
    <mergeCell ref="E21:F21"/>
    <mergeCell ref="E27:F27"/>
    <mergeCell ref="E34:F34"/>
  </mergeCells>
  <conditionalFormatting sqref="A37:A99">
    <cfRule type="beginsWith" dxfId="974" priority="681" stopIfTrue="1" operator="beginsWith" text="Exceptional">
      <formula>LEFT(A37,LEN("Exceptional"))="Exceptional"</formula>
    </cfRule>
    <cfRule type="beginsWith" dxfId="973" priority="682" stopIfTrue="1" operator="beginsWith" text="Professional">
      <formula>LEFT(A37,LEN("Professional"))="Professional"</formula>
    </cfRule>
    <cfRule type="beginsWith" dxfId="972" priority="683" stopIfTrue="1" operator="beginsWith" text="Advanced">
      <formula>LEFT(A37,LEN("Advanced"))="Advanced"</formula>
    </cfRule>
    <cfRule type="beginsWith" dxfId="971" priority="684" stopIfTrue="1" operator="beginsWith" text="Intermediate">
      <formula>LEFT(A37,LEN("Intermediate"))="Intermediate"</formula>
    </cfRule>
    <cfRule type="beginsWith" dxfId="970" priority="685" stopIfTrue="1" operator="beginsWith" text="Basic">
      <formula>LEFT(A37,LEN("Basic"))="Basic"</formula>
    </cfRule>
    <cfRule type="beginsWith" dxfId="969" priority="686" stopIfTrue="1" operator="beginsWith" text="Required">
      <formula>LEFT(A37,LEN("Required"))="Required"</formula>
    </cfRule>
    <cfRule type="notContainsBlanks" dxfId="968" priority="687" stopIfTrue="1">
      <formula>LEN(TRIM(A37))&gt;0</formula>
    </cfRule>
  </conditionalFormatting>
  <conditionalFormatting sqref="E37:F99">
    <cfRule type="beginsWith" dxfId="967" priority="674" stopIfTrue="1" operator="beginsWith" text="Not Applicable">
      <formula>LEFT(E37,LEN("Not Applicable"))="Not Applicable"</formula>
    </cfRule>
    <cfRule type="beginsWith" dxfId="966" priority="675" stopIfTrue="1" operator="beginsWith" text="Waived">
      <formula>LEFT(E37,LEN("Waived"))="Waived"</formula>
    </cfRule>
    <cfRule type="beginsWith" dxfId="965" priority="676" stopIfTrue="1" operator="beginsWith" text="Pre-Passed">
      <formula>LEFT(E37,LEN("Pre-Passed"))="Pre-Passed"</formula>
    </cfRule>
    <cfRule type="beginsWith" dxfId="964" priority="677" stopIfTrue="1" operator="beginsWith" text="Completed">
      <formula>LEFT(E37,LEN("Completed"))="Completed"</formula>
    </cfRule>
    <cfRule type="beginsWith" dxfId="963" priority="678" stopIfTrue="1" operator="beginsWith" text="Partial">
      <formula>LEFT(E37,LEN("Partial"))="Partial"</formula>
    </cfRule>
    <cfRule type="beginsWith" dxfId="962" priority="679" stopIfTrue="1" operator="beginsWith" text="Missing">
      <formula>LEFT(E37,LEN("Missing"))="Missing"</formula>
    </cfRule>
    <cfRule type="beginsWith" dxfId="961" priority="680" stopIfTrue="1" operator="beginsWith" text="Untested">
      <formula>LEFT(E37,LEN("Untested"))="Untested"</formula>
    </cfRule>
    <cfRule type="notContainsBlanks" dxfId="960" priority="688" stopIfTrue="1">
      <formula>LEN(TRIM(E37))&gt;0</formula>
    </cfRule>
  </conditionalFormatting>
  <conditionalFormatting sqref="E9">
    <cfRule type="beginsWith" dxfId="959" priority="666" stopIfTrue="1" operator="beginsWith" text="Not Applicable">
      <formula>LEFT(E9,LEN("Not Applicable"))="Not Applicable"</formula>
    </cfRule>
    <cfRule type="beginsWith" dxfId="958" priority="667" stopIfTrue="1" operator="beginsWith" text="Waived">
      <formula>LEFT(E9,LEN("Waived"))="Waived"</formula>
    </cfRule>
    <cfRule type="beginsWith" dxfId="957" priority="668" stopIfTrue="1" operator="beginsWith" text="Pre-Passed">
      <formula>LEFT(E9,LEN("Pre-Passed"))="Pre-Passed"</formula>
    </cfRule>
    <cfRule type="beginsWith" dxfId="956" priority="669" stopIfTrue="1" operator="beginsWith" text="Completed">
      <formula>LEFT(E9,LEN("Completed"))="Completed"</formula>
    </cfRule>
    <cfRule type="beginsWith" dxfId="955" priority="670" stopIfTrue="1" operator="beginsWith" text="Partial">
      <formula>LEFT(E9,LEN("Partial"))="Partial"</formula>
    </cfRule>
    <cfRule type="beginsWith" dxfId="954" priority="671" stopIfTrue="1" operator="beginsWith" text="Missing">
      <formula>LEFT(E9,LEN("Missing"))="Missing"</formula>
    </cfRule>
    <cfRule type="beginsWith" dxfId="953" priority="672" stopIfTrue="1" operator="beginsWith" text="Untested">
      <formula>LEFT(E9,LEN("Untested"))="Untested"</formula>
    </cfRule>
    <cfRule type="notContainsBlanks" dxfId="952" priority="673" stopIfTrue="1">
      <formula>LEN(TRIM(E9))&gt;0</formula>
    </cfRule>
  </conditionalFormatting>
  <conditionalFormatting sqref="F9">
    <cfRule type="beginsWith" dxfId="951" priority="658" stopIfTrue="1" operator="beginsWith" text="Not Applicable">
      <formula>LEFT(F9,LEN("Not Applicable"))="Not Applicable"</formula>
    </cfRule>
    <cfRule type="beginsWith" dxfId="950" priority="659" stopIfTrue="1" operator="beginsWith" text="Waived">
      <formula>LEFT(F9,LEN("Waived"))="Waived"</formula>
    </cfRule>
    <cfRule type="beginsWith" dxfId="949" priority="660" stopIfTrue="1" operator="beginsWith" text="Pre-Passed">
      <formula>LEFT(F9,LEN("Pre-Passed"))="Pre-Passed"</formula>
    </cfRule>
    <cfRule type="beginsWith" dxfId="948" priority="661" stopIfTrue="1" operator="beginsWith" text="Completed">
      <formula>LEFT(F9,LEN("Completed"))="Completed"</formula>
    </cfRule>
    <cfRule type="beginsWith" dxfId="947" priority="662" stopIfTrue="1" operator="beginsWith" text="Partial">
      <formula>LEFT(F9,LEN("Partial"))="Partial"</formula>
    </cfRule>
    <cfRule type="beginsWith" dxfId="946" priority="663" stopIfTrue="1" operator="beginsWith" text="Missing">
      <formula>LEFT(F9,LEN("Missing"))="Missing"</formula>
    </cfRule>
    <cfRule type="beginsWith" dxfId="945" priority="664" stopIfTrue="1" operator="beginsWith" text="Untested">
      <formula>LEFT(F9,LEN("Untested"))="Untested"</formula>
    </cfRule>
    <cfRule type="notContainsBlanks" dxfId="944" priority="665" stopIfTrue="1">
      <formula>LEN(TRIM(F9))&gt;0</formula>
    </cfRule>
  </conditionalFormatting>
  <conditionalFormatting sqref="A9:G9 D31:G31 D19:G19 D24:G24 A35 A24 D28:G28 D35:G35">
    <cfRule type="expression" dxfId="943" priority="286" stopIfTrue="1">
      <formula>IF(#REF! &gt; 0, TRUE, FALSE)</formula>
    </cfRule>
  </conditionalFormatting>
  <conditionalFormatting sqref="E12:F12 F13:F14 E18 F17:F18 E31:F32 E19:F19 E22:F25 E28:F28 E35:F36">
    <cfRule type="beginsWith" dxfId="942" priority="231" stopIfTrue="1" operator="beginsWith" text="Not Applicable">
      <formula>LEFT(E12,LEN("Not Applicable"))="Not Applicable"</formula>
    </cfRule>
    <cfRule type="beginsWith" dxfId="941" priority="232" stopIfTrue="1" operator="beginsWith" text="Waived">
      <formula>LEFT(E12,LEN("Waived"))="Waived"</formula>
    </cfRule>
    <cfRule type="beginsWith" dxfId="940" priority="233" stopIfTrue="1" operator="beginsWith" text="Broken">
      <formula>LEFT(E12,LEN("Broken"))="Broken"</formula>
    </cfRule>
    <cfRule type="beginsWith" dxfId="939" priority="234" stopIfTrue="1" operator="beginsWith" text="Decent">
      <formula>LEFT(E12,LEN("Decent"))="Decent"</formula>
    </cfRule>
    <cfRule type="beginsWith" dxfId="938" priority="235" stopIfTrue="1" operator="beginsWith" text="Poor">
      <formula>LEFT(E12,LEN("Poor"))="Poor"</formula>
    </cfRule>
    <cfRule type="beginsWith" dxfId="937" priority="236" stopIfTrue="1" operator="beginsWith" text="Missing">
      <formula>LEFT(E12,LEN("Missing"))="Missing"</formula>
    </cfRule>
    <cfRule type="beginsWith" dxfId="936" priority="237" stopIfTrue="1" operator="beginsWith" text="Untested">
      <formula>LEFT(E12,LEN("Untested"))="Untested"</formula>
    </cfRule>
    <cfRule type="notContainsBlanks" dxfId="935" priority="238" stopIfTrue="1">
      <formula>LEN(TRIM(E12))&gt;0</formula>
    </cfRule>
  </conditionalFormatting>
  <conditionalFormatting sqref="F12:F14 F31:F32 F17:F19 F22:F25 F28 F35:F36">
    <cfRule type="beginsWith" dxfId="934" priority="224" operator="beginsWith" text="Partial">
      <formula>LEFT(F12,LEN("Partial"))="Partial"</formula>
    </cfRule>
    <cfRule type="beginsWith" dxfId="933" priority="228" stopIfTrue="1" operator="beginsWith" text="Exceptional">
      <formula>LEFT(F12,LEN("Exceptional"))="Exceptional"</formula>
    </cfRule>
    <cfRule type="beginsWith" dxfId="932" priority="229" stopIfTrue="1" operator="beginsWith" text="Great">
      <formula>LEFT(F12,LEN("Great"))="Great"</formula>
    </cfRule>
    <cfRule type="beginsWith" dxfId="931" priority="230" stopIfTrue="1" operator="beginsWith" text="Good">
      <formula>LEFT(F12,LEN("Good"))="Good"</formula>
    </cfRule>
  </conditionalFormatting>
  <conditionalFormatting sqref="E12">
    <cfRule type="beginsWith" dxfId="930" priority="225" stopIfTrue="1" operator="beginsWith" text="Exceptional">
      <formula>LEFT(E12,LEN("Exceptional"))="Exceptional"</formula>
    </cfRule>
    <cfRule type="beginsWith" dxfId="929" priority="226" stopIfTrue="1" operator="beginsWith" text="Great">
      <formula>LEFT(E12,LEN("Great"))="Great"</formula>
    </cfRule>
    <cfRule type="beginsWith" dxfId="928" priority="227" stopIfTrue="1" operator="beginsWith" text="Good">
      <formula>LEFT(E12,LEN("Good"))="Good"</formula>
    </cfRule>
  </conditionalFormatting>
  <conditionalFormatting sqref="E12">
    <cfRule type="beginsWith" dxfId="927" priority="220" operator="beginsWith" text="Partial">
      <formula>LEFT(E12,LEN("Partial"))="Partial"</formula>
    </cfRule>
    <cfRule type="beginsWith" dxfId="926" priority="221" stopIfTrue="1" operator="beginsWith" text="Exceptional">
      <formula>LEFT(E12,LEN("Exceptional"))="Exceptional"</formula>
    </cfRule>
    <cfRule type="beginsWith" dxfId="925" priority="222" stopIfTrue="1" operator="beginsWith" text="Great">
      <formula>LEFT(E12,LEN("Great"))="Great"</formula>
    </cfRule>
    <cfRule type="beginsWith" dxfId="924" priority="223" stopIfTrue="1" operator="beginsWith" text="Good">
      <formula>LEFT(E12,LEN("Good"))="Good"</formula>
    </cfRule>
  </conditionalFormatting>
  <conditionalFormatting sqref="E13">
    <cfRule type="beginsWith" dxfId="923" priority="212" stopIfTrue="1" operator="beginsWith" text="Not Applicable">
      <formula>LEFT(E13,LEN("Not Applicable"))="Not Applicable"</formula>
    </cfRule>
    <cfRule type="beginsWith" dxfId="922" priority="213" stopIfTrue="1" operator="beginsWith" text="Waived">
      <formula>LEFT(E13,LEN("Waived"))="Waived"</formula>
    </cfRule>
    <cfRule type="beginsWith" dxfId="921" priority="214" stopIfTrue="1" operator="beginsWith" text="Broken">
      <formula>LEFT(E13,LEN("Broken"))="Broken"</formula>
    </cfRule>
    <cfRule type="beginsWith" dxfId="920" priority="215" stopIfTrue="1" operator="beginsWith" text="Decent">
      <formula>LEFT(E13,LEN("Decent"))="Decent"</formula>
    </cfRule>
    <cfRule type="beginsWith" dxfId="919" priority="216" stopIfTrue="1" operator="beginsWith" text="Poor">
      <formula>LEFT(E13,LEN("Poor"))="Poor"</formula>
    </cfRule>
    <cfRule type="beginsWith" dxfId="918" priority="217" stopIfTrue="1" operator="beginsWith" text="Missing">
      <formula>LEFT(E13,LEN("Missing"))="Missing"</formula>
    </cfRule>
    <cfRule type="beginsWith" dxfId="917" priority="218" stopIfTrue="1" operator="beginsWith" text="Untested">
      <formula>LEFT(E13,LEN("Untested"))="Untested"</formula>
    </cfRule>
    <cfRule type="notContainsBlanks" dxfId="916" priority="219" stopIfTrue="1">
      <formula>LEN(TRIM(E13))&gt;0</formula>
    </cfRule>
  </conditionalFormatting>
  <conditionalFormatting sqref="E13">
    <cfRule type="beginsWith" dxfId="915" priority="208" operator="beginsWith" text="Partial">
      <formula>LEFT(E13,LEN("Partial"))="Partial"</formula>
    </cfRule>
    <cfRule type="beginsWith" dxfId="914" priority="209" stopIfTrue="1" operator="beginsWith" text="Exceptional">
      <formula>LEFT(E13,LEN("Exceptional"))="Exceptional"</formula>
    </cfRule>
    <cfRule type="beginsWith" dxfId="913" priority="210" stopIfTrue="1" operator="beginsWith" text="Great">
      <formula>LEFT(E13,LEN("Great"))="Great"</formula>
    </cfRule>
    <cfRule type="beginsWith" dxfId="912" priority="211" stopIfTrue="1" operator="beginsWith" text="Good">
      <formula>LEFT(E13,LEN("Good"))="Good"</formula>
    </cfRule>
  </conditionalFormatting>
  <conditionalFormatting sqref="F13">
    <cfRule type="beginsWith" dxfId="911" priority="200" stopIfTrue="1" operator="beginsWith" text="Not Applicable">
      <formula>LEFT(F13,LEN("Not Applicable"))="Not Applicable"</formula>
    </cfRule>
    <cfRule type="beginsWith" dxfId="910" priority="201" stopIfTrue="1" operator="beginsWith" text="Waived">
      <formula>LEFT(F13,LEN("Waived"))="Waived"</formula>
    </cfRule>
    <cfRule type="beginsWith" dxfId="909" priority="202" stopIfTrue="1" operator="beginsWith" text="Broken">
      <formula>LEFT(F13,LEN("Broken"))="Broken"</formula>
    </cfRule>
    <cfRule type="beginsWith" dxfId="908" priority="203" stopIfTrue="1" operator="beginsWith" text="Decent">
      <formula>LEFT(F13,LEN("Decent"))="Decent"</formula>
    </cfRule>
    <cfRule type="beginsWith" dxfId="907" priority="204" stopIfTrue="1" operator="beginsWith" text="Poor">
      <formula>LEFT(F13,LEN("Poor"))="Poor"</formula>
    </cfRule>
    <cfRule type="beginsWith" dxfId="906" priority="205" stopIfTrue="1" operator="beginsWith" text="Missing">
      <formula>LEFT(F13,LEN("Missing"))="Missing"</formula>
    </cfRule>
    <cfRule type="beginsWith" dxfId="905" priority="206" stopIfTrue="1" operator="beginsWith" text="Untested">
      <formula>LEFT(F13,LEN("Untested"))="Untested"</formula>
    </cfRule>
    <cfRule type="notContainsBlanks" dxfId="904" priority="207" stopIfTrue="1">
      <formula>LEN(TRIM(F13))&gt;0</formula>
    </cfRule>
  </conditionalFormatting>
  <conditionalFormatting sqref="F13">
    <cfRule type="beginsWith" dxfId="903" priority="196" operator="beginsWith" text="Partial">
      <formula>LEFT(F13,LEN("Partial"))="Partial"</formula>
    </cfRule>
    <cfRule type="beginsWith" dxfId="902" priority="197" stopIfTrue="1" operator="beginsWith" text="Exceptional">
      <formula>LEFT(F13,LEN("Exceptional"))="Exceptional"</formula>
    </cfRule>
    <cfRule type="beginsWith" dxfId="901" priority="198" stopIfTrue="1" operator="beginsWith" text="Great">
      <formula>LEFT(F13,LEN("Great"))="Great"</formula>
    </cfRule>
    <cfRule type="beginsWith" dxfId="900" priority="199" stopIfTrue="1" operator="beginsWith" text="Good">
      <formula>LEFT(F13,LEN("Good"))="Good"</formula>
    </cfRule>
  </conditionalFormatting>
  <conditionalFormatting sqref="F14">
    <cfRule type="beginsWith" dxfId="899" priority="188" stopIfTrue="1" operator="beginsWith" text="Not Applicable">
      <formula>LEFT(F14,LEN("Not Applicable"))="Not Applicable"</formula>
    </cfRule>
    <cfRule type="beginsWith" dxfId="898" priority="189" stopIfTrue="1" operator="beginsWith" text="Waived">
      <formula>LEFT(F14,LEN("Waived"))="Waived"</formula>
    </cfRule>
    <cfRule type="beginsWith" dxfId="897" priority="190" stopIfTrue="1" operator="beginsWith" text="Broken">
      <formula>LEFT(F14,LEN("Broken"))="Broken"</formula>
    </cfRule>
    <cfRule type="beginsWith" dxfId="896" priority="191" stopIfTrue="1" operator="beginsWith" text="Decent">
      <formula>LEFT(F14,LEN("Decent"))="Decent"</formula>
    </cfRule>
    <cfRule type="beginsWith" dxfId="895" priority="192" stopIfTrue="1" operator="beginsWith" text="Poor">
      <formula>LEFT(F14,LEN("Poor"))="Poor"</formula>
    </cfRule>
    <cfRule type="beginsWith" dxfId="894" priority="193" stopIfTrue="1" operator="beginsWith" text="Missing">
      <formula>LEFT(F14,LEN("Missing"))="Missing"</formula>
    </cfRule>
    <cfRule type="beginsWith" dxfId="893" priority="194" stopIfTrue="1" operator="beginsWith" text="Untested">
      <formula>LEFT(F14,LEN("Untested"))="Untested"</formula>
    </cfRule>
    <cfRule type="notContainsBlanks" dxfId="892" priority="195" stopIfTrue="1">
      <formula>LEN(TRIM(F14))&gt;0</formula>
    </cfRule>
  </conditionalFormatting>
  <conditionalFormatting sqref="F14">
    <cfRule type="beginsWith" dxfId="891" priority="184" operator="beginsWith" text="Partial">
      <formula>LEFT(F14,LEN("Partial"))="Partial"</formula>
    </cfRule>
    <cfRule type="beginsWith" dxfId="890" priority="185" stopIfTrue="1" operator="beginsWith" text="Exceptional">
      <formula>LEFT(F14,LEN("Exceptional"))="Exceptional"</formula>
    </cfRule>
    <cfRule type="beginsWith" dxfId="889" priority="186" stopIfTrue="1" operator="beginsWith" text="Great">
      <formula>LEFT(F14,LEN("Great"))="Great"</formula>
    </cfRule>
    <cfRule type="beginsWith" dxfId="888" priority="187" stopIfTrue="1" operator="beginsWith" text="Good">
      <formula>LEFT(F14,LEN("Good"))="Good"</formula>
    </cfRule>
  </conditionalFormatting>
  <conditionalFormatting sqref="E14">
    <cfRule type="beginsWith" dxfId="887" priority="176" stopIfTrue="1" operator="beginsWith" text="Not Applicable">
      <formula>LEFT(E14,LEN("Not Applicable"))="Not Applicable"</formula>
    </cfRule>
    <cfRule type="beginsWith" dxfId="886" priority="177" stopIfTrue="1" operator="beginsWith" text="Waived">
      <formula>LEFT(E14,LEN("Waived"))="Waived"</formula>
    </cfRule>
    <cfRule type="beginsWith" dxfId="885" priority="178" stopIfTrue="1" operator="beginsWith" text="Broken">
      <formula>LEFT(E14,LEN("Broken"))="Broken"</formula>
    </cfRule>
    <cfRule type="beginsWith" dxfId="884" priority="179" stopIfTrue="1" operator="beginsWith" text="Decent">
      <formula>LEFT(E14,LEN("Decent"))="Decent"</formula>
    </cfRule>
    <cfRule type="beginsWith" dxfId="883" priority="180" stopIfTrue="1" operator="beginsWith" text="Poor">
      <formula>LEFT(E14,LEN("Poor"))="Poor"</formula>
    </cfRule>
    <cfRule type="beginsWith" dxfId="882" priority="181" stopIfTrue="1" operator="beginsWith" text="Missing">
      <formula>LEFT(E14,LEN("Missing"))="Missing"</formula>
    </cfRule>
    <cfRule type="beginsWith" dxfId="881" priority="182" stopIfTrue="1" operator="beginsWith" text="Untested">
      <formula>LEFT(E14,LEN("Untested"))="Untested"</formula>
    </cfRule>
    <cfRule type="notContainsBlanks" dxfId="880" priority="183" stopIfTrue="1">
      <formula>LEN(TRIM(E14))&gt;0</formula>
    </cfRule>
  </conditionalFormatting>
  <conditionalFormatting sqref="E14">
    <cfRule type="beginsWith" dxfId="879" priority="172" operator="beginsWith" text="Partial">
      <formula>LEFT(E14,LEN("Partial"))="Partial"</formula>
    </cfRule>
    <cfRule type="beginsWith" dxfId="878" priority="173" stopIfTrue="1" operator="beginsWith" text="Exceptional">
      <formula>LEFT(E14,LEN("Exceptional"))="Exceptional"</formula>
    </cfRule>
    <cfRule type="beginsWith" dxfId="877" priority="174" stopIfTrue="1" operator="beginsWith" text="Great">
      <formula>LEFT(E14,LEN("Great"))="Great"</formula>
    </cfRule>
    <cfRule type="beginsWith" dxfId="876" priority="175" stopIfTrue="1" operator="beginsWith" text="Good">
      <formula>LEFT(E14,LEN("Good"))="Good"</formula>
    </cfRule>
  </conditionalFormatting>
  <conditionalFormatting sqref="F17:F18 F22:F23">
    <cfRule type="beginsWith" dxfId="875" priority="164" stopIfTrue="1" operator="beginsWith" text="Not Applicable">
      <formula>LEFT(F17,LEN("Not Applicable"))="Not Applicable"</formula>
    </cfRule>
    <cfRule type="beginsWith" dxfId="874" priority="165" stopIfTrue="1" operator="beginsWith" text="Waived">
      <formula>LEFT(F17,LEN("Waived"))="Waived"</formula>
    </cfRule>
    <cfRule type="beginsWith" dxfId="873" priority="166" stopIfTrue="1" operator="beginsWith" text="Broken">
      <formula>LEFT(F17,LEN("Broken"))="Broken"</formula>
    </cfRule>
    <cfRule type="beginsWith" dxfId="872" priority="167" stopIfTrue="1" operator="beginsWith" text="Decent">
      <formula>LEFT(F17,LEN("Decent"))="Decent"</formula>
    </cfRule>
    <cfRule type="beginsWith" dxfId="871" priority="168" stopIfTrue="1" operator="beginsWith" text="Poor">
      <formula>LEFT(F17,LEN("Poor"))="Poor"</formula>
    </cfRule>
    <cfRule type="beginsWith" dxfId="870" priority="169" stopIfTrue="1" operator="beginsWith" text="Missing">
      <formula>LEFT(F17,LEN("Missing"))="Missing"</formula>
    </cfRule>
    <cfRule type="beginsWith" dxfId="869" priority="170" stopIfTrue="1" operator="beginsWith" text="Untested">
      <formula>LEFT(F17,LEN("Untested"))="Untested"</formula>
    </cfRule>
    <cfRule type="notContainsBlanks" dxfId="868" priority="171" stopIfTrue="1">
      <formula>LEN(TRIM(F17))&gt;0</formula>
    </cfRule>
  </conditionalFormatting>
  <conditionalFormatting sqref="F17:F18 F22:F23">
    <cfRule type="beginsWith" dxfId="867" priority="160" operator="beginsWith" text="Partial">
      <formula>LEFT(F17,LEN("Partial"))="Partial"</formula>
    </cfRule>
    <cfRule type="beginsWith" dxfId="866" priority="161" stopIfTrue="1" operator="beginsWith" text="Exceptional">
      <formula>LEFT(F17,LEN("Exceptional"))="Exceptional"</formula>
    </cfRule>
    <cfRule type="beginsWith" dxfId="865" priority="162" stopIfTrue="1" operator="beginsWith" text="Great">
      <formula>LEFT(F17,LEN("Great"))="Great"</formula>
    </cfRule>
    <cfRule type="beginsWith" dxfId="864" priority="163" stopIfTrue="1" operator="beginsWith" text="Good">
      <formula>LEFT(F17,LEN("Good"))="Good"</formula>
    </cfRule>
  </conditionalFormatting>
  <conditionalFormatting sqref="E17:E18 E22:E23">
    <cfRule type="beginsWith" dxfId="863" priority="152" stopIfTrue="1" operator="beginsWith" text="Not Applicable">
      <formula>LEFT(E17,LEN("Not Applicable"))="Not Applicable"</formula>
    </cfRule>
    <cfRule type="beginsWith" dxfId="862" priority="153" stopIfTrue="1" operator="beginsWith" text="Waived">
      <formula>LEFT(E17,LEN("Waived"))="Waived"</formula>
    </cfRule>
    <cfRule type="beginsWith" dxfId="861" priority="154" stopIfTrue="1" operator="beginsWith" text="Broken">
      <formula>LEFT(E17,LEN("Broken"))="Broken"</formula>
    </cfRule>
    <cfRule type="beginsWith" dxfId="860" priority="155" stopIfTrue="1" operator="beginsWith" text="Decent">
      <formula>LEFT(E17,LEN("Decent"))="Decent"</formula>
    </cfRule>
    <cfRule type="beginsWith" dxfId="859" priority="156" stopIfTrue="1" operator="beginsWith" text="Poor">
      <formula>LEFT(E17,LEN("Poor"))="Poor"</formula>
    </cfRule>
    <cfRule type="beginsWith" dxfId="858" priority="157" stopIfTrue="1" operator="beginsWith" text="Missing">
      <formula>LEFT(E17,LEN("Missing"))="Missing"</formula>
    </cfRule>
    <cfRule type="beginsWith" dxfId="857" priority="158" stopIfTrue="1" operator="beginsWith" text="Untested">
      <formula>LEFT(E17,LEN("Untested"))="Untested"</formula>
    </cfRule>
    <cfRule type="notContainsBlanks" dxfId="856" priority="159" stopIfTrue="1">
      <formula>LEN(TRIM(E17))&gt;0</formula>
    </cfRule>
  </conditionalFormatting>
  <conditionalFormatting sqref="E17:E18 E22:E23">
    <cfRule type="beginsWith" dxfId="855" priority="148" operator="beginsWith" text="Partial">
      <formula>LEFT(E17,LEN("Partial"))="Partial"</formula>
    </cfRule>
    <cfRule type="beginsWith" dxfId="854" priority="149" stopIfTrue="1" operator="beginsWith" text="Exceptional">
      <formula>LEFT(E17,LEN("Exceptional"))="Exceptional"</formula>
    </cfRule>
    <cfRule type="beginsWith" dxfId="853" priority="150" stopIfTrue="1" operator="beginsWith" text="Great">
      <formula>LEFT(E17,LEN("Great"))="Great"</formula>
    </cfRule>
    <cfRule type="beginsWith" dxfId="852" priority="151" stopIfTrue="1" operator="beginsWith" text="Good">
      <formula>LEFT(E17,LEN("Good"))="Good"</formula>
    </cfRule>
  </conditionalFormatting>
  <conditionalFormatting sqref="E31:E32 E19 E24:E25 E28 E35:E36">
    <cfRule type="beginsWith" dxfId="851" priority="144" stopIfTrue="1" operator="beginsWith" text="Partial">
      <formula>LEFT(E19,LEN("Partial"))="Partial"</formula>
    </cfRule>
    <cfRule type="beginsWith" dxfId="850" priority="145" stopIfTrue="1" operator="beginsWith" text="Exceptional">
      <formula>LEFT(E19,LEN("Exceptional"))="Exceptional"</formula>
    </cfRule>
    <cfRule type="beginsWith" dxfId="849" priority="146" stopIfTrue="1" operator="beginsWith" text="Great">
      <formula>LEFT(E19,LEN("Great"))="Great"</formula>
    </cfRule>
    <cfRule type="beginsWith" dxfId="848" priority="147" stopIfTrue="1" operator="beginsWith" text="Good">
      <formula>LEFT(E19,LEN("Good"))="Good"</formula>
    </cfRule>
  </conditionalFormatting>
  <conditionalFormatting sqref="D12:G14 D17:G18 D32:G32 D22:G23 D36:G36 D25:G25">
    <cfRule type="expression" dxfId="847" priority="143" stopIfTrue="1">
      <formula>IF(#REF! &gt; 0, TRUE, FALSE)</formula>
    </cfRule>
  </conditionalFormatting>
  <conditionalFormatting sqref="E23">
    <cfRule type="beginsWith" dxfId="846" priority="117" stopIfTrue="1" operator="beginsWith" text="Partial">
      <formula>LEFT(E23,LEN("Partial"))="Partial"</formula>
    </cfRule>
    <cfRule type="beginsWith" dxfId="845" priority="118" stopIfTrue="1" operator="beginsWith" text="Exceptional">
      <formula>LEFT(E23,LEN("Exceptional"))="Exceptional"</formula>
    </cfRule>
    <cfRule type="beginsWith" dxfId="844" priority="119" stopIfTrue="1" operator="beginsWith" text="Great">
      <formula>LEFT(E23,LEN("Great"))="Great"</formula>
    </cfRule>
    <cfRule type="beginsWith" dxfId="843" priority="120" stopIfTrue="1" operator="beginsWith" text="Good">
      <formula>LEFT(E23,LEN("Good"))="Good"</formula>
    </cfRule>
  </conditionalFormatting>
  <conditionalFormatting sqref="E22">
    <cfRule type="beginsWith" dxfId="842" priority="113" stopIfTrue="1" operator="beginsWith" text="Partial">
      <formula>LEFT(E22,LEN("Partial"))="Partial"</formula>
    </cfRule>
    <cfRule type="beginsWith" dxfId="841" priority="114" stopIfTrue="1" operator="beginsWith" text="Exceptional">
      <formula>LEFT(E22,LEN("Exceptional"))="Exceptional"</formula>
    </cfRule>
    <cfRule type="beginsWith" dxfId="840" priority="115" stopIfTrue="1" operator="beginsWith" text="Great">
      <formula>LEFT(E22,LEN("Great"))="Great"</formula>
    </cfRule>
    <cfRule type="beginsWith" dxfId="839" priority="116" stopIfTrue="1" operator="beginsWith" text="Good">
      <formula>LEFT(E22,LEN("Good"))="Good"</formula>
    </cfRule>
  </conditionalFormatting>
  <conditionalFormatting sqref="E18">
    <cfRule type="beginsWith" dxfId="838" priority="109" stopIfTrue="1" operator="beginsWith" text="Partial">
      <formula>LEFT(E18,LEN("Partial"))="Partial"</formula>
    </cfRule>
    <cfRule type="beginsWith" dxfId="837" priority="110" stopIfTrue="1" operator="beginsWith" text="Exceptional">
      <formula>LEFT(E18,LEN("Exceptional"))="Exceptional"</formula>
    </cfRule>
    <cfRule type="beginsWith" dxfId="836" priority="111" stopIfTrue="1" operator="beginsWith" text="Great">
      <formula>LEFT(E18,LEN("Great"))="Great"</formula>
    </cfRule>
    <cfRule type="beginsWith" dxfId="835" priority="112" stopIfTrue="1" operator="beginsWith" text="Good">
      <formula>LEFT(E18,LEN("Good"))="Good"</formula>
    </cfRule>
  </conditionalFormatting>
  <conditionalFormatting sqref="B12:C12">
    <cfRule type="expression" dxfId="834" priority="107" stopIfTrue="1">
      <formula>IF(#REF! &gt; 0, TRUE, FALSE)</formula>
    </cfRule>
  </conditionalFormatting>
  <conditionalFormatting sqref="B13:C13">
    <cfRule type="expression" dxfId="833" priority="106" stopIfTrue="1">
      <formula>IF(#REF! &gt; 0, TRUE, FALSE)</formula>
    </cfRule>
  </conditionalFormatting>
  <conditionalFormatting sqref="B14:C14">
    <cfRule type="expression" dxfId="832" priority="105" stopIfTrue="1">
      <formula>IF(#REF! &gt; 0, TRUE, FALSE)</formula>
    </cfRule>
  </conditionalFormatting>
  <conditionalFormatting sqref="B17:C17 B18 B22">
    <cfRule type="expression" dxfId="831" priority="104" stopIfTrue="1">
      <formula>IF(#REF! &gt; 0, TRUE, FALSE)</formula>
    </cfRule>
  </conditionalFormatting>
  <conditionalFormatting sqref="B24:C24 B35">
    <cfRule type="expression" dxfId="830" priority="103" stopIfTrue="1">
      <formula>IF(#REF! &gt; 0, TRUE, FALSE)</formula>
    </cfRule>
  </conditionalFormatting>
  <conditionalFormatting sqref="B31:C31">
    <cfRule type="expression" dxfId="829" priority="102" stopIfTrue="1">
      <formula>IF(#REF! &gt; 0, TRUE, FALSE)</formula>
    </cfRule>
  </conditionalFormatting>
  <conditionalFormatting sqref="B19:C19">
    <cfRule type="expression" dxfId="828" priority="101" stopIfTrue="1">
      <formula>IF(#REF! &gt; 0, TRUE, FALSE)</formula>
    </cfRule>
  </conditionalFormatting>
  <conditionalFormatting sqref="B28:C28">
    <cfRule type="expression" dxfId="827" priority="100" stopIfTrue="1">
      <formula>IF(#REF! &gt; 0, TRUE, FALSE)</formula>
    </cfRule>
  </conditionalFormatting>
  <conditionalFormatting sqref="B32:C32">
    <cfRule type="expression" dxfId="826" priority="99" stopIfTrue="1">
      <formula>IF(#REF! &gt; 0, TRUE, FALSE)</formula>
    </cfRule>
  </conditionalFormatting>
  <conditionalFormatting sqref="B25:C25">
    <cfRule type="expression" dxfId="825" priority="98" stopIfTrue="1">
      <formula>IF(#REF! &gt; 0, TRUE, FALSE)</formula>
    </cfRule>
  </conditionalFormatting>
  <conditionalFormatting sqref="A36">
    <cfRule type="expression" dxfId="824" priority="97" stopIfTrue="1">
      <formula>IF(#REF! &gt; 0, TRUE, FALSE)</formula>
    </cfRule>
  </conditionalFormatting>
  <conditionalFormatting sqref="A12">
    <cfRule type="expression" dxfId="823" priority="96" stopIfTrue="1">
      <formula>IF(#REF! &gt; 0, TRUE, FALSE)</formula>
    </cfRule>
  </conditionalFormatting>
  <conditionalFormatting sqref="A13">
    <cfRule type="expression" dxfId="822" priority="95" stopIfTrue="1">
      <formula>IF(#REF! &gt; 0, TRUE, FALSE)</formula>
    </cfRule>
  </conditionalFormatting>
  <conditionalFormatting sqref="A14">
    <cfRule type="expression" dxfId="821" priority="94" stopIfTrue="1">
      <formula>IF(#REF! &gt; 0, TRUE, FALSE)</formula>
    </cfRule>
  </conditionalFormatting>
  <conditionalFormatting sqref="A17:A18 A22">
    <cfRule type="expression" dxfId="820" priority="93" stopIfTrue="1">
      <formula>IF(#REF! &gt; 0, TRUE, FALSE)</formula>
    </cfRule>
  </conditionalFormatting>
  <conditionalFormatting sqref="A31">
    <cfRule type="expression" dxfId="819" priority="92" stopIfTrue="1">
      <formula>IF(#REF! &gt; 0, TRUE, FALSE)</formula>
    </cfRule>
  </conditionalFormatting>
  <conditionalFormatting sqref="A19">
    <cfRule type="expression" dxfId="818" priority="91" stopIfTrue="1">
      <formula>IF(#REF! &gt; 0, TRUE, FALSE)</formula>
    </cfRule>
  </conditionalFormatting>
  <conditionalFormatting sqref="A28">
    <cfRule type="expression" dxfId="817" priority="90" stopIfTrue="1">
      <formula>IF(#REF! &gt; 0, TRUE, FALSE)</formula>
    </cfRule>
  </conditionalFormatting>
  <conditionalFormatting sqref="A32">
    <cfRule type="expression" dxfId="816" priority="89" stopIfTrue="1">
      <formula>IF(#REF! &gt; 0, TRUE, FALSE)</formula>
    </cfRule>
  </conditionalFormatting>
  <conditionalFormatting sqref="A25">
    <cfRule type="expression" dxfId="815" priority="88" stopIfTrue="1">
      <formula>IF(#REF! &gt; 0, TRUE, FALSE)</formula>
    </cfRule>
  </conditionalFormatting>
  <conditionalFormatting sqref="A23">
    <cfRule type="expression" dxfId="814" priority="86" stopIfTrue="1">
      <formula>IF(#REF! &gt; 0, TRUE, FALSE)</formula>
    </cfRule>
  </conditionalFormatting>
  <conditionalFormatting sqref="B23">
    <cfRule type="expression" dxfId="813" priority="85" stopIfTrue="1">
      <formula>IF(#REF! &gt; 0, TRUE, FALSE)</formula>
    </cfRule>
  </conditionalFormatting>
  <conditionalFormatting sqref="E13">
    <cfRule type="beginsWith" dxfId="812" priority="77" stopIfTrue="1" operator="beginsWith" text="Not Applicable">
      <formula>LEFT(E13,LEN("Not Applicable"))="Not Applicable"</formula>
    </cfRule>
    <cfRule type="beginsWith" dxfId="811" priority="78" stopIfTrue="1" operator="beginsWith" text="Waived">
      <formula>LEFT(E13,LEN("Waived"))="Waived"</formula>
    </cfRule>
    <cfRule type="beginsWith" dxfId="810" priority="79" stopIfTrue="1" operator="beginsWith" text="Broken">
      <formula>LEFT(E13,LEN("Broken"))="Broken"</formula>
    </cfRule>
    <cfRule type="beginsWith" dxfId="809" priority="80" stopIfTrue="1" operator="beginsWith" text="Decent">
      <formula>LEFT(E13,LEN("Decent"))="Decent"</formula>
    </cfRule>
    <cfRule type="beginsWith" dxfId="808" priority="81" stopIfTrue="1" operator="beginsWith" text="Poor">
      <formula>LEFT(E13,LEN("Poor"))="Poor"</formula>
    </cfRule>
    <cfRule type="beginsWith" dxfId="807" priority="82" stopIfTrue="1" operator="beginsWith" text="Missing">
      <formula>LEFT(E13,LEN("Missing"))="Missing"</formula>
    </cfRule>
    <cfRule type="beginsWith" dxfId="806" priority="83" stopIfTrue="1" operator="beginsWith" text="Untested">
      <formula>LEFT(E13,LEN("Untested"))="Untested"</formula>
    </cfRule>
    <cfRule type="notContainsBlanks" dxfId="805" priority="84" stopIfTrue="1">
      <formula>LEN(TRIM(E13))&gt;0</formula>
    </cfRule>
  </conditionalFormatting>
  <conditionalFormatting sqref="E13">
    <cfRule type="beginsWith" dxfId="804" priority="73" operator="beginsWith" text="Partial">
      <formula>LEFT(E13,LEN("Partial"))="Partial"</formula>
    </cfRule>
    <cfRule type="beginsWith" dxfId="803" priority="74" stopIfTrue="1" operator="beginsWith" text="Exceptional">
      <formula>LEFT(E13,LEN("Exceptional"))="Exceptional"</formula>
    </cfRule>
    <cfRule type="beginsWith" dxfId="802" priority="75" stopIfTrue="1" operator="beginsWith" text="Great">
      <formula>LEFT(E13,LEN("Great"))="Great"</formula>
    </cfRule>
    <cfRule type="beginsWith" dxfId="801" priority="76" stopIfTrue="1" operator="beginsWith" text="Good">
      <formula>LEFT(E13,LEN("Good"))="Good"</formula>
    </cfRule>
  </conditionalFormatting>
  <conditionalFormatting sqref="E13">
    <cfRule type="beginsWith" dxfId="800" priority="65" stopIfTrue="1" operator="beginsWith" text="Not Applicable">
      <formula>LEFT(E13,LEN("Not Applicable"))="Not Applicable"</formula>
    </cfRule>
    <cfRule type="beginsWith" dxfId="799" priority="66" stopIfTrue="1" operator="beginsWith" text="Waived">
      <formula>LEFT(E13,LEN("Waived"))="Waived"</formula>
    </cfRule>
    <cfRule type="beginsWith" dxfId="798" priority="67" stopIfTrue="1" operator="beginsWith" text="Broken">
      <formula>LEFT(E13,LEN("Broken"))="Broken"</formula>
    </cfRule>
    <cfRule type="beginsWith" dxfId="797" priority="68" stopIfTrue="1" operator="beginsWith" text="Decent">
      <formula>LEFT(E13,LEN("Decent"))="Decent"</formula>
    </cfRule>
    <cfRule type="beginsWith" dxfId="796" priority="69" stopIfTrue="1" operator="beginsWith" text="Poor">
      <formula>LEFT(E13,LEN("Poor"))="Poor"</formula>
    </cfRule>
    <cfRule type="beginsWith" dxfId="795" priority="70" stopIfTrue="1" operator="beginsWith" text="Missing">
      <formula>LEFT(E13,LEN("Missing"))="Missing"</formula>
    </cfRule>
    <cfRule type="beginsWith" dxfId="794" priority="71" stopIfTrue="1" operator="beginsWith" text="Untested">
      <formula>LEFT(E13,LEN("Untested"))="Untested"</formula>
    </cfRule>
    <cfRule type="notContainsBlanks" dxfId="793" priority="72" stopIfTrue="1">
      <formula>LEN(TRIM(E13))&gt;0</formula>
    </cfRule>
  </conditionalFormatting>
  <conditionalFormatting sqref="E13">
    <cfRule type="beginsWith" dxfId="792" priority="61" operator="beginsWith" text="Partial">
      <formula>LEFT(E13,LEN("Partial"))="Partial"</formula>
    </cfRule>
    <cfRule type="beginsWith" dxfId="791" priority="62" stopIfTrue="1" operator="beginsWith" text="Exceptional">
      <formula>LEFT(E13,LEN("Exceptional"))="Exceptional"</formula>
    </cfRule>
    <cfRule type="beginsWith" dxfId="790" priority="63" stopIfTrue="1" operator="beginsWith" text="Great">
      <formula>LEFT(E13,LEN("Great"))="Great"</formula>
    </cfRule>
    <cfRule type="beginsWith" dxfId="789" priority="64" stopIfTrue="1" operator="beginsWith" text="Good">
      <formula>LEFT(E13,LEN("Good"))="Good"</formula>
    </cfRule>
  </conditionalFormatting>
  <dataValidations count="3">
    <dataValidation type="list" showInputMessage="1" showErrorMessage="1" sqref="E12:F14 E17:F19 E36:F36 E31:F32 E22:F25 E28:F28 E35:F35" xr:uid="{00000000-0002-0000-0300-000000000000}">
      <formula1>"Untested, Not Applicable, Waived, Missing, Broken, Partial, Poor, Decent, Good, Great, Exceptional"</formula1>
    </dataValidation>
    <dataValidation type="list" allowBlank="1" showInputMessage="1" showErrorMessage="1" sqref="E7:F7" xr:uid="{00000000-0002-0000-0300-000001000000}">
      <formula1>"Unacceptable, Requires Improvement, Meets Expectations, Exceeds Expectations, Overall Outstanding"</formula1>
    </dataValidation>
    <dataValidation type="list" allowBlank="1" showInputMessage="1" showErrorMessage="1" sqref="G11 G16 G30 G21 G27 G34" xr:uid="{00000000-0002-0000-0300-000002000000}">
      <formula1>"Not Assessed, Unacceptable, Requires Improvement, Meets Expectations, Exceeds Expectations"</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53" stopIfTrue="1" operator="beginsWith" text="Exceptional" id="{489D4CDE-7C27-4040-848F-D97B8982EDEC}">
            <xm:f>LEFT(DESIGN!A10,LEN("Exceptional"))="Exceptional"</xm:f>
            <x14:dxf>
              <font>
                <b/>
                <i val="0"/>
                <color theme="1"/>
              </font>
              <fill>
                <patternFill patternType="solid">
                  <fgColor indexed="64"/>
                  <bgColor theme="7" tint="-0.249977111117893"/>
                </patternFill>
              </fill>
            </x14:dxf>
          </x14:cfRule>
          <x14:cfRule type="beginsWith" priority="54" stopIfTrue="1" operator="beginsWith" text="Professional" id="{38ABC5D1-5508-41A3-9B97-023885785BBB}">
            <xm:f>LEFT(DESIGN!A10,LEN("Professional"))="Professional"</xm:f>
            <x14:dxf>
              <font>
                <b/>
                <i val="0"/>
                <color theme="1"/>
              </font>
              <fill>
                <patternFill patternType="solid">
                  <fgColor indexed="64"/>
                  <bgColor theme="4" tint="-0.249977111117893"/>
                </patternFill>
              </fill>
            </x14:dxf>
          </x14:cfRule>
          <x14:cfRule type="beginsWith" priority="55" stopIfTrue="1" operator="beginsWith" text="Advanced" id="{7E8D8880-3256-4913-B801-6A2DBDCDBA6C}">
            <xm:f>LEFT(DESIGN!A10,LEN("Advanced"))="Advanced"</xm:f>
            <x14:dxf>
              <font>
                <b/>
                <i val="0"/>
                <color theme="1"/>
              </font>
              <fill>
                <patternFill patternType="solid">
                  <fgColor indexed="64"/>
                  <bgColor rgb="FF008000"/>
                </patternFill>
              </fill>
            </x14:dxf>
          </x14:cfRule>
          <x14:cfRule type="beginsWith" priority="56" stopIfTrue="1" operator="beginsWith" text="Intermediate" id="{1DCA1F7A-8954-4EDF-B9F0-B87F1B3A8715}">
            <xm:f>LEFT(DESIGN!A10,LEN("Intermediate"))="Intermediate"</xm:f>
            <x14:dxf>
              <font>
                <b/>
                <i val="0"/>
                <color theme="1"/>
              </font>
              <fill>
                <patternFill patternType="solid">
                  <fgColor indexed="64"/>
                  <bgColor theme="1" tint="0.499984740745262"/>
                </patternFill>
              </fill>
            </x14:dxf>
          </x14:cfRule>
          <x14:cfRule type="beginsWith" priority="57" stopIfTrue="1" operator="beginsWith" text="Basic" id="{947637B0-5B00-4400-AF3B-29C1FFF3FEF8}">
            <xm:f>LEFT(DESIGN!A10,LEN("Basic"))="Basic"</xm:f>
            <x14:dxf>
              <font>
                <b/>
                <i val="0"/>
                <color theme="1"/>
              </font>
              <fill>
                <patternFill patternType="solid">
                  <fgColor indexed="64"/>
                  <bgColor rgb="FFE6DB3E"/>
                </patternFill>
              </fill>
            </x14:dxf>
          </x14:cfRule>
          <x14:cfRule type="beginsWith" priority="58" stopIfTrue="1" operator="beginsWith" text="Required" id="{033CB1F8-CB3B-4225-BBFA-00ECBD0DA06D}">
            <xm:f>LEFT(DESIGN!A10,LEN("Required"))="Required"</xm:f>
            <x14:dxf>
              <font>
                <b/>
                <i val="0"/>
                <color theme="1"/>
              </font>
              <fill>
                <patternFill patternType="solid">
                  <fgColor indexed="64"/>
                  <bgColor rgb="FFC60710"/>
                </patternFill>
              </fill>
            </x14:dxf>
          </x14:cfRule>
          <x14:cfRule type="notContainsBlanks" priority="59" stopIfTrue="1" id="{9DBCD78E-FECD-4A65-B042-DD72D3789E35}">
            <xm:f>LEN(TRIM(DESIGN!A10))&gt;0</xm:f>
            <x14:dxf>
              <font>
                <b/>
                <i val="0"/>
                <color theme="0"/>
              </font>
              <fill>
                <patternFill patternType="solid">
                  <fgColor indexed="64"/>
                  <bgColor theme="1"/>
                </patternFill>
              </fill>
            </x14:dxf>
          </x14:cfRule>
          <xm:sqref>A10 A15</xm:sqref>
        </x14:conditionalFormatting>
        <x14:conditionalFormatting xmlns:xm="http://schemas.microsoft.com/office/excel/2006/main">
          <x14:cfRule type="beginsWith" priority="46" stopIfTrue="1" operator="beginsWith" text="Not Applicable" id="{04584AAE-93DB-4B3A-B9F2-FB209BA29290}">
            <xm:f>LEFT(DESIGN!E10,LEN("Not Applicable"))="Not Applicable"</xm:f>
            <x14:dxf>
              <font>
                <b/>
                <i val="0"/>
                <color theme="1"/>
              </font>
              <fill>
                <patternFill patternType="solid">
                  <fgColor indexed="64"/>
                  <bgColor theme="0" tint="-0.499984740745262"/>
                </patternFill>
              </fill>
            </x14:dxf>
          </x14:cfRule>
          <x14:cfRule type="beginsWith" priority="47" stopIfTrue="1" operator="beginsWith" text="Waived" id="{56C6BCA1-CDED-4473-8928-E5BBC3F26F53}">
            <xm:f>LEFT(DESIGN!E10,LEN("Waived"))="Waived"</xm:f>
            <x14:dxf>
              <font>
                <b/>
                <i val="0"/>
                <color theme="1"/>
              </font>
              <fill>
                <patternFill patternType="solid">
                  <fgColor indexed="64"/>
                  <bgColor theme="0" tint="-0.499984740745262"/>
                </patternFill>
              </fill>
            </x14:dxf>
          </x14:cfRule>
          <x14:cfRule type="beginsWith" priority="48" stopIfTrue="1" operator="beginsWith" text="Pre-Passed" id="{9B52C1F1-97B4-4054-B95D-339FF8CB0A54}">
            <xm:f>LEFT(DESIGN!E10,LEN("Pre-Passed"))="Pre-Passed"</xm:f>
            <x14:dxf>
              <font>
                <b/>
                <i val="0"/>
                <color theme="1"/>
              </font>
              <fill>
                <patternFill patternType="solid">
                  <fgColor indexed="64"/>
                  <bgColor rgb="FF008000"/>
                </patternFill>
              </fill>
            </x14:dxf>
          </x14:cfRule>
          <x14:cfRule type="beginsWith" priority="49" stopIfTrue="1" operator="beginsWith" text="Completed" id="{3B020ACC-DC36-4C11-8247-446D966D6A3E}">
            <xm:f>LEFT(DESIGN!E10,LEN("Completed"))="Completed"</xm:f>
            <x14:dxf>
              <font>
                <b/>
                <i val="0"/>
                <color theme="1"/>
              </font>
              <fill>
                <patternFill patternType="solid">
                  <fgColor indexed="64"/>
                  <bgColor rgb="FF008000"/>
                </patternFill>
              </fill>
            </x14:dxf>
          </x14:cfRule>
          <x14:cfRule type="beginsWith" priority="50" stopIfTrue="1" operator="beginsWith" text="Partial" id="{246F881B-515D-4A87-A10A-820E77F92684}">
            <xm:f>LEFT(DESIGN!E10,LEN("Partial"))="Partial"</xm:f>
            <x14:dxf>
              <font>
                <b/>
                <i val="0"/>
                <color theme="1"/>
              </font>
              <fill>
                <patternFill patternType="solid">
                  <fgColor indexed="64"/>
                  <bgColor rgb="FFD2CA07"/>
                </patternFill>
              </fill>
            </x14:dxf>
          </x14:cfRule>
          <x14:cfRule type="beginsWith" priority="51" stopIfTrue="1" operator="beginsWith" text="Missing" id="{3B4ACA29-3A72-4A56-89AC-73E8DF11F25C}">
            <xm:f>LEFT(DESIGN!E10,LEN("Missing"))="Missing"</xm:f>
            <x14:dxf>
              <font>
                <b/>
                <i val="0"/>
                <color theme="1"/>
              </font>
              <fill>
                <patternFill patternType="solid">
                  <fgColor indexed="64"/>
                  <bgColor rgb="FFB80615"/>
                </patternFill>
              </fill>
            </x14:dxf>
          </x14:cfRule>
          <x14:cfRule type="beginsWith" priority="52" stopIfTrue="1" operator="beginsWith" text="Untested" id="{CEA86802-B4A5-4605-B432-C7B767F5142D}">
            <xm:f>LEFT(DESIGN!E10,LEN("Untested"))="Untested"</xm:f>
            <x14:dxf>
              <font>
                <b/>
                <i val="0"/>
                <color theme="1"/>
              </font>
              <fill>
                <patternFill patternType="solid">
                  <fgColor indexed="64"/>
                  <bgColor rgb="FF35556A"/>
                </patternFill>
              </fill>
            </x14:dxf>
          </x14:cfRule>
          <x14:cfRule type="notContainsBlanks" priority="60" stopIfTrue="1" id="{112C29AD-5140-4BD4-9EFD-98DC8CEB62EF}">
            <xm:f>LEN(TRIM(DESIGN!E10))&gt;0</xm:f>
            <x14:dxf>
              <font>
                <b/>
                <i val="0"/>
                <color theme="0"/>
              </font>
              <fill>
                <patternFill patternType="solid">
                  <fgColor indexed="64"/>
                  <bgColor theme="1"/>
                </patternFill>
              </fill>
            </x14:dxf>
          </x14:cfRule>
          <xm:sqref>E10:F10 E15:F15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6A703-CB01-B546-96F6-2FF8CF6BC92E}">
  <dimension ref="A1:G55"/>
  <sheetViews>
    <sheetView tabSelected="1" topLeftCell="A39" zoomScale="85" zoomScaleNormal="85" zoomScalePageLayoutView="130" workbookViewId="0">
      <selection activeCell="I44" sqref="I44"/>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68" t="s">
        <v>411</v>
      </c>
      <c r="B1" s="269"/>
      <c r="C1" s="270"/>
      <c r="D1" s="75" t="s">
        <v>83</v>
      </c>
      <c r="E1" s="76" t="str">
        <f>""&amp;COUNTIF(E$9:E$122,"Untested")&amp;" Untested"</f>
        <v>7 Untested</v>
      </c>
      <c r="F1" s="76" t="str">
        <f>""&amp;COUNTIF(F$9:F$122,"Untested")&amp;" Untested"</f>
        <v>35 Untested</v>
      </c>
      <c r="G1" s="68" t="s">
        <v>84</v>
      </c>
    </row>
    <row r="2" spans="1:7" ht="17.100000000000001" customHeight="1" thickBot="1">
      <c r="A2" s="298" t="s">
        <v>465</v>
      </c>
      <c r="B2" s="299"/>
      <c r="C2" s="300"/>
      <c r="D2" s="77" t="s">
        <v>85</v>
      </c>
      <c r="E2" s="78"/>
      <c r="F2" s="78">
        <f>COUNTIF($G$9:$G$122,D2)</f>
        <v>5</v>
      </c>
      <c r="G2" s="273" t="s">
        <v>220</v>
      </c>
    </row>
    <row r="3" spans="1:7" ht="16.5" thickBot="1">
      <c r="A3" s="301"/>
      <c r="B3" s="302"/>
      <c r="C3" s="303"/>
      <c r="D3" s="77" t="s">
        <v>87</v>
      </c>
      <c r="E3" s="78"/>
      <c r="F3" s="78">
        <f>COUNTIF($G$9:$G$122,D3)</f>
        <v>0</v>
      </c>
      <c r="G3" s="274"/>
    </row>
    <row r="4" spans="1:7" ht="16.5" thickBot="1">
      <c r="A4" s="301"/>
      <c r="B4" s="302"/>
      <c r="C4" s="303"/>
      <c r="D4" s="77" t="s">
        <v>88</v>
      </c>
      <c r="E4" s="78"/>
      <c r="F4" s="78">
        <f>COUNTIF($G$9:$G$122,D4)</f>
        <v>0</v>
      </c>
      <c r="G4" s="274"/>
    </row>
    <row r="5" spans="1:7" ht="16.5" thickBot="1">
      <c r="A5" s="301"/>
      <c r="B5" s="302"/>
      <c r="C5" s="303"/>
      <c r="D5" s="77" t="s">
        <v>89</v>
      </c>
      <c r="E5" s="78"/>
      <c r="F5" s="78">
        <f>COUNTIF($G$9:$G$122,D5)</f>
        <v>0</v>
      </c>
      <c r="G5" s="274"/>
    </row>
    <row r="6" spans="1:7" ht="16.5" thickBot="1">
      <c r="A6" s="304"/>
      <c r="B6" s="305"/>
      <c r="C6" s="306"/>
      <c r="D6" s="77" t="s">
        <v>90</v>
      </c>
      <c r="E6" s="78"/>
      <c r="F6" s="78">
        <f>COUNTIF($G$9:$G$122,D6)</f>
        <v>0</v>
      </c>
      <c r="G6" s="275"/>
    </row>
    <row r="7" spans="1:7" ht="16.5" thickBot="1">
      <c r="A7" s="129"/>
      <c r="B7" s="129"/>
      <c r="C7" s="129"/>
      <c r="D7" s="79" t="s">
        <v>221</v>
      </c>
      <c r="E7" s="286"/>
      <c r="F7" s="287"/>
      <c r="G7" s="120"/>
    </row>
    <row r="8" spans="1:7" ht="16.5" customHeight="1" thickBot="1">
      <c r="A8" s="71"/>
      <c r="B8" s="71"/>
      <c r="C8" s="71"/>
      <c r="D8" s="72"/>
      <c r="E8" s="73"/>
      <c r="F8" s="73"/>
      <c r="G8" s="71"/>
    </row>
    <row r="9" spans="1:7" ht="16.5" thickBot="1">
      <c r="A9" s="271" t="s">
        <v>222</v>
      </c>
      <c r="B9" s="272"/>
      <c r="C9" s="68"/>
      <c r="D9" s="68" t="s">
        <v>93</v>
      </c>
      <c r="E9" s="69" t="s">
        <v>94</v>
      </c>
      <c r="F9" s="69" t="s">
        <v>46</v>
      </c>
      <c r="G9" s="68" t="s">
        <v>95</v>
      </c>
    </row>
    <row r="11" spans="1:7" ht="19.5" thickBot="1">
      <c r="A11" s="108" t="s">
        <v>426</v>
      </c>
      <c r="B11" s="107"/>
      <c r="C11" s="107"/>
      <c r="D11" s="107"/>
      <c r="E11" s="264" t="s">
        <v>97</v>
      </c>
      <c r="F11" s="265"/>
      <c r="G11" s="109" t="s">
        <v>85</v>
      </c>
    </row>
    <row r="12" spans="1:7" ht="181.15" customHeight="1" thickBot="1">
      <c r="A12" s="74" t="s">
        <v>374</v>
      </c>
      <c r="B12" s="266" t="s">
        <v>449</v>
      </c>
      <c r="C12" s="267"/>
      <c r="D12" s="70" t="s">
        <v>478</v>
      </c>
      <c r="E12" s="68" t="s">
        <v>453</v>
      </c>
      <c r="F12" s="68" t="s">
        <v>100</v>
      </c>
      <c r="G12" s="70"/>
    </row>
    <row r="13" spans="1:7" ht="104.1" customHeight="1" thickBot="1">
      <c r="A13" s="74" t="s">
        <v>375</v>
      </c>
      <c r="B13" s="266" t="s">
        <v>446</v>
      </c>
      <c r="C13" s="267"/>
      <c r="D13" s="70" t="s">
        <v>479</v>
      </c>
      <c r="E13" s="68" t="s">
        <v>453</v>
      </c>
      <c r="F13" s="68" t="s">
        <v>100</v>
      </c>
      <c r="G13" s="70"/>
    </row>
    <row r="14" spans="1:7" ht="42" customHeight="1" thickBot="1">
      <c r="A14" s="74" t="s">
        <v>377</v>
      </c>
      <c r="B14" s="266" t="s">
        <v>378</v>
      </c>
      <c r="C14" s="267"/>
      <c r="D14" s="70" t="s">
        <v>480</v>
      </c>
      <c r="E14" s="68" t="s">
        <v>453</v>
      </c>
      <c r="F14" s="68" t="s">
        <v>100</v>
      </c>
      <c r="G14" s="70"/>
    </row>
    <row r="15" spans="1:7" ht="48" customHeight="1" thickBot="1">
      <c r="A15" s="74" t="s">
        <v>376</v>
      </c>
      <c r="B15" s="266" t="s">
        <v>379</v>
      </c>
      <c r="C15" s="267"/>
      <c r="D15" s="70"/>
      <c r="E15" s="68" t="s">
        <v>453</v>
      </c>
      <c r="F15" s="68" t="s">
        <v>100</v>
      </c>
      <c r="G15" s="70"/>
    </row>
    <row r="16" spans="1:7" ht="36" customHeight="1" thickBot="1">
      <c r="A16" s="74" t="s">
        <v>380</v>
      </c>
      <c r="B16" s="266" t="s">
        <v>382</v>
      </c>
      <c r="C16" s="267"/>
      <c r="D16" s="70"/>
      <c r="E16" s="68" t="s">
        <v>454</v>
      </c>
      <c r="F16" s="68" t="s">
        <v>100</v>
      </c>
      <c r="G16" s="70"/>
    </row>
    <row r="17" spans="1:7" ht="71.099999999999994" customHeight="1" thickBot="1">
      <c r="A17" s="74" t="s">
        <v>381</v>
      </c>
      <c r="B17" s="266" t="s">
        <v>383</v>
      </c>
      <c r="C17" s="267"/>
      <c r="D17" s="70" t="s">
        <v>492</v>
      </c>
      <c r="E17" s="68" t="s">
        <v>453</v>
      </c>
      <c r="F17" s="68" t="s">
        <v>100</v>
      </c>
      <c r="G17" s="70"/>
    </row>
    <row r="18" spans="1:7" ht="88.15" customHeight="1" thickBot="1">
      <c r="A18" s="74" t="s">
        <v>384</v>
      </c>
      <c r="B18" s="266" t="s">
        <v>412</v>
      </c>
      <c r="C18" s="267"/>
      <c r="D18" s="70" t="s">
        <v>490</v>
      </c>
      <c r="E18" s="68" t="s">
        <v>454</v>
      </c>
      <c r="F18" s="68" t="s">
        <v>100</v>
      </c>
      <c r="G18" s="70"/>
    </row>
    <row r="19" spans="1:7" ht="39" customHeight="1" thickBot="1">
      <c r="A19" s="74" t="s">
        <v>385</v>
      </c>
      <c r="B19" s="266" t="s">
        <v>386</v>
      </c>
      <c r="C19" s="267"/>
      <c r="D19" s="70"/>
      <c r="E19" s="68" t="s">
        <v>453</v>
      </c>
      <c r="F19" s="68" t="s">
        <v>100</v>
      </c>
      <c r="G19" s="70"/>
    </row>
    <row r="20" spans="1:7" ht="38.1" customHeight="1" thickBot="1">
      <c r="A20" s="74" t="s">
        <v>387</v>
      </c>
      <c r="B20" s="266" t="s">
        <v>388</v>
      </c>
      <c r="C20" s="267"/>
      <c r="D20" s="70"/>
      <c r="E20" s="68" t="s">
        <v>453</v>
      </c>
      <c r="F20" s="68" t="s">
        <v>100</v>
      </c>
      <c r="G20" s="70"/>
    </row>
    <row r="21" spans="1:7" ht="85.15" customHeight="1" thickBot="1">
      <c r="A21" s="74" t="s">
        <v>391</v>
      </c>
      <c r="B21" s="309" t="s">
        <v>447</v>
      </c>
      <c r="C21" s="310"/>
      <c r="D21" s="134" t="s">
        <v>390</v>
      </c>
      <c r="E21" s="68" t="s">
        <v>100</v>
      </c>
      <c r="F21" s="68" t="s">
        <v>100</v>
      </c>
      <c r="G21" s="130"/>
    </row>
    <row r="22" spans="1:7" ht="36" customHeight="1" thickBot="1">
      <c r="A22" s="74" t="s">
        <v>389</v>
      </c>
      <c r="B22" s="266" t="s">
        <v>392</v>
      </c>
      <c r="C22" s="267"/>
      <c r="D22" s="70"/>
      <c r="E22" s="68" t="s">
        <v>451</v>
      </c>
      <c r="F22" s="68" t="s">
        <v>100</v>
      </c>
      <c r="G22" s="70"/>
    </row>
    <row r="23" spans="1:7" ht="61.15" customHeight="1" thickBot="1">
      <c r="A23" s="74" t="s">
        <v>393</v>
      </c>
      <c r="B23" s="266" t="s">
        <v>395</v>
      </c>
      <c r="C23" s="267"/>
      <c r="D23" s="70"/>
      <c r="E23" s="68" t="s">
        <v>453</v>
      </c>
      <c r="F23" s="68" t="s">
        <v>100</v>
      </c>
      <c r="G23" s="70"/>
    </row>
    <row r="24" spans="1:7" ht="51" customHeight="1" thickBot="1">
      <c r="A24" s="74" t="s">
        <v>394</v>
      </c>
      <c r="B24" s="266" t="s">
        <v>396</v>
      </c>
      <c r="C24" s="267"/>
      <c r="D24" s="70"/>
      <c r="E24" s="68" t="s">
        <v>453</v>
      </c>
      <c r="F24" s="68" t="s">
        <v>100</v>
      </c>
      <c r="G24" s="70"/>
    </row>
    <row r="25" spans="1:7" ht="51" customHeight="1" thickBot="1">
      <c r="A25" s="74" t="s">
        <v>28</v>
      </c>
      <c r="B25" s="266" t="s">
        <v>416</v>
      </c>
      <c r="C25" s="267"/>
      <c r="D25" s="70"/>
      <c r="E25" s="68" t="s">
        <v>453</v>
      </c>
      <c r="F25" s="68" t="s">
        <v>100</v>
      </c>
      <c r="G25" s="70"/>
    </row>
    <row r="26" spans="1:7" ht="51" customHeight="1" thickBot="1">
      <c r="A26" s="74" t="s">
        <v>415</v>
      </c>
      <c r="B26" s="266" t="s">
        <v>417</v>
      </c>
      <c r="C26" s="267"/>
      <c r="D26" s="70"/>
      <c r="E26" s="68" t="s">
        <v>454</v>
      </c>
      <c r="F26" s="68" t="s">
        <v>100</v>
      </c>
      <c r="G26" s="70"/>
    </row>
    <row r="27" spans="1:7" ht="51" customHeight="1" thickBot="1">
      <c r="A27" s="74" t="s">
        <v>242</v>
      </c>
      <c r="B27" s="266" t="s">
        <v>418</v>
      </c>
      <c r="C27" s="267"/>
      <c r="D27" s="70"/>
      <c r="E27" s="68" t="s">
        <v>429</v>
      </c>
      <c r="F27" s="68" t="s">
        <v>100</v>
      </c>
      <c r="G27" s="70"/>
    </row>
    <row r="28" spans="1:7" ht="51" customHeight="1" thickBot="1">
      <c r="A28" s="74" t="s">
        <v>413</v>
      </c>
      <c r="B28" s="266" t="s">
        <v>414</v>
      </c>
      <c r="C28" s="267"/>
      <c r="D28" s="70" t="s">
        <v>491</v>
      </c>
      <c r="E28" s="68" t="s">
        <v>453</v>
      </c>
      <c r="F28" s="68" t="s">
        <v>100</v>
      </c>
      <c r="G28" s="70"/>
    </row>
    <row r="30" spans="1:7" ht="19.5" thickBot="1">
      <c r="A30" s="108" t="s">
        <v>397</v>
      </c>
      <c r="B30" s="107"/>
      <c r="C30" s="107"/>
      <c r="D30" s="107"/>
      <c r="E30" s="264" t="s">
        <v>97</v>
      </c>
      <c r="F30" s="265"/>
      <c r="G30" s="109" t="s">
        <v>85</v>
      </c>
    </row>
    <row r="31" spans="1:7" ht="150" customHeight="1" thickBot="1">
      <c r="A31" s="74" t="s">
        <v>398</v>
      </c>
      <c r="B31" s="307" t="s">
        <v>448</v>
      </c>
      <c r="C31" s="308"/>
      <c r="D31" s="70" t="s">
        <v>488</v>
      </c>
      <c r="E31" s="68" t="s">
        <v>451</v>
      </c>
      <c r="F31" s="68" t="s">
        <v>100</v>
      </c>
      <c r="G31" s="70"/>
    </row>
    <row r="32" spans="1:7" ht="91.15" customHeight="1" thickBot="1">
      <c r="A32" s="74" t="s">
        <v>399</v>
      </c>
      <c r="B32" s="266" t="s">
        <v>404</v>
      </c>
      <c r="C32" s="267"/>
      <c r="D32" s="70" t="s">
        <v>485</v>
      </c>
      <c r="E32" s="68" t="s">
        <v>451</v>
      </c>
      <c r="F32" s="68" t="s">
        <v>100</v>
      </c>
      <c r="G32" s="70"/>
    </row>
    <row r="33" spans="1:7" ht="78" customHeight="1" thickBot="1">
      <c r="A33" s="74" t="s">
        <v>400</v>
      </c>
      <c r="B33" s="266" t="s">
        <v>477</v>
      </c>
      <c r="C33" s="267"/>
      <c r="D33" s="70" t="s">
        <v>481</v>
      </c>
      <c r="E33" s="68" t="s">
        <v>454</v>
      </c>
      <c r="F33" s="68" t="s">
        <v>100</v>
      </c>
      <c r="G33" s="70"/>
    </row>
    <row r="34" spans="1:7" ht="81.75" customHeight="1" thickBot="1">
      <c r="A34" s="74" t="s">
        <v>401</v>
      </c>
      <c r="B34" s="266" t="s">
        <v>476</v>
      </c>
      <c r="C34" s="267"/>
      <c r="D34" s="70" t="s">
        <v>482</v>
      </c>
      <c r="E34" s="68" t="s">
        <v>454</v>
      </c>
      <c r="F34" s="68" t="s">
        <v>100</v>
      </c>
      <c r="G34" s="70"/>
    </row>
    <row r="35" spans="1:7" ht="79.150000000000006" customHeight="1" thickBot="1">
      <c r="A35" s="74" t="s">
        <v>402</v>
      </c>
      <c r="B35" s="266" t="s">
        <v>475</v>
      </c>
      <c r="C35" s="267"/>
      <c r="D35" s="70" t="s">
        <v>487</v>
      </c>
      <c r="E35" s="68" t="s">
        <v>453</v>
      </c>
      <c r="F35" s="68" t="s">
        <v>100</v>
      </c>
      <c r="G35" s="70"/>
    </row>
    <row r="36" spans="1:7" ht="96.75" customHeight="1" thickBot="1">
      <c r="A36" s="74" t="s">
        <v>403</v>
      </c>
      <c r="B36" s="266" t="s">
        <v>474</v>
      </c>
      <c r="C36" s="267"/>
      <c r="D36" s="70" t="s">
        <v>483</v>
      </c>
      <c r="E36" s="68" t="s">
        <v>454</v>
      </c>
      <c r="F36" s="68" t="s">
        <v>100</v>
      </c>
      <c r="G36" s="70"/>
    </row>
    <row r="37" spans="1:7" ht="78" customHeight="1" thickBot="1">
      <c r="A37" s="74" t="s">
        <v>166</v>
      </c>
      <c r="B37" s="266" t="s">
        <v>473</v>
      </c>
      <c r="C37" s="267"/>
      <c r="D37" s="70" t="s">
        <v>484</v>
      </c>
      <c r="E37" s="68" t="s">
        <v>453</v>
      </c>
      <c r="F37" s="68" t="s">
        <v>100</v>
      </c>
      <c r="G37" s="70"/>
    </row>
    <row r="38" spans="1:7" ht="59.1" customHeight="1" thickBot="1">
      <c r="A38" s="74" t="s">
        <v>409</v>
      </c>
      <c r="B38" s="266" t="s">
        <v>472</v>
      </c>
      <c r="C38" s="267"/>
      <c r="D38" s="70" t="s">
        <v>486</v>
      </c>
      <c r="E38" s="68" t="s">
        <v>454</v>
      </c>
      <c r="F38" s="68" t="s">
        <v>100</v>
      </c>
      <c r="G38" s="70"/>
    </row>
    <row r="40" spans="1:7" ht="19.5" thickBot="1">
      <c r="A40" s="108" t="s">
        <v>445</v>
      </c>
      <c r="B40" s="107"/>
      <c r="C40" s="107"/>
      <c r="D40" s="107"/>
      <c r="E40" s="264" t="s">
        <v>97</v>
      </c>
      <c r="F40" s="265"/>
      <c r="G40" s="109" t="s">
        <v>85</v>
      </c>
    </row>
    <row r="41" spans="1:7" ht="77.25" thickBot="1">
      <c r="A41" s="74" t="s">
        <v>405</v>
      </c>
      <c r="B41" s="307" t="s">
        <v>471</v>
      </c>
      <c r="C41" s="308"/>
      <c r="D41" s="70" t="s">
        <v>489</v>
      </c>
      <c r="E41" s="68" t="s">
        <v>454</v>
      </c>
      <c r="F41" s="68" t="s">
        <v>100</v>
      </c>
      <c r="G41" s="70"/>
    </row>
    <row r="42" spans="1:7" ht="51.75" thickBot="1">
      <c r="A42" s="74" t="s">
        <v>406</v>
      </c>
      <c r="B42" s="307" t="s">
        <v>470</v>
      </c>
      <c r="C42" s="308"/>
      <c r="D42" s="70" t="s">
        <v>493</v>
      </c>
      <c r="E42" s="68" t="s">
        <v>454</v>
      </c>
      <c r="F42" s="68" t="s">
        <v>100</v>
      </c>
      <c r="G42" s="70"/>
    </row>
    <row r="43" spans="1:7" ht="39" thickBot="1">
      <c r="A43" s="74" t="s">
        <v>407</v>
      </c>
      <c r="B43" s="307" t="s">
        <v>469</v>
      </c>
      <c r="C43" s="308"/>
      <c r="D43" s="70" t="s">
        <v>494</v>
      </c>
      <c r="E43" s="68" t="s">
        <v>454</v>
      </c>
      <c r="F43" s="68" t="s">
        <v>100</v>
      </c>
      <c r="G43" s="70"/>
    </row>
    <row r="44" spans="1:7" ht="141" thickBot="1">
      <c r="A44" s="74" t="s">
        <v>408</v>
      </c>
      <c r="B44" s="307" t="s">
        <v>410</v>
      </c>
      <c r="C44" s="308"/>
      <c r="D44" s="70" t="s">
        <v>495</v>
      </c>
      <c r="E44" s="68" t="s">
        <v>454</v>
      </c>
      <c r="F44" s="68" t="s">
        <v>100</v>
      </c>
      <c r="G44" s="70"/>
    </row>
    <row r="46" spans="1:7" ht="19.5" thickBot="1">
      <c r="A46" s="108" t="s">
        <v>246</v>
      </c>
      <c r="B46" s="107"/>
      <c r="C46" s="107"/>
      <c r="D46" s="107"/>
      <c r="E46" s="264" t="s">
        <v>97</v>
      </c>
      <c r="F46" s="265"/>
      <c r="G46" s="109" t="s">
        <v>85</v>
      </c>
    </row>
    <row r="47" spans="1:7" ht="56.1" customHeight="1" thickBot="1">
      <c r="A47" s="74" t="s">
        <v>247</v>
      </c>
      <c r="B47" s="266" t="s">
        <v>468</v>
      </c>
      <c r="C47" s="267"/>
      <c r="D47" s="70"/>
      <c r="E47" s="68" t="s">
        <v>100</v>
      </c>
      <c r="F47" s="68" t="s">
        <v>100</v>
      </c>
      <c r="G47" s="70"/>
    </row>
    <row r="48" spans="1:7" ht="56.1" customHeight="1" thickBot="1">
      <c r="A48" s="74" t="s">
        <v>249</v>
      </c>
      <c r="B48" s="266" t="s">
        <v>467</v>
      </c>
      <c r="C48" s="267"/>
      <c r="D48" s="70"/>
      <c r="E48" s="68" t="s">
        <v>100</v>
      </c>
      <c r="F48" s="68" t="s">
        <v>100</v>
      </c>
      <c r="G48" s="70"/>
    </row>
    <row r="49" spans="1:7" ht="56.1" customHeight="1" thickBot="1">
      <c r="A49" s="74" t="s">
        <v>251</v>
      </c>
      <c r="B49" s="266" t="s">
        <v>466</v>
      </c>
      <c r="C49" s="267"/>
      <c r="D49" s="70"/>
      <c r="E49" s="68" t="s">
        <v>100</v>
      </c>
      <c r="F49" s="68" t="s">
        <v>100</v>
      </c>
      <c r="G49" s="70"/>
    </row>
    <row r="50" spans="1:7" ht="62.1" customHeight="1" thickBot="1">
      <c r="A50" s="74" t="s">
        <v>462</v>
      </c>
      <c r="B50" s="266" t="s">
        <v>464</v>
      </c>
      <c r="C50" s="267"/>
      <c r="D50" s="70"/>
      <c r="E50" s="68" t="s">
        <v>100</v>
      </c>
      <c r="F50" s="68" t="s">
        <v>100</v>
      </c>
      <c r="G50" s="70"/>
    </row>
    <row r="51" spans="1:7" ht="62.1" customHeight="1" thickBot="1">
      <c r="A51" s="74" t="s">
        <v>255</v>
      </c>
      <c r="B51" s="266" t="s">
        <v>463</v>
      </c>
      <c r="C51" s="267"/>
      <c r="D51" s="70"/>
      <c r="E51" s="68" t="s">
        <v>100</v>
      </c>
      <c r="F51" s="68" t="s">
        <v>100</v>
      </c>
      <c r="G51" s="70"/>
    </row>
    <row r="53" spans="1:7" ht="19.5" thickBot="1">
      <c r="A53" s="108" t="s">
        <v>257</v>
      </c>
      <c r="B53" s="107"/>
      <c r="C53" s="107"/>
      <c r="D53" s="107"/>
      <c r="E53" s="264" t="s">
        <v>97</v>
      </c>
      <c r="F53" s="265"/>
      <c r="G53" s="109" t="s">
        <v>85</v>
      </c>
    </row>
    <row r="54" spans="1:7" ht="57" customHeight="1" thickBot="1">
      <c r="A54" s="74" t="s">
        <v>147</v>
      </c>
      <c r="B54" s="266" t="s">
        <v>258</v>
      </c>
      <c r="C54" s="267"/>
      <c r="D54" s="70"/>
      <c r="E54" s="68" t="s">
        <v>100</v>
      </c>
      <c r="F54" s="68" t="s">
        <v>100</v>
      </c>
      <c r="G54" s="70"/>
    </row>
    <row r="55" spans="1:7" ht="72" customHeight="1"/>
  </sheetData>
  <mergeCells count="45">
    <mergeCell ref="B24:C24"/>
    <mergeCell ref="B25:C25"/>
    <mergeCell ref="B27:C27"/>
    <mergeCell ref="B28:C28"/>
    <mergeCell ref="B33:C33"/>
    <mergeCell ref="B32:C32"/>
    <mergeCell ref="B35:C35"/>
    <mergeCell ref="B36:C36"/>
    <mergeCell ref="B51:C51"/>
    <mergeCell ref="E53:F53"/>
    <mergeCell ref="E46:F46"/>
    <mergeCell ref="E40:F40"/>
    <mergeCell ref="B44:C44"/>
    <mergeCell ref="B54:C54"/>
    <mergeCell ref="B15:C15"/>
    <mergeCell ref="B14:C14"/>
    <mergeCell ref="B18:C18"/>
    <mergeCell ref="B16:C16"/>
    <mergeCell ref="B17:C17"/>
    <mergeCell ref="B19:C19"/>
    <mergeCell ref="B21:C21"/>
    <mergeCell ref="B47:C47"/>
    <mergeCell ref="B48:C48"/>
    <mergeCell ref="B49:C49"/>
    <mergeCell ref="B50:C50"/>
    <mergeCell ref="B38:C38"/>
    <mergeCell ref="B41:C41"/>
    <mergeCell ref="B42:C42"/>
    <mergeCell ref="B43:C43"/>
    <mergeCell ref="E11:F11"/>
    <mergeCell ref="B37:C37"/>
    <mergeCell ref="A1:C1"/>
    <mergeCell ref="A2:C6"/>
    <mergeCell ref="G2:G6"/>
    <mergeCell ref="E7:F7"/>
    <mergeCell ref="A9:B9"/>
    <mergeCell ref="B12:C12"/>
    <mergeCell ref="B13:C13"/>
    <mergeCell ref="E30:F30"/>
    <mergeCell ref="B31:C31"/>
    <mergeCell ref="B20:C20"/>
    <mergeCell ref="B22:C22"/>
    <mergeCell ref="B26:C26"/>
    <mergeCell ref="B23:C23"/>
    <mergeCell ref="B34:C34"/>
  </mergeCells>
  <conditionalFormatting sqref="A55:A94">
    <cfRule type="beginsWith" dxfId="773" priority="384" stopIfTrue="1" operator="beginsWith" text="Exceptional">
      <formula>LEFT(A55,LEN("Exceptional"))="Exceptional"</formula>
    </cfRule>
    <cfRule type="beginsWith" dxfId="772" priority="385" stopIfTrue="1" operator="beginsWith" text="Professional">
      <formula>LEFT(A55,LEN("Professional"))="Professional"</formula>
    </cfRule>
    <cfRule type="beginsWith" dxfId="771" priority="386" stopIfTrue="1" operator="beginsWith" text="Advanced">
      <formula>LEFT(A55,LEN("Advanced"))="Advanced"</formula>
    </cfRule>
    <cfRule type="beginsWith" dxfId="770" priority="387" stopIfTrue="1" operator="beginsWith" text="Intermediate">
      <formula>LEFT(A55,LEN("Intermediate"))="Intermediate"</formula>
    </cfRule>
    <cfRule type="beginsWith" dxfId="769" priority="388" stopIfTrue="1" operator="beginsWith" text="Basic">
      <formula>LEFT(A55,LEN("Basic"))="Basic"</formula>
    </cfRule>
    <cfRule type="beginsWith" dxfId="768" priority="389" stopIfTrue="1" operator="beginsWith" text="Required">
      <formula>LEFT(A55,LEN("Required"))="Required"</formula>
    </cfRule>
    <cfRule type="notContainsBlanks" dxfId="767" priority="390" stopIfTrue="1">
      <formula>LEN(TRIM(A55))&gt;0</formula>
    </cfRule>
  </conditionalFormatting>
  <conditionalFormatting sqref="E55:F94">
    <cfRule type="beginsWith" dxfId="766" priority="377" stopIfTrue="1" operator="beginsWith" text="Not Applicable">
      <formula>LEFT(E55,LEN("Not Applicable"))="Not Applicable"</formula>
    </cfRule>
    <cfRule type="beginsWith" dxfId="765" priority="378" stopIfTrue="1" operator="beginsWith" text="Waived">
      <formula>LEFT(E55,LEN("Waived"))="Waived"</formula>
    </cfRule>
    <cfRule type="beginsWith" dxfId="764" priority="379" stopIfTrue="1" operator="beginsWith" text="Pre-Passed">
      <formula>LEFT(E55,LEN("Pre-Passed"))="Pre-Passed"</formula>
    </cfRule>
    <cfRule type="beginsWith" dxfId="763" priority="380" stopIfTrue="1" operator="beginsWith" text="Completed">
      <formula>LEFT(E55,LEN("Completed"))="Completed"</formula>
    </cfRule>
    <cfRule type="beginsWith" dxfId="762" priority="381" stopIfTrue="1" operator="beginsWith" text="Partial">
      <formula>LEFT(E55,LEN("Partial"))="Partial"</formula>
    </cfRule>
    <cfRule type="beginsWith" dxfId="761" priority="382" stopIfTrue="1" operator="beginsWith" text="Missing">
      <formula>LEFT(E55,LEN("Missing"))="Missing"</formula>
    </cfRule>
    <cfRule type="beginsWith" dxfId="760" priority="383" stopIfTrue="1" operator="beginsWith" text="Untested">
      <formula>LEFT(E55,LEN("Untested"))="Untested"</formula>
    </cfRule>
    <cfRule type="notContainsBlanks" dxfId="759" priority="391" stopIfTrue="1">
      <formula>LEN(TRIM(E55))&gt;0</formula>
    </cfRule>
  </conditionalFormatting>
  <conditionalFormatting sqref="E9">
    <cfRule type="beginsWith" dxfId="758" priority="369" stopIfTrue="1" operator="beginsWith" text="Not Applicable">
      <formula>LEFT(E9,LEN("Not Applicable"))="Not Applicable"</formula>
    </cfRule>
    <cfRule type="beginsWith" dxfId="757" priority="370" stopIfTrue="1" operator="beginsWith" text="Waived">
      <formula>LEFT(E9,LEN("Waived"))="Waived"</formula>
    </cfRule>
    <cfRule type="beginsWith" dxfId="756" priority="371" stopIfTrue="1" operator="beginsWith" text="Pre-Passed">
      <formula>LEFT(E9,LEN("Pre-Passed"))="Pre-Passed"</formula>
    </cfRule>
    <cfRule type="beginsWith" dxfId="755" priority="372" stopIfTrue="1" operator="beginsWith" text="Completed">
      <formula>LEFT(E9,LEN("Completed"))="Completed"</formula>
    </cfRule>
    <cfRule type="beginsWith" dxfId="754" priority="373" stopIfTrue="1" operator="beginsWith" text="Partial">
      <formula>LEFT(E9,LEN("Partial"))="Partial"</formula>
    </cfRule>
    <cfRule type="beginsWith" dxfId="753" priority="374" stopIfTrue="1" operator="beginsWith" text="Missing">
      <formula>LEFT(E9,LEN("Missing"))="Missing"</formula>
    </cfRule>
    <cfRule type="beginsWith" dxfId="752" priority="375" stopIfTrue="1" operator="beginsWith" text="Untested">
      <formula>LEFT(E9,LEN("Untested"))="Untested"</formula>
    </cfRule>
    <cfRule type="notContainsBlanks" dxfId="751" priority="376" stopIfTrue="1">
      <formula>LEN(TRIM(E9))&gt;0</formula>
    </cfRule>
  </conditionalFormatting>
  <conditionalFormatting sqref="F9">
    <cfRule type="beginsWith" dxfId="750" priority="361" stopIfTrue="1" operator="beginsWith" text="Not Applicable">
      <formula>LEFT(F9,LEN("Not Applicable"))="Not Applicable"</formula>
    </cfRule>
    <cfRule type="beginsWith" dxfId="749" priority="362" stopIfTrue="1" operator="beginsWith" text="Waived">
      <formula>LEFT(F9,LEN("Waived"))="Waived"</formula>
    </cfRule>
    <cfRule type="beginsWith" dxfId="748" priority="363" stopIfTrue="1" operator="beginsWith" text="Pre-Passed">
      <formula>LEFT(F9,LEN("Pre-Passed"))="Pre-Passed"</formula>
    </cfRule>
    <cfRule type="beginsWith" dxfId="747" priority="364" stopIfTrue="1" operator="beginsWith" text="Completed">
      <formula>LEFT(F9,LEN("Completed"))="Completed"</formula>
    </cfRule>
    <cfRule type="beginsWith" dxfId="746" priority="365" stopIfTrue="1" operator="beginsWith" text="Partial">
      <formula>LEFT(F9,LEN("Partial"))="Partial"</formula>
    </cfRule>
    <cfRule type="beginsWith" dxfId="745" priority="366" stopIfTrue="1" operator="beginsWith" text="Missing">
      <formula>LEFT(F9,LEN("Missing"))="Missing"</formula>
    </cfRule>
    <cfRule type="beginsWith" dxfId="744" priority="367" stopIfTrue="1" operator="beginsWith" text="Untested">
      <formula>LEFT(F9,LEN("Untested"))="Untested"</formula>
    </cfRule>
    <cfRule type="notContainsBlanks" dxfId="743" priority="368" stopIfTrue="1">
      <formula>LEN(TRIM(F9))&gt;0</formula>
    </cfRule>
  </conditionalFormatting>
  <conditionalFormatting sqref="E13:F13 E12">
    <cfRule type="beginsWith" dxfId="742" priority="357" stopIfTrue="1" operator="beginsWith" text="Not Applicable">
      <formula>LEFT(E12,LEN("Not Applicable"))="Not Applicable"</formula>
    </cfRule>
    <cfRule type="beginsWith" dxfId="741" priority="358" stopIfTrue="1" operator="beginsWith" text="No Extras">
      <formula>LEFT(E12,LEN("No Extras"))="No Extras"</formula>
    </cfRule>
    <cfRule type="beginsWith" dxfId="740" priority="359" stopIfTrue="1" operator="beginsWith" text="Untested">
      <formula>LEFT(E12,LEN("Untested"))="Untested"</formula>
    </cfRule>
    <cfRule type="notContainsBlanks" dxfId="739" priority="360" stopIfTrue="1">
      <formula>LEN(TRIM(E12))&gt;0</formula>
    </cfRule>
  </conditionalFormatting>
  <conditionalFormatting sqref="E13:F13 E12">
    <cfRule type="beginsWith" dxfId="738" priority="354" stopIfTrue="1" operator="beginsWith" text="Exceptional">
      <formula>LEFT(E12,LEN("Exceptional"))="Exceptional"</formula>
    </cfRule>
    <cfRule type="beginsWith" dxfId="737" priority="355" stopIfTrue="1" operator="beginsWith" text="Lots">
      <formula>LEFT(E12,LEN("Lots"))="Lots"</formula>
    </cfRule>
    <cfRule type="beginsWith" dxfId="736" priority="356" stopIfTrue="1" operator="beginsWith" text="Some">
      <formula>LEFT(E12,LEN("Some"))="Some"</formula>
    </cfRule>
  </conditionalFormatting>
  <conditionalFormatting sqref="A10">
    <cfRule type="beginsWith" dxfId="735" priority="346" stopIfTrue="1" operator="beginsWith" text="Exceptional">
      <formula>LEFT(A10,LEN("Exceptional"))="Exceptional"</formula>
    </cfRule>
    <cfRule type="beginsWith" dxfId="734" priority="347" stopIfTrue="1" operator="beginsWith" text="Professional">
      <formula>LEFT(A10,LEN("Professional"))="Professional"</formula>
    </cfRule>
    <cfRule type="beginsWith" dxfId="733" priority="348" stopIfTrue="1" operator="beginsWith" text="Advanced">
      <formula>LEFT(A10,LEN("Advanced"))="Advanced"</formula>
    </cfRule>
    <cfRule type="beginsWith" dxfId="732" priority="349" stopIfTrue="1" operator="beginsWith" text="Intermediate">
      <formula>LEFT(A10,LEN("Intermediate"))="Intermediate"</formula>
    </cfRule>
    <cfRule type="beginsWith" dxfId="731" priority="350" stopIfTrue="1" operator="beginsWith" text="Basic">
      <formula>LEFT(A10,LEN("Basic"))="Basic"</formula>
    </cfRule>
    <cfRule type="beginsWith" dxfId="730" priority="351" stopIfTrue="1" operator="beginsWith" text="Required">
      <formula>LEFT(A10,LEN("Required"))="Required"</formula>
    </cfRule>
    <cfRule type="notContainsBlanks" dxfId="729" priority="352" stopIfTrue="1">
      <formula>LEN(TRIM(A10))&gt;0</formula>
    </cfRule>
  </conditionalFormatting>
  <conditionalFormatting sqref="E10:F10">
    <cfRule type="beginsWith" dxfId="728" priority="339" stopIfTrue="1" operator="beginsWith" text="Not Applicable">
      <formula>LEFT(E10,LEN("Not Applicable"))="Not Applicable"</formula>
    </cfRule>
    <cfRule type="beginsWith" dxfId="727" priority="340" stopIfTrue="1" operator="beginsWith" text="Waived">
      <formula>LEFT(E10,LEN("Waived"))="Waived"</formula>
    </cfRule>
    <cfRule type="beginsWith" dxfId="726" priority="341" stopIfTrue="1" operator="beginsWith" text="Pre-Passed">
      <formula>LEFT(E10,LEN("Pre-Passed"))="Pre-Passed"</formula>
    </cfRule>
    <cfRule type="beginsWith" dxfId="725" priority="342" stopIfTrue="1" operator="beginsWith" text="Completed">
      <formula>LEFT(E10,LEN("Completed"))="Completed"</formula>
    </cfRule>
    <cfRule type="beginsWith" dxfId="724" priority="343" stopIfTrue="1" operator="beginsWith" text="Partial">
      <formula>LEFT(E10,LEN("Partial"))="Partial"</formula>
    </cfRule>
    <cfRule type="beginsWith" dxfId="723" priority="344" stopIfTrue="1" operator="beginsWith" text="Missing">
      <formula>LEFT(E10,LEN("Missing"))="Missing"</formula>
    </cfRule>
    <cfRule type="beginsWith" dxfId="722" priority="345" stopIfTrue="1" operator="beginsWith" text="Untested">
      <formula>LEFT(E10,LEN("Untested"))="Untested"</formula>
    </cfRule>
    <cfRule type="notContainsBlanks" dxfId="721" priority="353" stopIfTrue="1">
      <formula>LEN(TRIM(E10))&gt;0</formula>
    </cfRule>
  </conditionalFormatting>
  <conditionalFormatting sqref="A45">
    <cfRule type="beginsWith" dxfId="720" priority="331" stopIfTrue="1" operator="beginsWith" text="Exceptional">
      <formula>LEFT(A45,LEN("Exceptional"))="Exceptional"</formula>
    </cfRule>
    <cfRule type="beginsWith" dxfId="719" priority="332" stopIfTrue="1" operator="beginsWith" text="Professional">
      <formula>LEFT(A45,LEN("Professional"))="Professional"</formula>
    </cfRule>
    <cfRule type="beginsWith" dxfId="718" priority="333" stopIfTrue="1" operator="beginsWith" text="Advanced">
      <formula>LEFT(A45,LEN("Advanced"))="Advanced"</formula>
    </cfRule>
    <cfRule type="beginsWith" dxfId="717" priority="334" stopIfTrue="1" operator="beginsWith" text="Intermediate">
      <formula>LEFT(A45,LEN("Intermediate"))="Intermediate"</formula>
    </cfRule>
    <cfRule type="beginsWith" dxfId="716" priority="335" stopIfTrue="1" operator="beginsWith" text="Basic">
      <formula>LEFT(A45,LEN("Basic"))="Basic"</formula>
    </cfRule>
    <cfRule type="beginsWith" dxfId="715" priority="336" stopIfTrue="1" operator="beginsWith" text="Required">
      <formula>LEFT(A45,LEN("Required"))="Required"</formula>
    </cfRule>
    <cfRule type="notContainsBlanks" dxfId="714" priority="337" stopIfTrue="1">
      <formula>LEN(TRIM(A45))&gt;0</formula>
    </cfRule>
  </conditionalFormatting>
  <conditionalFormatting sqref="E45:F45">
    <cfRule type="beginsWith" dxfId="713" priority="324" stopIfTrue="1" operator="beginsWith" text="Not Applicable">
      <formula>LEFT(E45,LEN("Not Applicable"))="Not Applicable"</formula>
    </cfRule>
    <cfRule type="beginsWith" dxfId="712" priority="325" stopIfTrue="1" operator="beginsWith" text="Waived">
      <formula>LEFT(E45,LEN("Waived"))="Waived"</formula>
    </cfRule>
    <cfRule type="beginsWith" dxfId="711" priority="326" stopIfTrue="1" operator="beginsWith" text="Pre-Passed">
      <formula>LEFT(E45,LEN("Pre-Passed"))="Pre-Passed"</formula>
    </cfRule>
    <cfRule type="beginsWith" dxfId="710" priority="327" stopIfTrue="1" operator="beginsWith" text="Completed">
      <formula>LEFT(E45,LEN("Completed"))="Completed"</formula>
    </cfRule>
    <cfRule type="beginsWith" dxfId="709" priority="328" stopIfTrue="1" operator="beginsWith" text="Partial">
      <formula>LEFT(E45,LEN("Partial"))="Partial"</formula>
    </cfRule>
    <cfRule type="beginsWith" dxfId="708" priority="329" stopIfTrue="1" operator="beginsWith" text="Missing">
      <formula>LEFT(E45,LEN("Missing"))="Missing"</formula>
    </cfRule>
    <cfRule type="beginsWith" dxfId="707" priority="330" stopIfTrue="1" operator="beginsWith" text="Untested">
      <formula>LEFT(E45,LEN("Untested"))="Untested"</formula>
    </cfRule>
    <cfRule type="notContainsBlanks" dxfId="706" priority="338" stopIfTrue="1">
      <formula>LEN(TRIM(E45))&gt;0</formula>
    </cfRule>
  </conditionalFormatting>
  <conditionalFormatting sqref="A39">
    <cfRule type="beginsWith" dxfId="705" priority="316" stopIfTrue="1" operator="beginsWith" text="Exceptional">
      <formula>LEFT(A39,LEN("Exceptional"))="Exceptional"</formula>
    </cfRule>
    <cfRule type="beginsWith" dxfId="704" priority="317" stopIfTrue="1" operator="beginsWith" text="Professional">
      <formula>LEFT(A39,LEN("Professional"))="Professional"</formula>
    </cfRule>
    <cfRule type="beginsWith" dxfId="703" priority="318" stopIfTrue="1" operator="beginsWith" text="Advanced">
      <formula>LEFT(A39,LEN("Advanced"))="Advanced"</formula>
    </cfRule>
    <cfRule type="beginsWith" dxfId="702" priority="319" stopIfTrue="1" operator="beginsWith" text="Intermediate">
      <formula>LEFT(A39,LEN("Intermediate"))="Intermediate"</formula>
    </cfRule>
    <cfRule type="beginsWith" dxfId="701" priority="320" stopIfTrue="1" operator="beginsWith" text="Basic">
      <formula>LEFT(A39,LEN("Basic"))="Basic"</formula>
    </cfRule>
    <cfRule type="beginsWith" dxfId="700" priority="321" stopIfTrue="1" operator="beginsWith" text="Required">
      <formula>LEFT(A39,LEN("Required"))="Required"</formula>
    </cfRule>
    <cfRule type="notContainsBlanks" dxfId="699" priority="322" stopIfTrue="1">
      <formula>LEN(TRIM(A39))&gt;0</formula>
    </cfRule>
  </conditionalFormatting>
  <conditionalFormatting sqref="E39:F39">
    <cfRule type="beginsWith" dxfId="698" priority="309" stopIfTrue="1" operator="beginsWith" text="Not Applicable">
      <formula>LEFT(E39,LEN("Not Applicable"))="Not Applicable"</formula>
    </cfRule>
    <cfRule type="beginsWith" dxfId="697" priority="310" stopIfTrue="1" operator="beginsWith" text="Waived">
      <formula>LEFT(E39,LEN("Waived"))="Waived"</formula>
    </cfRule>
    <cfRule type="beginsWith" dxfId="696" priority="311" stopIfTrue="1" operator="beginsWith" text="Pre-Passed">
      <formula>LEFT(E39,LEN("Pre-Passed"))="Pre-Passed"</formula>
    </cfRule>
    <cfRule type="beginsWith" dxfId="695" priority="312" stopIfTrue="1" operator="beginsWith" text="Completed">
      <formula>LEFT(E39,LEN("Completed"))="Completed"</formula>
    </cfRule>
    <cfRule type="beginsWith" dxfId="694" priority="313" stopIfTrue="1" operator="beginsWith" text="Partial">
      <formula>LEFT(E39,LEN("Partial"))="Partial"</formula>
    </cfRule>
    <cfRule type="beginsWith" dxfId="693" priority="314" stopIfTrue="1" operator="beginsWith" text="Missing">
      <formula>LEFT(E39,LEN("Missing"))="Missing"</formula>
    </cfRule>
    <cfRule type="beginsWith" dxfId="692" priority="315" stopIfTrue="1" operator="beginsWith" text="Untested">
      <formula>LEFT(E39,LEN("Untested"))="Untested"</formula>
    </cfRule>
    <cfRule type="notContainsBlanks" dxfId="691" priority="323" stopIfTrue="1">
      <formula>LEN(TRIM(E39))&gt;0</formula>
    </cfRule>
  </conditionalFormatting>
  <conditionalFormatting sqref="A29">
    <cfRule type="beginsWith" dxfId="690" priority="273" stopIfTrue="1" operator="beginsWith" text="Exceptional">
      <formula>LEFT(A29,LEN("Exceptional"))="Exceptional"</formula>
    </cfRule>
    <cfRule type="beginsWith" dxfId="689" priority="274" stopIfTrue="1" operator="beginsWith" text="Professional">
      <formula>LEFT(A29,LEN("Professional"))="Professional"</formula>
    </cfRule>
    <cfRule type="beginsWith" dxfId="688" priority="275" stopIfTrue="1" operator="beginsWith" text="Advanced">
      <formula>LEFT(A29,LEN("Advanced"))="Advanced"</formula>
    </cfRule>
    <cfRule type="beginsWith" dxfId="687" priority="276" stopIfTrue="1" operator="beginsWith" text="Intermediate">
      <formula>LEFT(A29,LEN("Intermediate"))="Intermediate"</formula>
    </cfRule>
    <cfRule type="beginsWith" dxfId="686" priority="277" stopIfTrue="1" operator="beginsWith" text="Basic">
      <formula>LEFT(A29,LEN("Basic"))="Basic"</formula>
    </cfRule>
    <cfRule type="beginsWith" dxfId="685" priority="278" stopIfTrue="1" operator="beginsWith" text="Required">
      <formula>LEFT(A29,LEN("Required"))="Required"</formula>
    </cfRule>
    <cfRule type="notContainsBlanks" dxfId="684" priority="279" stopIfTrue="1">
      <formula>LEN(TRIM(A29))&gt;0</formula>
    </cfRule>
  </conditionalFormatting>
  <conditionalFormatting sqref="E29:F29">
    <cfRule type="beginsWith" dxfId="683" priority="266" stopIfTrue="1" operator="beginsWith" text="Not Applicable">
      <formula>LEFT(E29,LEN("Not Applicable"))="Not Applicable"</formula>
    </cfRule>
    <cfRule type="beginsWith" dxfId="682" priority="267" stopIfTrue="1" operator="beginsWith" text="Waived">
      <formula>LEFT(E29,LEN("Waived"))="Waived"</formula>
    </cfRule>
    <cfRule type="beginsWith" dxfId="681" priority="268" stopIfTrue="1" operator="beginsWith" text="Pre-Passed">
      <formula>LEFT(E29,LEN("Pre-Passed"))="Pre-Passed"</formula>
    </cfRule>
    <cfRule type="beginsWith" dxfId="680" priority="269" stopIfTrue="1" operator="beginsWith" text="Completed">
      <formula>LEFT(E29,LEN("Completed"))="Completed"</formula>
    </cfRule>
    <cfRule type="beginsWith" dxfId="679" priority="270" stopIfTrue="1" operator="beginsWith" text="Partial">
      <formula>LEFT(E29,LEN("Partial"))="Partial"</formula>
    </cfRule>
    <cfRule type="beginsWith" dxfId="678" priority="271" stopIfTrue="1" operator="beginsWith" text="Missing">
      <formula>LEFT(E29,LEN("Missing"))="Missing"</formula>
    </cfRule>
    <cfRule type="beginsWith" dxfId="677" priority="272" stopIfTrue="1" operator="beginsWith" text="Untested">
      <formula>LEFT(E29,LEN("Untested"))="Untested"</formula>
    </cfRule>
    <cfRule type="notContainsBlanks" dxfId="676" priority="280" stopIfTrue="1">
      <formula>LEN(TRIM(E29))&gt;0</formula>
    </cfRule>
  </conditionalFormatting>
  <conditionalFormatting sqref="A52">
    <cfRule type="beginsWith" dxfId="675" priority="230" stopIfTrue="1" operator="beginsWith" text="Exceptional">
      <formula>LEFT(A52,LEN("Exceptional"))="Exceptional"</formula>
    </cfRule>
    <cfRule type="beginsWith" dxfId="674" priority="231" stopIfTrue="1" operator="beginsWith" text="Professional">
      <formula>LEFT(A52,LEN("Professional"))="Professional"</formula>
    </cfRule>
    <cfRule type="beginsWith" dxfId="673" priority="232" stopIfTrue="1" operator="beginsWith" text="Advanced">
      <formula>LEFT(A52,LEN("Advanced"))="Advanced"</formula>
    </cfRule>
    <cfRule type="beginsWith" dxfId="672" priority="233" stopIfTrue="1" operator="beginsWith" text="Intermediate">
      <formula>LEFT(A52,LEN("Intermediate"))="Intermediate"</formula>
    </cfRule>
    <cfRule type="beginsWith" dxfId="671" priority="234" stopIfTrue="1" operator="beginsWith" text="Basic">
      <formula>LEFT(A52,LEN("Basic"))="Basic"</formula>
    </cfRule>
    <cfRule type="beginsWith" dxfId="670" priority="235" stopIfTrue="1" operator="beginsWith" text="Required">
      <formula>LEFT(A52,LEN("Required"))="Required"</formula>
    </cfRule>
    <cfRule type="notContainsBlanks" dxfId="669" priority="236" stopIfTrue="1">
      <formula>LEN(TRIM(A52))&gt;0</formula>
    </cfRule>
  </conditionalFormatting>
  <conditionalFormatting sqref="E52:F52">
    <cfRule type="beginsWith" dxfId="668" priority="223" stopIfTrue="1" operator="beginsWith" text="Not Applicable">
      <formula>LEFT(E52,LEN("Not Applicable"))="Not Applicable"</formula>
    </cfRule>
    <cfRule type="beginsWith" dxfId="667" priority="224" stopIfTrue="1" operator="beginsWith" text="Waived">
      <formula>LEFT(E52,LEN("Waived"))="Waived"</formula>
    </cfRule>
    <cfRule type="beginsWith" dxfId="666" priority="225" stopIfTrue="1" operator="beginsWith" text="Pre-Passed">
      <formula>LEFT(E52,LEN("Pre-Passed"))="Pre-Passed"</formula>
    </cfRule>
    <cfRule type="beginsWith" dxfId="665" priority="226" stopIfTrue="1" operator="beginsWith" text="Completed">
      <formula>LEFT(E52,LEN("Completed"))="Completed"</formula>
    </cfRule>
    <cfRule type="beginsWith" dxfId="664" priority="227" stopIfTrue="1" operator="beginsWith" text="Partial">
      <formula>LEFT(E52,LEN("Partial"))="Partial"</formula>
    </cfRule>
    <cfRule type="beginsWith" dxfId="663" priority="228" stopIfTrue="1" operator="beginsWith" text="Missing">
      <formula>LEFT(E52,LEN("Missing"))="Missing"</formula>
    </cfRule>
    <cfRule type="beginsWith" dxfId="662" priority="229" stopIfTrue="1" operator="beginsWith" text="Untested">
      <formula>LEFT(E52,LEN("Untested"))="Untested"</formula>
    </cfRule>
    <cfRule type="notContainsBlanks" dxfId="661" priority="237" stopIfTrue="1">
      <formula>LEN(TRIM(E52))&gt;0</formula>
    </cfRule>
  </conditionalFormatting>
  <conditionalFormatting sqref="E15:F15">
    <cfRule type="beginsWith" dxfId="660" priority="205" stopIfTrue="1" operator="beginsWith" text="Not Applicable">
      <formula>LEFT(E15,LEN("Not Applicable"))="Not Applicable"</formula>
    </cfRule>
    <cfRule type="beginsWith" dxfId="659" priority="206" stopIfTrue="1" operator="beginsWith" text="No Extras">
      <formula>LEFT(E15,LEN("No Extras"))="No Extras"</formula>
    </cfRule>
    <cfRule type="beginsWith" dxfId="658" priority="207" stopIfTrue="1" operator="beginsWith" text="Untested">
      <formula>LEFT(E15,LEN("Untested"))="Untested"</formula>
    </cfRule>
    <cfRule type="notContainsBlanks" dxfId="657" priority="208" stopIfTrue="1">
      <formula>LEN(TRIM(E15))&gt;0</formula>
    </cfRule>
  </conditionalFormatting>
  <conditionalFormatting sqref="E15:F15">
    <cfRule type="beginsWith" dxfId="656" priority="202" stopIfTrue="1" operator="beginsWith" text="Exceptional">
      <formula>LEFT(E15,LEN("Exceptional"))="Exceptional"</formula>
    </cfRule>
    <cfRule type="beginsWith" dxfId="655" priority="203" stopIfTrue="1" operator="beginsWith" text="Lots">
      <formula>LEFT(E15,LEN("Lots"))="Lots"</formula>
    </cfRule>
    <cfRule type="beginsWith" dxfId="654" priority="204" stopIfTrue="1" operator="beginsWith" text="Some">
      <formula>LEFT(E15,LEN("Some"))="Some"</formula>
    </cfRule>
  </conditionalFormatting>
  <conditionalFormatting sqref="E14:F14">
    <cfRule type="beginsWith" dxfId="653" priority="198" stopIfTrue="1" operator="beginsWith" text="Not Applicable">
      <formula>LEFT(E14,LEN("Not Applicable"))="Not Applicable"</formula>
    </cfRule>
    <cfRule type="beginsWith" dxfId="652" priority="199" stopIfTrue="1" operator="beginsWith" text="No Extras">
      <formula>LEFT(E14,LEN("No Extras"))="No Extras"</formula>
    </cfRule>
    <cfRule type="beginsWith" dxfId="651" priority="200" stopIfTrue="1" operator="beginsWith" text="Untested">
      <formula>LEFT(E14,LEN("Untested"))="Untested"</formula>
    </cfRule>
    <cfRule type="notContainsBlanks" dxfId="650" priority="201" stopIfTrue="1">
      <formula>LEN(TRIM(E14))&gt;0</formula>
    </cfRule>
  </conditionalFormatting>
  <conditionalFormatting sqref="E14:F14">
    <cfRule type="beginsWith" dxfId="649" priority="195" stopIfTrue="1" operator="beginsWith" text="Exceptional">
      <formula>LEFT(E14,LEN("Exceptional"))="Exceptional"</formula>
    </cfRule>
    <cfRule type="beginsWith" dxfId="648" priority="196" stopIfTrue="1" operator="beginsWith" text="Lots">
      <formula>LEFT(E14,LEN("Lots"))="Lots"</formula>
    </cfRule>
    <cfRule type="beginsWith" dxfId="647" priority="197" stopIfTrue="1" operator="beginsWith" text="Some">
      <formula>LEFT(E14,LEN("Some"))="Some"</formula>
    </cfRule>
  </conditionalFormatting>
  <conditionalFormatting sqref="E18:F18">
    <cfRule type="beginsWith" dxfId="646" priority="191" stopIfTrue="1" operator="beginsWith" text="Not Applicable">
      <formula>LEFT(E18,LEN("Not Applicable"))="Not Applicable"</formula>
    </cfRule>
    <cfRule type="beginsWith" dxfId="645" priority="192" stopIfTrue="1" operator="beginsWith" text="No Extras">
      <formula>LEFT(E18,LEN("No Extras"))="No Extras"</formula>
    </cfRule>
    <cfRule type="beginsWith" dxfId="644" priority="193" stopIfTrue="1" operator="beginsWith" text="Untested">
      <formula>LEFT(E18,LEN("Untested"))="Untested"</formula>
    </cfRule>
    <cfRule type="notContainsBlanks" dxfId="643" priority="194" stopIfTrue="1">
      <formula>LEN(TRIM(E18))&gt;0</formula>
    </cfRule>
  </conditionalFormatting>
  <conditionalFormatting sqref="E18:F18">
    <cfRule type="beginsWith" dxfId="642" priority="188" stopIfTrue="1" operator="beginsWith" text="Exceptional">
      <formula>LEFT(E18,LEN("Exceptional"))="Exceptional"</formula>
    </cfRule>
    <cfRule type="beginsWith" dxfId="641" priority="189" stopIfTrue="1" operator="beginsWith" text="Lots">
      <formula>LEFT(E18,LEN("Lots"))="Lots"</formula>
    </cfRule>
    <cfRule type="beginsWith" dxfId="640" priority="190" stopIfTrue="1" operator="beginsWith" text="Some">
      <formula>LEFT(E18,LEN("Some"))="Some"</formula>
    </cfRule>
  </conditionalFormatting>
  <conditionalFormatting sqref="E17:F17">
    <cfRule type="beginsWith" dxfId="639" priority="184" stopIfTrue="1" operator="beginsWith" text="Not Applicable">
      <formula>LEFT(E17,LEN("Not Applicable"))="Not Applicable"</formula>
    </cfRule>
    <cfRule type="beginsWith" dxfId="638" priority="185" stopIfTrue="1" operator="beginsWith" text="No Extras">
      <formula>LEFT(E17,LEN("No Extras"))="No Extras"</formula>
    </cfRule>
    <cfRule type="beginsWith" dxfId="637" priority="186" stopIfTrue="1" operator="beginsWith" text="Untested">
      <formula>LEFT(E17,LEN("Untested"))="Untested"</formula>
    </cfRule>
    <cfRule type="notContainsBlanks" dxfId="636" priority="187" stopIfTrue="1">
      <formula>LEN(TRIM(E17))&gt;0</formula>
    </cfRule>
  </conditionalFormatting>
  <conditionalFormatting sqref="E17:F17">
    <cfRule type="beginsWith" dxfId="635" priority="181" stopIfTrue="1" operator="beginsWith" text="Exceptional">
      <formula>LEFT(E17,LEN("Exceptional"))="Exceptional"</formula>
    </cfRule>
    <cfRule type="beginsWith" dxfId="634" priority="182" stopIfTrue="1" operator="beginsWith" text="Lots">
      <formula>LEFT(E17,LEN("Lots"))="Lots"</formula>
    </cfRule>
    <cfRule type="beginsWith" dxfId="633" priority="183" stopIfTrue="1" operator="beginsWith" text="Some">
      <formula>LEFT(E17,LEN("Some"))="Some"</formula>
    </cfRule>
  </conditionalFormatting>
  <conditionalFormatting sqref="E16:F16">
    <cfRule type="beginsWith" dxfId="632" priority="177" stopIfTrue="1" operator="beginsWith" text="Not Applicable">
      <formula>LEFT(E16,LEN("Not Applicable"))="Not Applicable"</formula>
    </cfRule>
    <cfRule type="beginsWith" dxfId="631" priority="178" stopIfTrue="1" operator="beginsWith" text="No Extras">
      <formula>LEFT(E16,LEN("No Extras"))="No Extras"</formula>
    </cfRule>
    <cfRule type="beginsWith" dxfId="630" priority="179" stopIfTrue="1" operator="beginsWith" text="Untested">
      <formula>LEFT(E16,LEN("Untested"))="Untested"</formula>
    </cfRule>
    <cfRule type="notContainsBlanks" dxfId="629" priority="180" stopIfTrue="1">
      <formula>LEN(TRIM(E16))&gt;0</formula>
    </cfRule>
  </conditionalFormatting>
  <conditionalFormatting sqref="E16:F16">
    <cfRule type="beginsWith" dxfId="628" priority="174" stopIfTrue="1" operator="beginsWith" text="Exceptional">
      <formula>LEFT(E16,LEN("Exceptional"))="Exceptional"</formula>
    </cfRule>
    <cfRule type="beginsWith" dxfId="627" priority="175" stopIfTrue="1" operator="beginsWith" text="Lots">
      <formula>LEFT(E16,LEN("Lots"))="Lots"</formula>
    </cfRule>
    <cfRule type="beginsWith" dxfId="626" priority="176" stopIfTrue="1" operator="beginsWith" text="Some">
      <formula>LEFT(E16,LEN("Some"))="Some"</formula>
    </cfRule>
  </conditionalFormatting>
  <conditionalFormatting sqref="E19:F19">
    <cfRule type="beginsWith" dxfId="625" priority="170" stopIfTrue="1" operator="beginsWith" text="Not Applicable">
      <formula>LEFT(E19,LEN("Not Applicable"))="Not Applicable"</formula>
    </cfRule>
    <cfRule type="beginsWith" dxfId="624" priority="171" stopIfTrue="1" operator="beginsWith" text="No Extras">
      <formula>LEFT(E19,LEN("No Extras"))="No Extras"</formula>
    </cfRule>
    <cfRule type="beginsWith" dxfId="623" priority="172" stopIfTrue="1" operator="beginsWith" text="Untested">
      <formula>LEFT(E19,LEN("Untested"))="Untested"</formula>
    </cfRule>
    <cfRule type="notContainsBlanks" dxfId="622" priority="173" stopIfTrue="1">
      <formula>LEN(TRIM(E19))&gt;0</formula>
    </cfRule>
  </conditionalFormatting>
  <conditionalFormatting sqref="E19:F19">
    <cfRule type="beginsWith" dxfId="621" priority="167" stopIfTrue="1" operator="beginsWith" text="Exceptional">
      <formula>LEFT(E19,LEN("Exceptional"))="Exceptional"</formula>
    </cfRule>
    <cfRule type="beginsWith" dxfId="620" priority="168" stopIfTrue="1" operator="beginsWith" text="Lots">
      <formula>LEFT(E19,LEN("Lots"))="Lots"</formula>
    </cfRule>
    <cfRule type="beginsWith" dxfId="619" priority="169" stopIfTrue="1" operator="beginsWith" text="Some">
      <formula>LEFT(E19,LEN("Some"))="Some"</formula>
    </cfRule>
  </conditionalFormatting>
  <conditionalFormatting sqref="E21:F21">
    <cfRule type="beginsWith" dxfId="618" priority="163" stopIfTrue="1" operator="beginsWith" text="Not Applicable">
      <formula>LEFT(E21,LEN("Not Applicable"))="Not Applicable"</formula>
    </cfRule>
    <cfRule type="beginsWith" dxfId="617" priority="164" stopIfTrue="1" operator="beginsWith" text="No Extras">
      <formula>LEFT(E21,LEN("No Extras"))="No Extras"</formula>
    </cfRule>
    <cfRule type="beginsWith" dxfId="616" priority="165" stopIfTrue="1" operator="beginsWith" text="Untested">
      <formula>LEFT(E21,LEN("Untested"))="Untested"</formula>
    </cfRule>
    <cfRule type="notContainsBlanks" dxfId="615" priority="166" stopIfTrue="1">
      <formula>LEN(TRIM(E21))&gt;0</formula>
    </cfRule>
  </conditionalFormatting>
  <conditionalFormatting sqref="E21:F21">
    <cfRule type="beginsWith" dxfId="614" priority="160" stopIfTrue="1" operator="beginsWith" text="Exceptional">
      <formula>LEFT(E21,LEN("Exceptional"))="Exceptional"</formula>
    </cfRule>
    <cfRule type="beginsWith" dxfId="613" priority="161" stopIfTrue="1" operator="beginsWith" text="Lots">
      <formula>LEFT(E21,LEN("Lots"))="Lots"</formula>
    </cfRule>
    <cfRule type="beginsWith" dxfId="612" priority="162" stopIfTrue="1" operator="beginsWith" text="Some">
      <formula>LEFT(E21,LEN("Some"))="Some"</formula>
    </cfRule>
  </conditionalFormatting>
  <conditionalFormatting sqref="E20:F20">
    <cfRule type="beginsWith" dxfId="611" priority="156" stopIfTrue="1" operator="beginsWith" text="Not Applicable">
      <formula>LEFT(E20,LEN("Not Applicable"))="Not Applicable"</formula>
    </cfRule>
    <cfRule type="beginsWith" dxfId="610" priority="157" stopIfTrue="1" operator="beginsWith" text="No Extras">
      <formula>LEFT(E20,LEN("No Extras"))="No Extras"</formula>
    </cfRule>
    <cfRule type="beginsWith" dxfId="609" priority="158" stopIfTrue="1" operator="beginsWith" text="Untested">
      <formula>LEFT(E20,LEN("Untested"))="Untested"</formula>
    </cfRule>
    <cfRule type="notContainsBlanks" dxfId="608" priority="159" stopIfTrue="1">
      <formula>LEN(TRIM(E20))&gt;0</formula>
    </cfRule>
  </conditionalFormatting>
  <conditionalFormatting sqref="E20:F20">
    <cfRule type="beginsWith" dxfId="607" priority="153" stopIfTrue="1" operator="beginsWith" text="Exceptional">
      <formula>LEFT(E20,LEN("Exceptional"))="Exceptional"</formula>
    </cfRule>
    <cfRule type="beginsWith" dxfId="606" priority="154" stopIfTrue="1" operator="beginsWith" text="Lots">
      <formula>LEFT(E20,LEN("Lots"))="Lots"</formula>
    </cfRule>
    <cfRule type="beginsWith" dxfId="605" priority="155" stopIfTrue="1" operator="beginsWith" text="Some">
      <formula>LEFT(E20,LEN("Some"))="Some"</formula>
    </cfRule>
  </conditionalFormatting>
  <conditionalFormatting sqref="E22:F22">
    <cfRule type="beginsWith" dxfId="604" priority="149" stopIfTrue="1" operator="beginsWith" text="Not Applicable">
      <formula>LEFT(E22,LEN("Not Applicable"))="Not Applicable"</formula>
    </cfRule>
    <cfRule type="beginsWith" dxfId="603" priority="150" stopIfTrue="1" operator="beginsWith" text="No Extras">
      <formula>LEFT(E22,LEN("No Extras"))="No Extras"</formula>
    </cfRule>
    <cfRule type="beginsWith" dxfId="602" priority="151" stopIfTrue="1" operator="beginsWith" text="Untested">
      <formula>LEFT(E22,LEN("Untested"))="Untested"</formula>
    </cfRule>
    <cfRule type="notContainsBlanks" dxfId="601" priority="152" stopIfTrue="1">
      <formula>LEN(TRIM(E22))&gt;0</formula>
    </cfRule>
  </conditionalFormatting>
  <conditionalFormatting sqref="E22:F22">
    <cfRule type="beginsWith" dxfId="600" priority="146" stopIfTrue="1" operator="beginsWith" text="Exceptional">
      <formula>LEFT(E22,LEN("Exceptional"))="Exceptional"</formula>
    </cfRule>
    <cfRule type="beginsWith" dxfId="599" priority="147" stopIfTrue="1" operator="beginsWith" text="Lots">
      <formula>LEFT(E22,LEN("Lots"))="Lots"</formula>
    </cfRule>
    <cfRule type="beginsWith" dxfId="598" priority="148" stopIfTrue="1" operator="beginsWith" text="Some">
      <formula>LEFT(E22,LEN("Some"))="Some"</formula>
    </cfRule>
  </conditionalFormatting>
  <conditionalFormatting sqref="E28:F28">
    <cfRule type="beginsWith" dxfId="597" priority="135" stopIfTrue="1" operator="beginsWith" text="Not Applicable">
      <formula>LEFT(E28,LEN("Not Applicable"))="Not Applicable"</formula>
    </cfRule>
    <cfRule type="beginsWith" dxfId="596" priority="136" stopIfTrue="1" operator="beginsWith" text="No Extras">
      <formula>LEFT(E28,LEN("No Extras"))="No Extras"</formula>
    </cfRule>
    <cfRule type="beginsWith" dxfId="595" priority="137" stopIfTrue="1" operator="beginsWith" text="Untested">
      <formula>LEFT(E28,LEN("Untested"))="Untested"</formula>
    </cfRule>
    <cfRule type="notContainsBlanks" dxfId="594" priority="138" stopIfTrue="1">
      <formula>LEN(TRIM(E28))&gt;0</formula>
    </cfRule>
  </conditionalFormatting>
  <conditionalFormatting sqref="E28:F28">
    <cfRule type="beginsWith" dxfId="593" priority="132" stopIfTrue="1" operator="beginsWith" text="Exceptional">
      <formula>LEFT(E28,LEN("Exceptional"))="Exceptional"</formula>
    </cfRule>
    <cfRule type="beginsWith" dxfId="592" priority="133" stopIfTrue="1" operator="beginsWith" text="Lots">
      <formula>LEFT(E28,LEN("Lots"))="Lots"</formula>
    </cfRule>
    <cfRule type="beginsWith" dxfId="591" priority="134" stopIfTrue="1" operator="beginsWith" text="Some">
      <formula>LEFT(E28,LEN("Some"))="Some"</formula>
    </cfRule>
  </conditionalFormatting>
  <conditionalFormatting sqref="E23:F23">
    <cfRule type="beginsWith" dxfId="590" priority="128" stopIfTrue="1" operator="beginsWith" text="Not Applicable">
      <formula>LEFT(E23,LEN("Not Applicable"))="Not Applicable"</formula>
    </cfRule>
    <cfRule type="beginsWith" dxfId="589" priority="129" stopIfTrue="1" operator="beginsWith" text="No Extras">
      <formula>LEFT(E23,LEN("No Extras"))="No Extras"</formula>
    </cfRule>
    <cfRule type="beginsWith" dxfId="588" priority="130" stopIfTrue="1" operator="beginsWith" text="Untested">
      <formula>LEFT(E23,LEN("Untested"))="Untested"</formula>
    </cfRule>
    <cfRule type="notContainsBlanks" dxfId="587" priority="131" stopIfTrue="1">
      <formula>LEN(TRIM(E23))&gt;0</formula>
    </cfRule>
  </conditionalFormatting>
  <conditionalFormatting sqref="E23:F23">
    <cfRule type="beginsWith" dxfId="586" priority="125" stopIfTrue="1" operator="beginsWith" text="Exceptional">
      <formula>LEFT(E23,LEN("Exceptional"))="Exceptional"</formula>
    </cfRule>
    <cfRule type="beginsWith" dxfId="585" priority="126" stopIfTrue="1" operator="beginsWith" text="Lots">
      <formula>LEFT(E23,LEN("Lots"))="Lots"</formula>
    </cfRule>
    <cfRule type="beginsWith" dxfId="584" priority="127" stopIfTrue="1" operator="beginsWith" text="Some">
      <formula>LEFT(E23,LEN("Some"))="Some"</formula>
    </cfRule>
  </conditionalFormatting>
  <conditionalFormatting sqref="E24:F24">
    <cfRule type="beginsWith" dxfId="583" priority="86" stopIfTrue="1" operator="beginsWith" text="Not Applicable">
      <formula>LEFT(E24,LEN("Not Applicable"))="Not Applicable"</formula>
    </cfRule>
    <cfRule type="beginsWith" dxfId="582" priority="87" stopIfTrue="1" operator="beginsWith" text="No Extras">
      <formula>LEFT(E24,LEN("No Extras"))="No Extras"</formula>
    </cfRule>
    <cfRule type="beginsWith" dxfId="581" priority="88" stopIfTrue="1" operator="beginsWith" text="Untested">
      <formula>LEFT(E24,LEN("Untested"))="Untested"</formula>
    </cfRule>
    <cfRule type="notContainsBlanks" dxfId="580" priority="89" stopIfTrue="1">
      <formula>LEN(TRIM(E24))&gt;0</formula>
    </cfRule>
  </conditionalFormatting>
  <conditionalFormatting sqref="E24:F24">
    <cfRule type="beginsWith" dxfId="579" priority="83" stopIfTrue="1" operator="beginsWith" text="Exceptional">
      <formula>LEFT(E24,LEN("Exceptional"))="Exceptional"</formula>
    </cfRule>
    <cfRule type="beginsWith" dxfId="578" priority="84" stopIfTrue="1" operator="beginsWith" text="Lots">
      <formula>LEFT(E24,LEN("Lots"))="Lots"</formula>
    </cfRule>
    <cfRule type="beginsWith" dxfId="577" priority="85" stopIfTrue="1" operator="beginsWith" text="Some">
      <formula>LEFT(E24,LEN("Some"))="Some"</formula>
    </cfRule>
  </conditionalFormatting>
  <conditionalFormatting sqref="E26:F26">
    <cfRule type="beginsWith" dxfId="576" priority="79" stopIfTrue="1" operator="beginsWith" text="Not Applicable">
      <formula>LEFT(E26,LEN("Not Applicable"))="Not Applicable"</formula>
    </cfRule>
    <cfRule type="beginsWith" dxfId="575" priority="80" stopIfTrue="1" operator="beginsWith" text="No Extras">
      <formula>LEFT(E26,LEN("No Extras"))="No Extras"</formula>
    </cfRule>
    <cfRule type="beginsWith" dxfId="574" priority="81" stopIfTrue="1" operator="beginsWith" text="Untested">
      <formula>LEFT(E26,LEN("Untested"))="Untested"</formula>
    </cfRule>
    <cfRule type="notContainsBlanks" dxfId="573" priority="82" stopIfTrue="1">
      <formula>LEN(TRIM(E26))&gt;0</formula>
    </cfRule>
  </conditionalFormatting>
  <conditionalFormatting sqref="E26:F26">
    <cfRule type="beginsWith" dxfId="572" priority="76" stopIfTrue="1" operator="beginsWith" text="Exceptional">
      <formula>LEFT(E26,LEN("Exceptional"))="Exceptional"</formula>
    </cfRule>
    <cfRule type="beginsWith" dxfId="571" priority="77" stopIfTrue="1" operator="beginsWith" text="Lots">
      <formula>LEFT(E26,LEN("Lots"))="Lots"</formula>
    </cfRule>
    <cfRule type="beginsWith" dxfId="570" priority="78" stopIfTrue="1" operator="beginsWith" text="Some">
      <formula>LEFT(E26,LEN("Some"))="Some"</formula>
    </cfRule>
  </conditionalFormatting>
  <conditionalFormatting sqref="E25:F25">
    <cfRule type="beginsWith" dxfId="569" priority="72" stopIfTrue="1" operator="beginsWith" text="Not Applicable">
      <formula>LEFT(E25,LEN("Not Applicable"))="Not Applicable"</formula>
    </cfRule>
    <cfRule type="beginsWith" dxfId="568" priority="73" stopIfTrue="1" operator="beginsWith" text="No Extras">
      <formula>LEFT(E25,LEN("No Extras"))="No Extras"</formula>
    </cfRule>
    <cfRule type="beginsWith" dxfId="567" priority="74" stopIfTrue="1" operator="beginsWith" text="Untested">
      <formula>LEFT(E25,LEN("Untested"))="Untested"</formula>
    </cfRule>
    <cfRule type="notContainsBlanks" dxfId="566" priority="75" stopIfTrue="1">
      <formula>LEN(TRIM(E25))&gt;0</formula>
    </cfRule>
  </conditionalFormatting>
  <conditionalFormatting sqref="E25:F25">
    <cfRule type="beginsWith" dxfId="565" priority="69" stopIfTrue="1" operator="beginsWith" text="Exceptional">
      <formula>LEFT(E25,LEN("Exceptional"))="Exceptional"</formula>
    </cfRule>
    <cfRule type="beginsWith" dxfId="564" priority="70" stopIfTrue="1" operator="beginsWith" text="Lots">
      <formula>LEFT(E25,LEN("Lots"))="Lots"</formula>
    </cfRule>
    <cfRule type="beginsWith" dxfId="563" priority="71" stopIfTrue="1" operator="beginsWith" text="Some">
      <formula>LEFT(E25,LEN("Some"))="Some"</formula>
    </cfRule>
  </conditionalFormatting>
  <conditionalFormatting sqref="E27:F27">
    <cfRule type="beginsWith" dxfId="562" priority="65" stopIfTrue="1" operator="beginsWith" text="Not Applicable">
      <formula>LEFT(E27,LEN("Not Applicable"))="Not Applicable"</formula>
    </cfRule>
    <cfRule type="beginsWith" dxfId="561" priority="66" stopIfTrue="1" operator="beginsWith" text="No Extras">
      <formula>LEFT(E27,LEN("No Extras"))="No Extras"</formula>
    </cfRule>
    <cfRule type="beginsWith" dxfId="560" priority="67" stopIfTrue="1" operator="beginsWith" text="Untested">
      <formula>LEFT(E27,LEN("Untested"))="Untested"</formula>
    </cfRule>
    <cfRule type="notContainsBlanks" dxfId="559" priority="68" stopIfTrue="1">
      <formula>LEN(TRIM(E27))&gt;0</formula>
    </cfRule>
  </conditionalFormatting>
  <conditionalFormatting sqref="E27:F27">
    <cfRule type="beginsWith" dxfId="558" priority="62" stopIfTrue="1" operator="beginsWith" text="Exceptional">
      <formula>LEFT(E27,LEN("Exceptional"))="Exceptional"</formula>
    </cfRule>
    <cfRule type="beginsWith" dxfId="557" priority="63" stopIfTrue="1" operator="beginsWith" text="Lots">
      <formula>LEFT(E27,LEN("Lots"))="Lots"</formula>
    </cfRule>
    <cfRule type="beginsWith" dxfId="556" priority="64" stopIfTrue="1" operator="beginsWith" text="Some">
      <formula>LEFT(E27,LEN("Some"))="Some"</formula>
    </cfRule>
  </conditionalFormatting>
  <conditionalFormatting sqref="E12:F28">
    <cfRule type="beginsWith" dxfId="555" priority="52" stopIfTrue="1" operator="beginsWith" text="Decent">
      <formula>LEFT(E12,LEN("Decent"))="Decent"</formula>
    </cfRule>
    <cfRule type="beginsWith" dxfId="554" priority="54" stopIfTrue="1" operator="beginsWith" text="Poor">
      <formula>LEFT(E12,LEN("Poor"))="Poor"</formula>
    </cfRule>
    <cfRule type="beginsWith" dxfId="553" priority="55" stopIfTrue="1" operator="beginsWith" text="Broken">
      <formula>LEFT(E12,LEN("Broken"))="Broken"</formula>
    </cfRule>
    <cfRule type="beginsWith" dxfId="552" priority="56" stopIfTrue="1" operator="beginsWith" text="Missing">
      <formula>LEFT(E12,LEN("Missing"))="Missing"</formula>
    </cfRule>
    <cfRule type="beginsWith" dxfId="551" priority="57" stopIfTrue="1" operator="beginsWith" text="Waived">
      <formula>LEFT(E12,LEN("Waived"))="Waived"</formula>
    </cfRule>
    <cfRule type="beginsWith" dxfId="550" priority="58" stopIfTrue="1" operator="beginsWith" text="Not Applicable">
      <formula>LEFT(E12,LEN("Not Applicable"))="Not Applicable"</formula>
    </cfRule>
    <cfRule type="beginsWith" dxfId="549" priority="59" stopIfTrue="1" operator="beginsWith" text="Untested">
      <formula>LEFT(E12,LEN("Untested"))="Untested"</formula>
    </cfRule>
    <cfRule type="notContainsBlanks" dxfId="548" priority="392" stopIfTrue="1">
      <formula>LEN(TRIM(E12))&gt;0</formula>
    </cfRule>
  </conditionalFormatting>
  <conditionalFormatting sqref="E12:F28">
    <cfRule type="beginsWith" dxfId="547" priority="49" stopIfTrue="1" operator="beginsWith" text="Exceptional">
      <formula>LEFT(E12,LEN("Exceptional"))="Exceptional"</formula>
    </cfRule>
    <cfRule type="beginsWith" dxfId="546" priority="50" stopIfTrue="1" operator="beginsWith" text="Great">
      <formula>LEFT(E12,LEN("Great"))="Great"</formula>
    </cfRule>
    <cfRule type="beginsWith" dxfId="545" priority="51" stopIfTrue="1" operator="beginsWith" text="Good">
      <formula>LEFT(E12,LEN("Good"))="Good"</formula>
    </cfRule>
    <cfRule type="beginsWith" dxfId="544" priority="53" operator="beginsWith" text="Partial">
      <formula>LEFT(E12,LEN("Partial"))="Partial"</formula>
    </cfRule>
  </conditionalFormatting>
  <conditionalFormatting sqref="E31:F38">
    <cfRule type="beginsWith" dxfId="543" priority="40" stopIfTrue="1" operator="beginsWith" text="Decent">
      <formula>LEFT(E31,LEN("Decent"))="Decent"</formula>
    </cfRule>
    <cfRule type="beginsWith" dxfId="542" priority="42" stopIfTrue="1" operator="beginsWith" text="Poor">
      <formula>LEFT(E31,LEN("Poor"))="Poor"</formula>
    </cfRule>
    <cfRule type="beginsWith" dxfId="541" priority="43" stopIfTrue="1" operator="beginsWith" text="Broken">
      <formula>LEFT(E31,LEN("Broken"))="Broken"</formula>
    </cfRule>
    <cfRule type="beginsWith" dxfId="540" priority="44" stopIfTrue="1" operator="beginsWith" text="Missing">
      <formula>LEFT(E31,LEN("Missing"))="Missing"</formula>
    </cfRule>
    <cfRule type="beginsWith" dxfId="539" priority="45" stopIfTrue="1" operator="beginsWith" text="Waived">
      <formula>LEFT(E31,LEN("Waived"))="Waived"</formula>
    </cfRule>
    <cfRule type="beginsWith" dxfId="538" priority="46" stopIfTrue="1" operator="beginsWith" text="Not Applicable">
      <formula>LEFT(E31,LEN("Not Applicable"))="Not Applicable"</formula>
    </cfRule>
    <cfRule type="beginsWith" dxfId="537" priority="47" stopIfTrue="1" operator="beginsWith" text="Untested">
      <formula>LEFT(E31,LEN("Untested"))="Untested"</formula>
    </cfRule>
    <cfRule type="notContainsBlanks" dxfId="536" priority="48" stopIfTrue="1">
      <formula>LEN(TRIM(E31))&gt;0</formula>
    </cfRule>
  </conditionalFormatting>
  <conditionalFormatting sqref="E31:F38">
    <cfRule type="beginsWith" dxfId="535" priority="37" stopIfTrue="1" operator="beginsWith" text="Exceptional">
      <formula>LEFT(E31,LEN("Exceptional"))="Exceptional"</formula>
    </cfRule>
    <cfRule type="beginsWith" dxfId="534" priority="38" stopIfTrue="1" operator="beginsWith" text="Great">
      <formula>LEFT(E31,LEN("Great"))="Great"</formula>
    </cfRule>
    <cfRule type="beginsWith" dxfId="533" priority="39" stopIfTrue="1" operator="beginsWith" text="Good">
      <formula>LEFT(E31,LEN("Good"))="Good"</formula>
    </cfRule>
    <cfRule type="beginsWith" dxfId="532" priority="41" operator="beginsWith" text="Partial">
      <formula>LEFT(E31,LEN("Partial"))="Partial"</formula>
    </cfRule>
  </conditionalFormatting>
  <conditionalFormatting sqref="E41:F44">
    <cfRule type="beginsWith" dxfId="531" priority="28" stopIfTrue="1" operator="beginsWith" text="Decent">
      <formula>LEFT(E41,LEN("Decent"))="Decent"</formula>
    </cfRule>
    <cfRule type="beginsWith" dxfId="530" priority="30" stopIfTrue="1" operator="beginsWith" text="Poor">
      <formula>LEFT(E41,LEN("Poor"))="Poor"</formula>
    </cfRule>
    <cfRule type="beginsWith" dxfId="529" priority="31" stopIfTrue="1" operator="beginsWith" text="Broken">
      <formula>LEFT(E41,LEN("Broken"))="Broken"</formula>
    </cfRule>
    <cfRule type="beginsWith" dxfId="528" priority="32" stopIfTrue="1" operator="beginsWith" text="Missing">
      <formula>LEFT(E41,LEN("Missing"))="Missing"</formula>
    </cfRule>
    <cfRule type="beginsWith" dxfId="527" priority="33" stopIfTrue="1" operator="beginsWith" text="Waived">
      <formula>LEFT(E41,LEN("Waived"))="Waived"</formula>
    </cfRule>
    <cfRule type="beginsWith" dxfId="526" priority="34" stopIfTrue="1" operator="beginsWith" text="Not Applicable">
      <formula>LEFT(E41,LEN("Not Applicable"))="Not Applicable"</formula>
    </cfRule>
    <cfRule type="beginsWith" dxfId="525" priority="35" stopIfTrue="1" operator="beginsWith" text="Untested">
      <formula>LEFT(E41,LEN("Untested"))="Untested"</formula>
    </cfRule>
    <cfRule type="notContainsBlanks" dxfId="524" priority="36" stopIfTrue="1">
      <formula>LEN(TRIM(E41))&gt;0</formula>
    </cfRule>
  </conditionalFormatting>
  <conditionalFormatting sqref="E41:F44">
    <cfRule type="beginsWith" dxfId="523" priority="25" stopIfTrue="1" operator="beginsWith" text="Exceptional">
      <formula>LEFT(E41,LEN("Exceptional"))="Exceptional"</formula>
    </cfRule>
    <cfRule type="beginsWith" dxfId="522" priority="26" stopIfTrue="1" operator="beginsWith" text="Great">
      <formula>LEFT(E41,LEN("Great"))="Great"</formula>
    </cfRule>
    <cfRule type="beginsWith" dxfId="521" priority="27" stopIfTrue="1" operator="beginsWith" text="Good">
      <formula>LEFT(E41,LEN("Good"))="Good"</formula>
    </cfRule>
    <cfRule type="beginsWith" dxfId="520" priority="29" operator="beginsWith" text="Partial">
      <formula>LEFT(E41,LEN("Partial"))="Partial"</formula>
    </cfRule>
  </conditionalFormatting>
  <conditionalFormatting sqref="E47:F51">
    <cfRule type="beginsWith" dxfId="519" priority="16" stopIfTrue="1" operator="beginsWith" text="Decent">
      <formula>LEFT(E47,LEN("Decent"))="Decent"</formula>
    </cfRule>
    <cfRule type="beginsWith" dxfId="518" priority="18" stopIfTrue="1" operator="beginsWith" text="Poor">
      <formula>LEFT(E47,LEN("Poor"))="Poor"</formula>
    </cfRule>
    <cfRule type="beginsWith" dxfId="517" priority="19" stopIfTrue="1" operator="beginsWith" text="Broken">
      <formula>LEFT(E47,LEN("Broken"))="Broken"</formula>
    </cfRule>
    <cfRule type="beginsWith" dxfId="516" priority="20" stopIfTrue="1" operator="beginsWith" text="Missing">
      <formula>LEFT(E47,LEN("Missing"))="Missing"</formula>
    </cfRule>
    <cfRule type="beginsWith" dxfId="515" priority="21" stopIfTrue="1" operator="beginsWith" text="Waived">
      <formula>LEFT(E47,LEN("Waived"))="Waived"</formula>
    </cfRule>
    <cfRule type="beginsWith" dxfId="514" priority="22" stopIfTrue="1" operator="beginsWith" text="Not Applicable">
      <formula>LEFT(E47,LEN("Not Applicable"))="Not Applicable"</formula>
    </cfRule>
    <cfRule type="beginsWith" dxfId="513" priority="23" stopIfTrue="1" operator="beginsWith" text="Untested">
      <formula>LEFT(E47,LEN("Untested"))="Untested"</formula>
    </cfRule>
    <cfRule type="notContainsBlanks" dxfId="512" priority="24" stopIfTrue="1">
      <formula>LEN(TRIM(E47))&gt;0</formula>
    </cfRule>
  </conditionalFormatting>
  <conditionalFormatting sqref="E47:F51">
    <cfRule type="beginsWith" dxfId="511" priority="13" stopIfTrue="1" operator="beginsWith" text="Exceptional">
      <formula>LEFT(E47,LEN("Exceptional"))="Exceptional"</formula>
    </cfRule>
    <cfRule type="beginsWith" dxfId="510" priority="14" stopIfTrue="1" operator="beginsWith" text="Great">
      <formula>LEFT(E47,LEN("Great"))="Great"</formula>
    </cfRule>
    <cfRule type="beginsWith" dxfId="509" priority="15" stopIfTrue="1" operator="beginsWith" text="Good">
      <formula>LEFT(E47,LEN("Good"))="Good"</formula>
    </cfRule>
    <cfRule type="beginsWith" dxfId="508" priority="17" operator="beginsWith" text="Partial">
      <formula>LEFT(E47,LEN("Partial"))="Partial"</formula>
    </cfRule>
  </conditionalFormatting>
  <conditionalFormatting sqref="E54:F54">
    <cfRule type="beginsWith" dxfId="507" priority="4" stopIfTrue="1" operator="beginsWith" text="Decent">
      <formula>LEFT(E54,LEN("Decent"))="Decent"</formula>
    </cfRule>
    <cfRule type="beginsWith" dxfId="506" priority="6" stopIfTrue="1" operator="beginsWith" text="Poor">
      <formula>LEFT(E54,LEN("Poor"))="Poor"</formula>
    </cfRule>
    <cfRule type="beginsWith" dxfId="505" priority="7" stopIfTrue="1" operator="beginsWith" text="Broken">
      <formula>LEFT(E54,LEN("Broken"))="Broken"</formula>
    </cfRule>
    <cfRule type="beginsWith" dxfId="504" priority="8" stopIfTrue="1" operator="beginsWith" text="Missing">
      <formula>LEFT(E54,LEN("Missing"))="Missing"</formula>
    </cfRule>
    <cfRule type="beginsWith" dxfId="503" priority="9" stopIfTrue="1" operator="beginsWith" text="Waived">
      <formula>LEFT(E54,LEN("Waived"))="Waived"</formula>
    </cfRule>
    <cfRule type="beginsWith" dxfId="502" priority="10" stopIfTrue="1" operator="beginsWith" text="Not Applicable">
      <formula>LEFT(E54,LEN("Not Applicable"))="Not Applicable"</formula>
    </cfRule>
    <cfRule type="beginsWith" dxfId="501" priority="11" stopIfTrue="1" operator="beginsWith" text="Untested">
      <formula>LEFT(E54,LEN("Untested"))="Untested"</formula>
    </cfRule>
    <cfRule type="notContainsBlanks" dxfId="500" priority="12" stopIfTrue="1">
      <formula>LEN(TRIM(E54))&gt;0</formula>
    </cfRule>
  </conditionalFormatting>
  <conditionalFormatting sqref="E54:F54">
    <cfRule type="beginsWith" dxfId="499" priority="1" stopIfTrue="1" operator="beginsWith" text="Exceptional">
      <formula>LEFT(E54,LEN("Exceptional"))="Exceptional"</formula>
    </cfRule>
    <cfRule type="beginsWith" dxfId="498" priority="2" stopIfTrue="1" operator="beginsWith" text="Great">
      <formula>LEFT(E54,LEN("Great"))="Great"</formula>
    </cfRule>
    <cfRule type="beginsWith" dxfId="497" priority="3" stopIfTrue="1" operator="beginsWith" text="Good">
      <formula>LEFT(E54,LEN("Good"))="Good"</formula>
    </cfRule>
    <cfRule type="beginsWith" dxfId="496" priority="5" operator="beginsWith" text="Partial">
      <formula>LEFT(E54,LEN("Partial"))="Partial"</formula>
    </cfRule>
  </conditionalFormatting>
  <dataValidations count="2">
    <dataValidation type="list" allowBlank="1" showInputMessage="1" showErrorMessage="1" sqref="G11 G46 G53 G40 G30" xr:uid="{AB105C38-FBDF-DD43-9F0C-99695F5477EB}">
      <formula1>"Not Assessed, Unacceptable, Requires Improvement, Meets Expectations, Exceeds Expectations"</formula1>
    </dataValidation>
    <dataValidation type="list" allowBlank="1" showInputMessage="1" showErrorMessage="1" sqref="E7:F7" xr:uid="{D94B4FE4-F2CE-194E-B329-133B42A27FC3}">
      <formula1>"Unacceptable, Requires Improvement, Meets Expectations, Exceeds Expectations, Overall Outstanding"</formula1>
    </dataValidation>
  </dataValidations>
  <hyperlinks>
    <hyperlink ref="D21" r:id="rId1" xr:uid="{A5B8FECC-00D7-4B42-B36D-3BD5552D26E9}"/>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89F10407-E324-234A-BE4F-3EFCC6396CA9}">
          <x14:formula1>
            <xm:f>Info!$A$3:$A$12</xm:f>
          </x14:formula1>
          <xm:sqref>F47:F51 F12:F28 F31:F38 F41:F44 F54</xm:sqref>
        </x14:dataValidation>
        <x14:dataValidation type="list" allowBlank="1" showInputMessage="1" showErrorMessage="1" xr:uid="{8B436206-702D-D543-8555-AA8033AE8C54}">
          <x14:formula1>
            <xm:f>Info!$D$3:$D$12</xm:f>
          </x14:formula1>
          <xm:sqref>E13:E28 E12 E31:E38 E41:E44 E47:E51 E54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7"/>
  <sheetViews>
    <sheetView zoomScale="130" zoomScaleNormal="130" zoomScalePageLayoutView="130" workbookViewId="0">
      <selection activeCell="E12" sqref="E12"/>
    </sheetView>
  </sheetViews>
  <sheetFormatPr defaultColWidth="10.875" defaultRowHeight="15.75"/>
  <cols>
    <col min="1" max="1" width="15" style="1" customWidth="1"/>
    <col min="2" max="2" width="26.375" style="1" customWidth="1"/>
    <col min="3" max="3" width="66" style="1" customWidth="1"/>
    <col min="4" max="4" width="24" style="1" customWidth="1"/>
    <col min="5" max="6" width="12" style="1" customWidth="1"/>
    <col min="7" max="7" width="24" style="1" customWidth="1"/>
    <col min="8" max="16384" width="10.875" style="1"/>
  </cols>
  <sheetData>
    <row r="1" spans="1:7" ht="16.5" thickBot="1">
      <c r="A1" s="268" t="s">
        <v>219</v>
      </c>
      <c r="B1" s="269"/>
      <c r="C1" s="270"/>
      <c r="D1" s="75" t="s">
        <v>83</v>
      </c>
      <c r="E1" s="76" t="str">
        <f>""&amp;COUNTIF(E$9:E$104,"Untested")&amp;" Untested"</f>
        <v>17 Untested</v>
      </c>
      <c r="F1" s="76" t="str">
        <f>""&amp;COUNTIF(F$9:F$104,"Untested")&amp;" Untested"</f>
        <v>17 Untested</v>
      </c>
      <c r="G1" s="68" t="s">
        <v>84</v>
      </c>
    </row>
    <row r="2" spans="1:7" ht="17.100000000000001" customHeight="1" thickBot="1">
      <c r="A2" s="276" t="s">
        <v>420</v>
      </c>
      <c r="B2" s="277"/>
      <c r="C2" s="278"/>
      <c r="D2" s="77" t="s">
        <v>85</v>
      </c>
      <c r="E2" s="78"/>
      <c r="F2" s="78">
        <f>COUNTIF($G$9:$G$104,D2)</f>
        <v>5</v>
      </c>
      <c r="G2" s="273" t="s">
        <v>220</v>
      </c>
    </row>
    <row r="3" spans="1:7" ht="16.5" thickBot="1">
      <c r="A3" s="279"/>
      <c r="B3" s="282"/>
      <c r="C3" s="281"/>
      <c r="D3" s="77" t="s">
        <v>87</v>
      </c>
      <c r="E3" s="78"/>
      <c r="F3" s="78">
        <f>COUNTIF($G$9:$G$104,D3)</f>
        <v>0</v>
      </c>
      <c r="G3" s="274"/>
    </row>
    <row r="4" spans="1:7" ht="16.5" thickBot="1">
      <c r="A4" s="279"/>
      <c r="B4" s="282"/>
      <c r="C4" s="281"/>
      <c r="D4" s="77" t="s">
        <v>88</v>
      </c>
      <c r="E4" s="78"/>
      <c r="F4" s="78">
        <f>COUNTIF($G$9:$G$104,D4)</f>
        <v>0</v>
      </c>
      <c r="G4" s="274"/>
    </row>
    <row r="5" spans="1:7" ht="16.5" thickBot="1">
      <c r="A5" s="279"/>
      <c r="B5" s="282"/>
      <c r="C5" s="281"/>
      <c r="D5" s="77" t="s">
        <v>89</v>
      </c>
      <c r="E5" s="78"/>
      <c r="F5" s="78">
        <f>COUNTIF($G$9:$G$104,D5)</f>
        <v>0</v>
      </c>
      <c r="G5" s="274"/>
    </row>
    <row r="6" spans="1:7" ht="16.5" thickBot="1">
      <c r="A6" s="283"/>
      <c r="B6" s="284"/>
      <c r="C6" s="285"/>
      <c r="D6" s="77" t="s">
        <v>90</v>
      </c>
      <c r="E6" s="78"/>
      <c r="F6" s="78">
        <f>COUNTIF($G$9:$G$104,D6)</f>
        <v>0</v>
      </c>
      <c r="G6" s="275"/>
    </row>
    <row r="7" spans="1:7" ht="16.5" thickBot="1">
      <c r="A7" s="128"/>
      <c r="B7" s="128"/>
      <c r="C7" s="128"/>
      <c r="D7" s="79" t="s">
        <v>221</v>
      </c>
      <c r="E7" s="286"/>
      <c r="F7" s="287"/>
      <c r="G7" s="120"/>
    </row>
    <row r="8" spans="1:7" ht="16.5" customHeight="1" thickBot="1">
      <c r="A8" s="71"/>
      <c r="B8" s="71"/>
      <c r="C8" s="71"/>
      <c r="D8" s="72"/>
      <c r="E8" s="73"/>
      <c r="F8" s="73"/>
      <c r="G8" s="71"/>
    </row>
    <row r="9" spans="1:7">
      <c r="A9" s="271" t="s">
        <v>222</v>
      </c>
      <c r="B9" s="272"/>
      <c r="C9" s="68"/>
      <c r="D9" s="68" t="s">
        <v>93</v>
      </c>
      <c r="E9" s="69" t="s">
        <v>94</v>
      </c>
      <c r="F9" s="69" t="s">
        <v>46</v>
      </c>
      <c r="G9" s="68" t="s">
        <v>95</v>
      </c>
    </row>
    <row r="11" spans="1:7" ht="19.5" thickBot="1">
      <c r="A11" s="108" t="s">
        <v>223</v>
      </c>
      <c r="B11" s="107"/>
      <c r="C11" s="107"/>
      <c r="D11" s="107"/>
      <c r="E11" s="264" t="s">
        <v>97</v>
      </c>
      <c r="F11" s="265"/>
      <c r="G11" s="109" t="s">
        <v>85</v>
      </c>
    </row>
    <row r="12" spans="1:7" ht="70.150000000000006" customHeight="1" thickBot="1">
      <c r="A12" s="74" t="s">
        <v>224</v>
      </c>
      <c r="B12" s="266" t="s">
        <v>225</v>
      </c>
      <c r="C12" s="267"/>
      <c r="D12" s="70"/>
      <c r="E12" s="68" t="s">
        <v>100</v>
      </c>
      <c r="F12" s="68" t="s">
        <v>100</v>
      </c>
      <c r="G12" s="70"/>
    </row>
    <row r="13" spans="1:7" ht="54.75" customHeight="1" thickBot="1">
      <c r="A13" s="74" t="s">
        <v>226</v>
      </c>
      <c r="B13" s="266" t="s">
        <v>227</v>
      </c>
      <c r="C13" s="267"/>
      <c r="D13" s="70"/>
      <c r="E13" s="68" t="s">
        <v>100</v>
      </c>
      <c r="F13" s="68" t="s">
        <v>100</v>
      </c>
      <c r="G13" s="70"/>
    </row>
    <row r="14" spans="1:7" ht="71.099999999999994" customHeight="1">
      <c r="A14" s="74" t="s">
        <v>228</v>
      </c>
      <c r="B14" s="266" t="s">
        <v>229</v>
      </c>
      <c r="C14" s="267"/>
      <c r="D14" s="70"/>
      <c r="E14" s="68" t="s">
        <v>100</v>
      </c>
      <c r="F14" s="68" t="s">
        <v>100</v>
      </c>
      <c r="G14" s="70"/>
    </row>
    <row r="16" spans="1:7" ht="18.75">
      <c r="A16" s="108" t="s">
        <v>230</v>
      </c>
      <c r="B16" s="107"/>
      <c r="C16" s="107"/>
      <c r="D16" s="107"/>
      <c r="E16" s="264" t="s">
        <v>97</v>
      </c>
      <c r="F16" s="265"/>
      <c r="G16" s="109" t="s">
        <v>85</v>
      </c>
    </row>
    <row r="17" spans="1:7" ht="59.1" customHeight="1">
      <c r="A17" s="74" t="s">
        <v>231</v>
      </c>
      <c r="B17" s="266" t="s">
        <v>232</v>
      </c>
      <c r="C17" s="267"/>
      <c r="D17" s="70"/>
      <c r="E17" s="68" t="s">
        <v>100</v>
      </c>
      <c r="F17" s="68" t="s">
        <v>100</v>
      </c>
      <c r="G17" s="70"/>
    </row>
    <row r="18" spans="1:7" ht="59.1" customHeight="1">
      <c r="A18" s="74" t="s">
        <v>233</v>
      </c>
      <c r="B18" s="307" t="s">
        <v>234</v>
      </c>
      <c r="C18" s="308"/>
      <c r="D18" s="70"/>
      <c r="E18" s="68" t="s">
        <v>100</v>
      </c>
      <c r="F18" s="68" t="s">
        <v>100</v>
      </c>
      <c r="G18" s="70"/>
    </row>
    <row r="19" spans="1:7" ht="59.1" customHeight="1">
      <c r="A19" s="74" t="s">
        <v>189</v>
      </c>
      <c r="B19" s="266" t="s">
        <v>235</v>
      </c>
      <c r="C19" s="267"/>
      <c r="D19" s="70"/>
      <c r="E19" s="68" t="s">
        <v>100</v>
      </c>
      <c r="F19" s="68" t="s">
        <v>100</v>
      </c>
      <c r="G19" s="70"/>
    </row>
    <row r="21" spans="1:7" ht="18.75">
      <c r="A21" s="108" t="s">
        <v>236</v>
      </c>
      <c r="B21" s="107"/>
      <c r="C21" s="107"/>
      <c r="D21" s="107"/>
      <c r="E21" s="264" t="s">
        <v>97</v>
      </c>
      <c r="F21" s="265"/>
      <c r="G21" s="109" t="s">
        <v>85</v>
      </c>
    </row>
    <row r="22" spans="1:7" ht="43.15" customHeight="1">
      <c r="A22" s="74" t="s">
        <v>237</v>
      </c>
      <c r="B22" s="307" t="s">
        <v>238</v>
      </c>
      <c r="C22" s="308"/>
      <c r="D22" s="70"/>
      <c r="E22" s="68" t="s">
        <v>100</v>
      </c>
      <c r="F22" s="68" t="s">
        <v>100</v>
      </c>
      <c r="G22" s="70"/>
    </row>
    <row r="23" spans="1:7" ht="43.15" customHeight="1" thickBot="1">
      <c r="A23" s="74" t="s">
        <v>239</v>
      </c>
      <c r="B23" s="307" t="s">
        <v>240</v>
      </c>
      <c r="C23" s="308"/>
      <c r="D23" s="70"/>
      <c r="E23" s="68" t="s">
        <v>100</v>
      </c>
      <c r="F23" s="68" t="s">
        <v>100</v>
      </c>
      <c r="G23" s="70"/>
    </row>
    <row r="24" spans="1:7" ht="43.15" customHeight="1" thickBot="1">
      <c r="A24" s="74" t="s">
        <v>28</v>
      </c>
      <c r="B24" s="307" t="s">
        <v>241</v>
      </c>
      <c r="C24" s="308"/>
      <c r="D24" s="70"/>
      <c r="E24" s="68" t="s">
        <v>100</v>
      </c>
      <c r="F24" s="68" t="s">
        <v>100</v>
      </c>
      <c r="G24" s="70"/>
    </row>
    <row r="25" spans="1:7" ht="43.15" customHeight="1" thickBot="1">
      <c r="A25" s="74" t="s">
        <v>242</v>
      </c>
      <c r="B25" s="307" t="s">
        <v>243</v>
      </c>
      <c r="C25" s="308"/>
      <c r="D25" s="70"/>
      <c r="E25" s="68" t="s">
        <v>100</v>
      </c>
      <c r="F25" s="68" t="s">
        <v>100</v>
      </c>
      <c r="G25" s="70"/>
    </row>
    <row r="26" spans="1:7" ht="43.15" customHeight="1">
      <c r="A26" s="74" t="s">
        <v>244</v>
      </c>
      <c r="B26" s="307" t="s">
        <v>245</v>
      </c>
      <c r="C26" s="308"/>
      <c r="D26" s="70"/>
      <c r="E26" s="68" t="s">
        <v>100</v>
      </c>
      <c r="F26" s="68" t="s">
        <v>100</v>
      </c>
      <c r="G26" s="70"/>
    </row>
    <row r="28" spans="1:7" ht="18.75">
      <c r="A28" s="108" t="s">
        <v>246</v>
      </c>
      <c r="B28" s="107"/>
      <c r="C28" s="107"/>
      <c r="D28" s="107"/>
      <c r="E28" s="264" t="s">
        <v>97</v>
      </c>
      <c r="F28" s="265"/>
      <c r="G28" s="109" t="s">
        <v>85</v>
      </c>
    </row>
    <row r="29" spans="1:7" ht="56.1" customHeight="1" thickBot="1">
      <c r="A29" s="74" t="s">
        <v>247</v>
      </c>
      <c r="B29" s="266" t="s">
        <v>248</v>
      </c>
      <c r="C29" s="267"/>
      <c r="D29" s="70"/>
      <c r="E29" s="68" t="s">
        <v>100</v>
      </c>
      <c r="F29" s="68" t="s">
        <v>100</v>
      </c>
      <c r="G29" s="70"/>
    </row>
    <row r="30" spans="1:7" ht="56.1" customHeight="1" thickBot="1">
      <c r="A30" s="74" t="s">
        <v>249</v>
      </c>
      <c r="B30" s="266" t="s">
        <v>250</v>
      </c>
      <c r="C30" s="267"/>
      <c r="D30" s="70"/>
      <c r="E30" s="68" t="s">
        <v>100</v>
      </c>
      <c r="F30" s="68" t="s">
        <v>100</v>
      </c>
      <c r="G30" s="70"/>
    </row>
    <row r="31" spans="1:7" ht="56.1" customHeight="1" thickBot="1">
      <c r="A31" s="74" t="s">
        <v>251</v>
      </c>
      <c r="B31" s="266" t="s">
        <v>252</v>
      </c>
      <c r="C31" s="267"/>
      <c r="D31" s="70"/>
      <c r="E31" s="68" t="s">
        <v>100</v>
      </c>
      <c r="F31" s="68" t="s">
        <v>100</v>
      </c>
      <c r="G31" s="70"/>
    </row>
    <row r="32" spans="1:7" ht="56.1" customHeight="1">
      <c r="A32" s="74" t="s">
        <v>253</v>
      </c>
      <c r="B32" s="266" t="s">
        <v>254</v>
      </c>
      <c r="C32" s="267"/>
      <c r="D32" s="70"/>
      <c r="E32" s="68" t="s">
        <v>100</v>
      </c>
      <c r="F32" s="68" t="s">
        <v>100</v>
      </c>
      <c r="G32" s="70"/>
    </row>
    <row r="33" spans="1:7" ht="56.1" customHeight="1" thickBot="1">
      <c r="A33" s="74" t="s">
        <v>255</v>
      </c>
      <c r="B33" s="266" t="s">
        <v>256</v>
      </c>
      <c r="C33" s="267"/>
      <c r="D33" s="70"/>
      <c r="E33" s="68" t="s">
        <v>100</v>
      </c>
      <c r="F33" s="68" t="s">
        <v>100</v>
      </c>
      <c r="G33" s="70"/>
    </row>
    <row r="35" spans="1:7" ht="19.5" thickBot="1">
      <c r="A35" s="108" t="s">
        <v>257</v>
      </c>
      <c r="B35" s="107"/>
      <c r="C35" s="107"/>
      <c r="D35" s="107"/>
      <c r="E35" s="264" t="s">
        <v>97</v>
      </c>
      <c r="F35" s="265"/>
      <c r="G35" s="109" t="s">
        <v>85</v>
      </c>
    </row>
    <row r="36" spans="1:7" ht="57" customHeight="1" thickBot="1">
      <c r="A36" s="74" t="s">
        <v>147</v>
      </c>
      <c r="B36" s="266" t="s">
        <v>258</v>
      </c>
      <c r="C36" s="267"/>
      <c r="D36" s="70"/>
      <c r="E36" s="68" t="s">
        <v>100</v>
      </c>
      <c r="F36" s="68" t="s">
        <v>100</v>
      </c>
      <c r="G36" s="70"/>
    </row>
    <row r="37" spans="1:7" ht="72" customHeight="1"/>
  </sheetData>
  <mergeCells count="27">
    <mergeCell ref="E28:F28"/>
    <mergeCell ref="E35:F35"/>
    <mergeCell ref="E21:F21"/>
    <mergeCell ref="B23:C23"/>
    <mergeCell ref="B25:C25"/>
    <mergeCell ref="B32:C32"/>
    <mergeCell ref="B33:C33"/>
    <mergeCell ref="B26:C26"/>
    <mergeCell ref="B31:C31"/>
    <mergeCell ref="B22:C22"/>
    <mergeCell ref="B29:C29"/>
    <mergeCell ref="B24:C24"/>
    <mergeCell ref="B30:C30"/>
    <mergeCell ref="B36:C36"/>
    <mergeCell ref="A1:C1"/>
    <mergeCell ref="B14:C14"/>
    <mergeCell ref="A2:C6"/>
    <mergeCell ref="B17:C17"/>
    <mergeCell ref="B18:C18"/>
    <mergeCell ref="G2:G6"/>
    <mergeCell ref="A9:B9"/>
    <mergeCell ref="B12:C12"/>
    <mergeCell ref="B13:C13"/>
    <mergeCell ref="B19:C19"/>
    <mergeCell ref="E7:F7"/>
    <mergeCell ref="E11:F11"/>
    <mergeCell ref="E16:F16"/>
  </mergeCells>
  <conditionalFormatting sqref="A37:A76">
    <cfRule type="beginsWith" dxfId="495" priority="237" stopIfTrue="1" operator="beginsWith" text="Exceptional">
      <formula>LEFT(A37,LEN("Exceptional"))="Exceptional"</formula>
    </cfRule>
    <cfRule type="beginsWith" dxfId="494" priority="238" stopIfTrue="1" operator="beginsWith" text="Professional">
      <formula>LEFT(A37,LEN("Professional"))="Professional"</formula>
    </cfRule>
    <cfRule type="beginsWith" dxfId="493" priority="239" stopIfTrue="1" operator="beginsWith" text="Advanced">
      <formula>LEFT(A37,LEN("Advanced"))="Advanced"</formula>
    </cfRule>
    <cfRule type="beginsWith" dxfId="492" priority="240" stopIfTrue="1" operator="beginsWith" text="Intermediate">
      <formula>LEFT(A37,LEN("Intermediate"))="Intermediate"</formula>
    </cfRule>
    <cfRule type="beginsWith" dxfId="491" priority="241" stopIfTrue="1" operator="beginsWith" text="Basic">
      <formula>LEFT(A37,LEN("Basic"))="Basic"</formula>
    </cfRule>
    <cfRule type="beginsWith" dxfId="490" priority="242" stopIfTrue="1" operator="beginsWith" text="Required">
      <formula>LEFT(A37,LEN("Required"))="Required"</formula>
    </cfRule>
    <cfRule type="notContainsBlanks" dxfId="489" priority="243" stopIfTrue="1">
      <formula>LEN(TRIM(A37))&gt;0</formula>
    </cfRule>
  </conditionalFormatting>
  <conditionalFormatting sqref="E37:F76">
    <cfRule type="beginsWith" dxfId="488" priority="230" stopIfTrue="1" operator="beginsWith" text="Not Applicable">
      <formula>LEFT(E37,LEN("Not Applicable"))="Not Applicable"</formula>
    </cfRule>
    <cfRule type="beginsWith" dxfId="487" priority="231" stopIfTrue="1" operator="beginsWith" text="Waived">
      <formula>LEFT(E37,LEN("Waived"))="Waived"</formula>
    </cfRule>
    <cfRule type="beginsWith" dxfId="486" priority="232" stopIfTrue="1" operator="beginsWith" text="Pre-Passed">
      <formula>LEFT(E37,LEN("Pre-Passed"))="Pre-Passed"</formula>
    </cfRule>
    <cfRule type="beginsWith" dxfId="485" priority="233" stopIfTrue="1" operator="beginsWith" text="Completed">
      <formula>LEFT(E37,LEN("Completed"))="Completed"</formula>
    </cfRule>
    <cfRule type="beginsWith" dxfId="484" priority="234" stopIfTrue="1" operator="beginsWith" text="Partial">
      <formula>LEFT(E37,LEN("Partial"))="Partial"</formula>
    </cfRule>
    <cfRule type="beginsWith" dxfId="483" priority="235" stopIfTrue="1" operator="beginsWith" text="Missing">
      <formula>LEFT(E37,LEN("Missing"))="Missing"</formula>
    </cfRule>
    <cfRule type="beginsWith" dxfId="482" priority="236" stopIfTrue="1" operator="beginsWith" text="Untested">
      <formula>LEFT(E37,LEN("Untested"))="Untested"</formula>
    </cfRule>
    <cfRule type="notContainsBlanks" dxfId="481" priority="244" stopIfTrue="1">
      <formula>LEN(TRIM(E37))&gt;0</formula>
    </cfRule>
  </conditionalFormatting>
  <conditionalFormatting sqref="E9">
    <cfRule type="beginsWith" dxfId="480" priority="222" stopIfTrue="1" operator="beginsWith" text="Not Applicable">
      <formula>LEFT(E9,LEN("Not Applicable"))="Not Applicable"</formula>
    </cfRule>
    <cfRule type="beginsWith" dxfId="479" priority="223" stopIfTrue="1" operator="beginsWith" text="Waived">
      <formula>LEFT(E9,LEN("Waived"))="Waived"</formula>
    </cfRule>
    <cfRule type="beginsWith" dxfId="478" priority="224" stopIfTrue="1" operator="beginsWith" text="Pre-Passed">
      <formula>LEFT(E9,LEN("Pre-Passed"))="Pre-Passed"</formula>
    </cfRule>
    <cfRule type="beginsWith" dxfId="477" priority="225" stopIfTrue="1" operator="beginsWith" text="Completed">
      <formula>LEFT(E9,LEN("Completed"))="Completed"</formula>
    </cfRule>
    <cfRule type="beginsWith" dxfId="476" priority="226" stopIfTrue="1" operator="beginsWith" text="Partial">
      <formula>LEFT(E9,LEN("Partial"))="Partial"</formula>
    </cfRule>
    <cfRule type="beginsWith" dxfId="475" priority="227" stopIfTrue="1" operator="beginsWith" text="Missing">
      <formula>LEFT(E9,LEN("Missing"))="Missing"</formula>
    </cfRule>
    <cfRule type="beginsWith" dxfId="474" priority="228" stopIfTrue="1" operator="beginsWith" text="Untested">
      <formula>LEFT(E9,LEN("Untested"))="Untested"</formula>
    </cfRule>
    <cfRule type="notContainsBlanks" dxfId="473" priority="229" stopIfTrue="1">
      <formula>LEN(TRIM(E9))&gt;0</formula>
    </cfRule>
  </conditionalFormatting>
  <conditionalFormatting sqref="F9">
    <cfRule type="beginsWith" dxfId="472" priority="214" stopIfTrue="1" operator="beginsWith" text="Not Applicable">
      <formula>LEFT(F9,LEN("Not Applicable"))="Not Applicable"</formula>
    </cfRule>
    <cfRule type="beginsWith" dxfId="471" priority="215" stopIfTrue="1" operator="beginsWith" text="Waived">
      <formula>LEFT(F9,LEN("Waived"))="Waived"</formula>
    </cfRule>
    <cfRule type="beginsWith" dxfId="470" priority="216" stopIfTrue="1" operator="beginsWith" text="Pre-Passed">
      <formula>LEFT(F9,LEN("Pre-Passed"))="Pre-Passed"</formula>
    </cfRule>
    <cfRule type="beginsWith" dxfId="469" priority="217" stopIfTrue="1" operator="beginsWith" text="Completed">
      <formula>LEFT(F9,LEN("Completed"))="Completed"</formula>
    </cfRule>
    <cfRule type="beginsWith" dxfId="468" priority="218" stopIfTrue="1" operator="beginsWith" text="Partial">
      <formula>LEFT(F9,LEN("Partial"))="Partial"</formula>
    </cfRule>
    <cfRule type="beginsWith" dxfId="467" priority="219" stopIfTrue="1" operator="beginsWith" text="Missing">
      <formula>LEFT(F9,LEN("Missing"))="Missing"</formula>
    </cfRule>
    <cfRule type="beginsWith" dxfId="466" priority="220" stopIfTrue="1" operator="beginsWith" text="Untested">
      <formula>LEFT(F9,LEN("Untested"))="Untested"</formula>
    </cfRule>
    <cfRule type="notContainsBlanks" dxfId="465" priority="221" stopIfTrue="1">
      <formula>LEN(TRIM(F9))&gt;0</formula>
    </cfRule>
  </conditionalFormatting>
  <conditionalFormatting sqref="E12:F14 E29:F29 E36:F36 E22:F22 E19:F19">
    <cfRule type="beginsWith" dxfId="464" priority="210" stopIfTrue="1" operator="beginsWith" text="Not Applicable">
      <formula>LEFT(E12,LEN("Not Applicable"))="Not Applicable"</formula>
    </cfRule>
    <cfRule type="beginsWith" dxfId="463" priority="211" stopIfTrue="1" operator="beginsWith" text="No Extras">
      <formula>LEFT(E12,LEN("No Extras"))="No Extras"</formula>
    </cfRule>
    <cfRule type="beginsWith" dxfId="462" priority="212" stopIfTrue="1" operator="beginsWith" text="Untested">
      <formula>LEFT(E12,LEN("Untested"))="Untested"</formula>
    </cfRule>
    <cfRule type="notContainsBlanks" dxfId="461" priority="213" stopIfTrue="1">
      <formula>LEN(TRIM(E12))&gt;0</formula>
    </cfRule>
  </conditionalFormatting>
  <conditionalFormatting sqref="E12:F14 E29:F29 E36:F36 E22:F22 E19:F19">
    <cfRule type="beginsWith" dxfId="460" priority="207" stopIfTrue="1" operator="beginsWith" text="Exceptional">
      <formula>LEFT(E12,LEN("Exceptional"))="Exceptional"</formula>
    </cfRule>
    <cfRule type="beginsWith" dxfId="459" priority="208" stopIfTrue="1" operator="beginsWith" text="Lots">
      <formula>LEFT(E12,LEN("Lots"))="Lots"</formula>
    </cfRule>
    <cfRule type="beginsWith" dxfId="458" priority="209" stopIfTrue="1" operator="beginsWith" text="Some">
      <formula>LEFT(E12,LEN("Some"))="Some"</formula>
    </cfRule>
  </conditionalFormatting>
  <conditionalFormatting sqref="A10">
    <cfRule type="beginsWith" dxfId="457" priority="199" stopIfTrue="1" operator="beginsWith" text="Exceptional">
      <formula>LEFT(A10,LEN("Exceptional"))="Exceptional"</formula>
    </cfRule>
    <cfRule type="beginsWith" dxfId="456" priority="200" stopIfTrue="1" operator="beginsWith" text="Professional">
      <formula>LEFT(A10,LEN("Professional"))="Professional"</formula>
    </cfRule>
    <cfRule type="beginsWith" dxfId="455" priority="201" stopIfTrue="1" operator="beginsWith" text="Advanced">
      <formula>LEFT(A10,LEN("Advanced"))="Advanced"</formula>
    </cfRule>
    <cfRule type="beginsWith" dxfId="454" priority="202" stopIfTrue="1" operator="beginsWith" text="Intermediate">
      <formula>LEFT(A10,LEN("Intermediate"))="Intermediate"</formula>
    </cfRule>
    <cfRule type="beginsWith" dxfId="453" priority="203" stopIfTrue="1" operator="beginsWith" text="Basic">
      <formula>LEFT(A10,LEN("Basic"))="Basic"</formula>
    </cfRule>
    <cfRule type="beginsWith" dxfId="452" priority="204" stopIfTrue="1" operator="beginsWith" text="Required">
      <formula>LEFT(A10,LEN("Required"))="Required"</formula>
    </cfRule>
    <cfRule type="notContainsBlanks" dxfId="451" priority="205" stopIfTrue="1">
      <formula>LEN(TRIM(A10))&gt;0</formula>
    </cfRule>
  </conditionalFormatting>
  <conditionalFormatting sqref="E10:F10">
    <cfRule type="beginsWith" dxfId="450" priority="192" stopIfTrue="1" operator="beginsWith" text="Not Applicable">
      <formula>LEFT(E10,LEN("Not Applicable"))="Not Applicable"</formula>
    </cfRule>
    <cfRule type="beginsWith" dxfId="449" priority="193" stopIfTrue="1" operator="beginsWith" text="Waived">
      <formula>LEFT(E10,LEN("Waived"))="Waived"</formula>
    </cfRule>
    <cfRule type="beginsWith" dxfId="448" priority="194" stopIfTrue="1" operator="beginsWith" text="Pre-Passed">
      <formula>LEFT(E10,LEN("Pre-Passed"))="Pre-Passed"</formula>
    </cfRule>
    <cfRule type="beginsWith" dxfId="447" priority="195" stopIfTrue="1" operator="beginsWith" text="Completed">
      <formula>LEFT(E10,LEN("Completed"))="Completed"</formula>
    </cfRule>
    <cfRule type="beginsWith" dxfId="446" priority="196" stopIfTrue="1" operator="beginsWith" text="Partial">
      <formula>LEFT(E10,LEN("Partial"))="Partial"</formula>
    </cfRule>
    <cfRule type="beginsWith" dxfId="445" priority="197" stopIfTrue="1" operator="beginsWith" text="Missing">
      <formula>LEFT(E10,LEN("Missing"))="Missing"</formula>
    </cfRule>
    <cfRule type="beginsWith" dxfId="444" priority="198" stopIfTrue="1" operator="beginsWith" text="Untested">
      <formula>LEFT(E10,LEN("Untested"))="Untested"</formula>
    </cfRule>
    <cfRule type="notContainsBlanks" dxfId="443" priority="206" stopIfTrue="1">
      <formula>LEN(TRIM(E10))&gt;0</formula>
    </cfRule>
  </conditionalFormatting>
  <conditionalFormatting sqref="A27">
    <cfRule type="beginsWith" dxfId="442" priority="184" stopIfTrue="1" operator="beginsWith" text="Exceptional">
      <formula>LEFT(A27,LEN("Exceptional"))="Exceptional"</formula>
    </cfRule>
    <cfRule type="beginsWith" dxfId="441" priority="185" stopIfTrue="1" operator="beginsWith" text="Professional">
      <formula>LEFT(A27,LEN("Professional"))="Professional"</formula>
    </cfRule>
    <cfRule type="beginsWith" dxfId="440" priority="186" stopIfTrue="1" operator="beginsWith" text="Advanced">
      <formula>LEFT(A27,LEN("Advanced"))="Advanced"</formula>
    </cfRule>
    <cfRule type="beginsWith" dxfId="439" priority="187" stopIfTrue="1" operator="beginsWith" text="Intermediate">
      <formula>LEFT(A27,LEN("Intermediate"))="Intermediate"</formula>
    </cfRule>
    <cfRule type="beginsWith" dxfId="438" priority="188" stopIfTrue="1" operator="beginsWith" text="Basic">
      <formula>LEFT(A27,LEN("Basic"))="Basic"</formula>
    </cfRule>
    <cfRule type="beginsWith" dxfId="437" priority="189" stopIfTrue="1" operator="beginsWith" text="Required">
      <formula>LEFT(A27,LEN("Required"))="Required"</formula>
    </cfRule>
    <cfRule type="notContainsBlanks" dxfId="436" priority="190" stopIfTrue="1">
      <formula>LEN(TRIM(A27))&gt;0</formula>
    </cfRule>
  </conditionalFormatting>
  <conditionalFormatting sqref="E27:F27">
    <cfRule type="beginsWith" dxfId="435" priority="177" stopIfTrue="1" operator="beginsWith" text="Not Applicable">
      <formula>LEFT(E27,LEN("Not Applicable"))="Not Applicable"</formula>
    </cfRule>
    <cfRule type="beginsWith" dxfId="434" priority="178" stopIfTrue="1" operator="beginsWith" text="Waived">
      <formula>LEFT(E27,LEN("Waived"))="Waived"</formula>
    </cfRule>
    <cfRule type="beginsWith" dxfId="433" priority="179" stopIfTrue="1" operator="beginsWith" text="Pre-Passed">
      <formula>LEFT(E27,LEN("Pre-Passed"))="Pre-Passed"</formula>
    </cfRule>
    <cfRule type="beginsWith" dxfId="432" priority="180" stopIfTrue="1" operator="beginsWith" text="Completed">
      <formula>LEFT(E27,LEN("Completed"))="Completed"</formula>
    </cfRule>
    <cfRule type="beginsWith" dxfId="431" priority="181" stopIfTrue="1" operator="beginsWith" text="Partial">
      <formula>LEFT(E27,LEN("Partial"))="Partial"</formula>
    </cfRule>
    <cfRule type="beginsWith" dxfId="430" priority="182" stopIfTrue="1" operator="beginsWith" text="Missing">
      <formula>LEFT(E27,LEN("Missing"))="Missing"</formula>
    </cfRule>
    <cfRule type="beginsWith" dxfId="429" priority="183" stopIfTrue="1" operator="beginsWith" text="Untested">
      <formula>LEFT(E27,LEN("Untested"))="Untested"</formula>
    </cfRule>
    <cfRule type="notContainsBlanks" dxfId="428" priority="191" stopIfTrue="1">
      <formula>LEN(TRIM(E27))&gt;0</formula>
    </cfRule>
  </conditionalFormatting>
  <conditionalFormatting sqref="A20">
    <cfRule type="beginsWith" dxfId="427" priority="154" stopIfTrue="1" operator="beginsWith" text="Exceptional">
      <formula>LEFT(A20,LEN("Exceptional"))="Exceptional"</formula>
    </cfRule>
    <cfRule type="beginsWith" dxfId="426" priority="155" stopIfTrue="1" operator="beginsWith" text="Professional">
      <formula>LEFT(A20,LEN("Professional"))="Professional"</formula>
    </cfRule>
    <cfRule type="beginsWith" dxfId="425" priority="156" stopIfTrue="1" operator="beginsWith" text="Advanced">
      <formula>LEFT(A20,LEN("Advanced"))="Advanced"</formula>
    </cfRule>
    <cfRule type="beginsWith" dxfId="424" priority="157" stopIfTrue="1" operator="beginsWith" text="Intermediate">
      <formula>LEFT(A20,LEN("Intermediate"))="Intermediate"</formula>
    </cfRule>
    <cfRule type="beginsWith" dxfId="423" priority="158" stopIfTrue="1" operator="beginsWith" text="Basic">
      <formula>LEFT(A20,LEN("Basic"))="Basic"</formula>
    </cfRule>
    <cfRule type="beginsWith" dxfId="422" priority="159" stopIfTrue="1" operator="beginsWith" text="Required">
      <formula>LEFT(A20,LEN("Required"))="Required"</formula>
    </cfRule>
    <cfRule type="notContainsBlanks" dxfId="421" priority="160" stopIfTrue="1">
      <formula>LEN(TRIM(A20))&gt;0</formula>
    </cfRule>
  </conditionalFormatting>
  <conditionalFormatting sqref="E20:F20">
    <cfRule type="beginsWith" dxfId="420" priority="147" stopIfTrue="1" operator="beginsWith" text="Not Applicable">
      <formula>LEFT(E20,LEN("Not Applicable"))="Not Applicable"</formula>
    </cfRule>
    <cfRule type="beginsWith" dxfId="419" priority="148" stopIfTrue="1" operator="beginsWith" text="Waived">
      <formula>LEFT(E20,LEN("Waived"))="Waived"</formula>
    </cfRule>
    <cfRule type="beginsWith" dxfId="418" priority="149" stopIfTrue="1" operator="beginsWith" text="Pre-Passed">
      <formula>LEFT(E20,LEN("Pre-Passed"))="Pre-Passed"</formula>
    </cfRule>
    <cfRule type="beginsWith" dxfId="417" priority="150" stopIfTrue="1" operator="beginsWith" text="Completed">
      <formula>LEFT(E20,LEN("Completed"))="Completed"</formula>
    </cfRule>
    <cfRule type="beginsWith" dxfId="416" priority="151" stopIfTrue="1" operator="beginsWith" text="Partial">
      <formula>LEFT(E20,LEN("Partial"))="Partial"</formula>
    </cfRule>
    <cfRule type="beginsWith" dxfId="415" priority="152" stopIfTrue="1" operator="beginsWith" text="Missing">
      <formula>LEFT(E20,LEN("Missing"))="Missing"</formula>
    </cfRule>
    <cfRule type="beginsWith" dxfId="414" priority="153" stopIfTrue="1" operator="beginsWith" text="Untested">
      <formula>LEFT(E20,LEN("Untested"))="Untested"</formula>
    </cfRule>
    <cfRule type="notContainsBlanks" dxfId="413" priority="161" stopIfTrue="1">
      <formula>LEN(TRIM(E20))&gt;0</formula>
    </cfRule>
  </conditionalFormatting>
  <conditionalFormatting sqref="E23:F23">
    <cfRule type="beginsWith" dxfId="412" priority="143" stopIfTrue="1" operator="beginsWith" text="Not Applicable">
      <formula>LEFT(E23,LEN("Not Applicable"))="Not Applicable"</formula>
    </cfRule>
    <cfRule type="beginsWith" dxfId="411" priority="144" stopIfTrue="1" operator="beginsWith" text="No Extras">
      <formula>LEFT(E23,LEN("No Extras"))="No Extras"</formula>
    </cfRule>
    <cfRule type="beginsWith" dxfId="410" priority="145" stopIfTrue="1" operator="beginsWith" text="Untested">
      <formula>LEFT(E23,LEN("Untested"))="Untested"</formula>
    </cfRule>
    <cfRule type="notContainsBlanks" dxfId="409" priority="146" stopIfTrue="1">
      <formula>LEN(TRIM(E23))&gt;0</formula>
    </cfRule>
  </conditionalFormatting>
  <conditionalFormatting sqref="E23:F23">
    <cfRule type="beginsWith" dxfId="408" priority="140" stopIfTrue="1" operator="beginsWith" text="Exceptional">
      <formula>LEFT(E23,LEN("Exceptional"))="Exceptional"</formula>
    </cfRule>
    <cfRule type="beginsWith" dxfId="407" priority="141" stopIfTrue="1" operator="beginsWith" text="Lots">
      <formula>LEFT(E23,LEN("Lots"))="Lots"</formula>
    </cfRule>
    <cfRule type="beginsWith" dxfId="406" priority="142" stopIfTrue="1" operator="beginsWith" text="Some">
      <formula>LEFT(E23,LEN("Some"))="Some"</formula>
    </cfRule>
  </conditionalFormatting>
  <conditionalFormatting sqref="E25:F25">
    <cfRule type="beginsWith" dxfId="405" priority="136" stopIfTrue="1" operator="beginsWith" text="Not Applicable">
      <formula>LEFT(E25,LEN("Not Applicable"))="Not Applicable"</formula>
    </cfRule>
    <cfRule type="beginsWith" dxfId="404" priority="137" stopIfTrue="1" operator="beginsWith" text="No Extras">
      <formula>LEFT(E25,LEN("No Extras"))="No Extras"</formula>
    </cfRule>
    <cfRule type="beginsWith" dxfId="403" priority="138" stopIfTrue="1" operator="beginsWith" text="Untested">
      <formula>LEFT(E25,LEN("Untested"))="Untested"</formula>
    </cfRule>
    <cfRule type="notContainsBlanks" dxfId="402" priority="139" stopIfTrue="1">
      <formula>LEN(TRIM(E25))&gt;0</formula>
    </cfRule>
  </conditionalFormatting>
  <conditionalFormatting sqref="E25:F25">
    <cfRule type="beginsWith" dxfId="401" priority="133" stopIfTrue="1" operator="beginsWith" text="Exceptional">
      <formula>LEFT(E25,LEN("Exceptional"))="Exceptional"</formula>
    </cfRule>
    <cfRule type="beginsWith" dxfId="400" priority="134" stopIfTrue="1" operator="beginsWith" text="Lots">
      <formula>LEFT(E25,LEN("Lots"))="Lots"</formula>
    </cfRule>
    <cfRule type="beginsWith" dxfId="399" priority="135" stopIfTrue="1" operator="beginsWith" text="Some">
      <formula>LEFT(E25,LEN("Some"))="Some"</formula>
    </cfRule>
  </conditionalFormatting>
  <conditionalFormatting sqref="E32:F32">
    <cfRule type="beginsWith" dxfId="398" priority="129" stopIfTrue="1" operator="beginsWith" text="Not Applicable">
      <formula>LEFT(E32,LEN("Not Applicable"))="Not Applicable"</formula>
    </cfRule>
    <cfRule type="beginsWith" dxfId="397" priority="130" stopIfTrue="1" operator="beginsWith" text="No Extras">
      <formula>LEFT(E32,LEN("No Extras"))="No Extras"</formula>
    </cfRule>
    <cfRule type="beginsWith" dxfId="396" priority="131" stopIfTrue="1" operator="beginsWith" text="Untested">
      <formula>LEFT(E32,LEN("Untested"))="Untested"</formula>
    </cfRule>
    <cfRule type="notContainsBlanks" dxfId="395" priority="132" stopIfTrue="1">
      <formula>LEN(TRIM(E32))&gt;0</formula>
    </cfRule>
  </conditionalFormatting>
  <conditionalFormatting sqref="E32:F32">
    <cfRule type="beginsWith" dxfId="394" priority="126" stopIfTrue="1" operator="beginsWith" text="Exceptional">
      <formula>LEFT(E32,LEN("Exceptional"))="Exceptional"</formula>
    </cfRule>
    <cfRule type="beginsWith" dxfId="393" priority="127" stopIfTrue="1" operator="beginsWith" text="Lots">
      <formula>LEFT(E32,LEN("Lots"))="Lots"</formula>
    </cfRule>
    <cfRule type="beginsWith" dxfId="392" priority="128" stopIfTrue="1" operator="beginsWith" text="Some">
      <formula>LEFT(E32,LEN("Some"))="Some"</formula>
    </cfRule>
  </conditionalFormatting>
  <conditionalFormatting sqref="E33:F33">
    <cfRule type="beginsWith" dxfId="391" priority="122" stopIfTrue="1" operator="beginsWith" text="Not Applicable">
      <formula>LEFT(E33,LEN("Not Applicable"))="Not Applicable"</formula>
    </cfRule>
    <cfRule type="beginsWith" dxfId="390" priority="123" stopIfTrue="1" operator="beginsWith" text="No Extras">
      <formula>LEFT(E33,LEN("No Extras"))="No Extras"</formula>
    </cfRule>
    <cfRule type="beginsWith" dxfId="389" priority="124" stopIfTrue="1" operator="beginsWith" text="Untested">
      <formula>LEFT(E33,LEN("Untested"))="Untested"</formula>
    </cfRule>
    <cfRule type="notContainsBlanks" dxfId="388" priority="125" stopIfTrue="1">
      <formula>LEN(TRIM(E33))&gt;0</formula>
    </cfRule>
  </conditionalFormatting>
  <conditionalFormatting sqref="E33:F33">
    <cfRule type="beginsWith" dxfId="387" priority="119" stopIfTrue="1" operator="beginsWith" text="Exceptional">
      <formula>LEFT(E33,LEN("Exceptional"))="Exceptional"</formula>
    </cfRule>
    <cfRule type="beginsWith" dxfId="386" priority="120" stopIfTrue="1" operator="beginsWith" text="Lots">
      <formula>LEFT(E33,LEN("Lots"))="Lots"</formula>
    </cfRule>
    <cfRule type="beginsWith" dxfId="385" priority="121" stopIfTrue="1" operator="beginsWith" text="Some">
      <formula>LEFT(E33,LEN("Some"))="Some"</formula>
    </cfRule>
  </conditionalFormatting>
  <conditionalFormatting sqref="A15">
    <cfRule type="beginsWith" dxfId="384" priority="111" stopIfTrue="1" operator="beginsWith" text="Exceptional">
      <formula>LEFT(A15,LEN("Exceptional"))="Exceptional"</formula>
    </cfRule>
    <cfRule type="beginsWith" dxfId="383" priority="112" stopIfTrue="1" operator="beginsWith" text="Professional">
      <formula>LEFT(A15,LEN("Professional"))="Professional"</formula>
    </cfRule>
    <cfRule type="beginsWith" dxfId="382" priority="113" stopIfTrue="1" operator="beginsWith" text="Advanced">
      <formula>LEFT(A15,LEN("Advanced"))="Advanced"</formula>
    </cfRule>
    <cfRule type="beginsWith" dxfId="381" priority="114" stopIfTrue="1" operator="beginsWith" text="Intermediate">
      <formula>LEFT(A15,LEN("Intermediate"))="Intermediate"</formula>
    </cfRule>
    <cfRule type="beginsWith" dxfId="380" priority="115" stopIfTrue="1" operator="beginsWith" text="Basic">
      <formula>LEFT(A15,LEN("Basic"))="Basic"</formula>
    </cfRule>
    <cfRule type="beginsWith" dxfId="379" priority="116" stopIfTrue="1" operator="beginsWith" text="Required">
      <formula>LEFT(A15,LEN("Required"))="Required"</formula>
    </cfRule>
    <cfRule type="notContainsBlanks" dxfId="378" priority="117" stopIfTrue="1">
      <formula>LEN(TRIM(A15))&gt;0</formula>
    </cfRule>
  </conditionalFormatting>
  <conditionalFormatting sqref="E15:F15">
    <cfRule type="beginsWith" dxfId="377" priority="104" stopIfTrue="1" operator="beginsWith" text="Not Applicable">
      <formula>LEFT(E15,LEN("Not Applicable"))="Not Applicable"</formula>
    </cfRule>
    <cfRule type="beginsWith" dxfId="376" priority="105" stopIfTrue="1" operator="beginsWith" text="Waived">
      <formula>LEFT(E15,LEN("Waived"))="Waived"</formula>
    </cfRule>
    <cfRule type="beginsWith" dxfId="375" priority="106" stopIfTrue="1" operator="beginsWith" text="Pre-Passed">
      <formula>LEFT(E15,LEN("Pre-Passed"))="Pre-Passed"</formula>
    </cfRule>
    <cfRule type="beginsWith" dxfId="374" priority="107" stopIfTrue="1" operator="beginsWith" text="Completed">
      <formula>LEFT(E15,LEN("Completed"))="Completed"</formula>
    </cfRule>
    <cfRule type="beginsWith" dxfId="373" priority="108" stopIfTrue="1" operator="beginsWith" text="Partial">
      <formula>LEFT(E15,LEN("Partial"))="Partial"</formula>
    </cfRule>
    <cfRule type="beginsWith" dxfId="372" priority="109" stopIfTrue="1" operator="beginsWith" text="Missing">
      <formula>LEFT(E15,LEN("Missing"))="Missing"</formula>
    </cfRule>
    <cfRule type="beginsWith" dxfId="371" priority="110" stopIfTrue="1" operator="beginsWith" text="Untested">
      <formula>LEFT(E15,LEN("Untested"))="Untested"</formula>
    </cfRule>
    <cfRule type="notContainsBlanks" dxfId="370" priority="118" stopIfTrue="1">
      <formula>LEN(TRIM(E15))&gt;0</formula>
    </cfRule>
  </conditionalFormatting>
  <conditionalFormatting sqref="E17:F17">
    <cfRule type="beginsWith" dxfId="369" priority="100" stopIfTrue="1" operator="beginsWith" text="Not Applicable">
      <formula>LEFT(E17,LEN("Not Applicable"))="Not Applicable"</formula>
    </cfRule>
    <cfRule type="beginsWith" dxfId="368" priority="101" stopIfTrue="1" operator="beginsWith" text="No Extras">
      <formula>LEFT(E17,LEN("No Extras"))="No Extras"</formula>
    </cfRule>
    <cfRule type="beginsWith" dxfId="367" priority="102" stopIfTrue="1" operator="beginsWith" text="Untested">
      <formula>LEFT(E17,LEN("Untested"))="Untested"</formula>
    </cfRule>
    <cfRule type="notContainsBlanks" dxfId="366" priority="103" stopIfTrue="1">
      <formula>LEN(TRIM(E17))&gt;0</formula>
    </cfRule>
  </conditionalFormatting>
  <conditionalFormatting sqref="E17:F17">
    <cfRule type="beginsWith" dxfId="365" priority="97" stopIfTrue="1" operator="beginsWith" text="Exceptional">
      <formula>LEFT(E17,LEN("Exceptional"))="Exceptional"</formula>
    </cfRule>
    <cfRule type="beginsWith" dxfId="364" priority="98" stopIfTrue="1" operator="beginsWith" text="Lots">
      <formula>LEFT(E17,LEN("Lots"))="Lots"</formula>
    </cfRule>
    <cfRule type="beginsWith" dxfId="363" priority="99" stopIfTrue="1" operator="beginsWith" text="Some">
      <formula>LEFT(E17,LEN("Some"))="Some"</formula>
    </cfRule>
  </conditionalFormatting>
  <conditionalFormatting sqref="E26:F26">
    <cfRule type="beginsWith" dxfId="362" priority="93" stopIfTrue="1" operator="beginsWith" text="Not Applicable">
      <formula>LEFT(E26,LEN("Not Applicable"))="Not Applicable"</formula>
    </cfRule>
    <cfRule type="beginsWith" dxfId="361" priority="94" stopIfTrue="1" operator="beginsWith" text="No Extras">
      <formula>LEFT(E26,LEN("No Extras"))="No Extras"</formula>
    </cfRule>
    <cfRule type="beginsWith" dxfId="360" priority="95" stopIfTrue="1" operator="beginsWith" text="Untested">
      <formula>LEFT(E26,LEN("Untested"))="Untested"</formula>
    </cfRule>
    <cfRule type="notContainsBlanks" dxfId="359" priority="96" stopIfTrue="1">
      <formula>LEN(TRIM(E26))&gt;0</formula>
    </cfRule>
  </conditionalFormatting>
  <conditionalFormatting sqref="E26:F26">
    <cfRule type="beginsWith" dxfId="358" priority="90" stopIfTrue="1" operator="beginsWith" text="Exceptional">
      <formula>LEFT(E26,LEN("Exceptional"))="Exceptional"</formula>
    </cfRule>
    <cfRule type="beginsWith" dxfId="357" priority="91" stopIfTrue="1" operator="beginsWith" text="Lots">
      <formula>LEFT(E26,LEN("Lots"))="Lots"</formula>
    </cfRule>
    <cfRule type="beginsWith" dxfId="356" priority="92" stopIfTrue="1" operator="beginsWith" text="Some">
      <formula>LEFT(E26,LEN("Some"))="Some"</formula>
    </cfRule>
  </conditionalFormatting>
  <conditionalFormatting sqref="E18:F18">
    <cfRule type="beginsWith" dxfId="355" priority="86" stopIfTrue="1" operator="beginsWith" text="Not Applicable">
      <formula>LEFT(E18,LEN("Not Applicable"))="Not Applicable"</formula>
    </cfRule>
    <cfRule type="beginsWith" dxfId="354" priority="87" stopIfTrue="1" operator="beginsWith" text="No Extras">
      <formula>LEFT(E18,LEN("No Extras"))="No Extras"</formula>
    </cfRule>
    <cfRule type="beginsWith" dxfId="353" priority="88" stopIfTrue="1" operator="beginsWith" text="Untested">
      <formula>LEFT(E18,LEN("Untested"))="Untested"</formula>
    </cfRule>
    <cfRule type="notContainsBlanks" dxfId="352" priority="89" stopIfTrue="1">
      <formula>LEN(TRIM(E18))&gt;0</formula>
    </cfRule>
  </conditionalFormatting>
  <conditionalFormatting sqref="E18:F18">
    <cfRule type="beginsWith" dxfId="351" priority="83" stopIfTrue="1" operator="beginsWith" text="Exceptional">
      <formula>LEFT(E18,LEN("Exceptional"))="Exceptional"</formula>
    </cfRule>
    <cfRule type="beginsWith" dxfId="350" priority="84" stopIfTrue="1" operator="beginsWith" text="Lots">
      <formula>LEFT(E18,LEN("Lots"))="Lots"</formula>
    </cfRule>
    <cfRule type="beginsWith" dxfId="349" priority="85" stopIfTrue="1" operator="beginsWith" text="Some">
      <formula>LEFT(E18,LEN("Some"))="Some"</formula>
    </cfRule>
  </conditionalFormatting>
  <conditionalFormatting sqref="E31:F31">
    <cfRule type="beginsWith" dxfId="348" priority="79" stopIfTrue="1" operator="beginsWith" text="Not Applicable">
      <formula>LEFT(E31,LEN("Not Applicable"))="Not Applicable"</formula>
    </cfRule>
    <cfRule type="beginsWith" dxfId="347" priority="80" stopIfTrue="1" operator="beginsWith" text="No Extras">
      <formula>LEFT(E31,LEN("No Extras"))="No Extras"</formula>
    </cfRule>
    <cfRule type="beginsWith" dxfId="346" priority="81" stopIfTrue="1" operator="beginsWith" text="Untested">
      <formula>LEFT(E31,LEN("Untested"))="Untested"</formula>
    </cfRule>
    <cfRule type="notContainsBlanks" dxfId="345" priority="82" stopIfTrue="1">
      <formula>LEN(TRIM(E31))&gt;0</formula>
    </cfRule>
  </conditionalFormatting>
  <conditionalFormatting sqref="E31:F31">
    <cfRule type="beginsWith" dxfId="344" priority="76" stopIfTrue="1" operator="beginsWith" text="Exceptional">
      <formula>LEFT(E31,LEN("Exceptional"))="Exceptional"</formula>
    </cfRule>
    <cfRule type="beginsWith" dxfId="343" priority="77" stopIfTrue="1" operator="beginsWith" text="Lots">
      <formula>LEFT(E31,LEN("Lots"))="Lots"</formula>
    </cfRule>
    <cfRule type="beginsWith" dxfId="342" priority="78" stopIfTrue="1" operator="beginsWith" text="Some">
      <formula>LEFT(E31,LEN("Some"))="Some"</formula>
    </cfRule>
  </conditionalFormatting>
  <conditionalFormatting sqref="A34">
    <cfRule type="beginsWith" dxfId="341" priority="29" stopIfTrue="1" operator="beginsWith" text="Exceptional">
      <formula>LEFT(A34,LEN("Exceptional"))="Exceptional"</formula>
    </cfRule>
    <cfRule type="beginsWith" dxfId="340" priority="30" stopIfTrue="1" operator="beginsWith" text="Professional">
      <formula>LEFT(A34,LEN("Professional"))="Professional"</formula>
    </cfRule>
    <cfRule type="beginsWith" dxfId="339" priority="31" stopIfTrue="1" operator="beginsWith" text="Advanced">
      <formula>LEFT(A34,LEN("Advanced"))="Advanced"</formula>
    </cfRule>
    <cfRule type="beginsWith" dxfId="338" priority="32" stopIfTrue="1" operator="beginsWith" text="Intermediate">
      <formula>LEFT(A34,LEN("Intermediate"))="Intermediate"</formula>
    </cfRule>
    <cfRule type="beginsWith" dxfId="337" priority="33" stopIfTrue="1" operator="beginsWith" text="Basic">
      <formula>LEFT(A34,LEN("Basic"))="Basic"</formula>
    </cfRule>
    <cfRule type="beginsWith" dxfId="336" priority="34" stopIfTrue="1" operator="beginsWith" text="Required">
      <formula>LEFT(A34,LEN("Required"))="Required"</formula>
    </cfRule>
    <cfRule type="notContainsBlanks" dxfId="335" priority="35" stopIfTrue="1">
      <formula>LEN(TRIM(A34))&gt;0</formula>
    </cfRule>
  </conditionalFormatting>
  <conditionalFormatting sqref="E34:F34">
    <cfRule type="beginsWith" dxfId="334" priority="22" stopIfTrue="1" operator="beginsWith" text="Not Applicable">
      <formula>LEFT(E34,LEN("Not Applicable"))="Not Applicable"</formula>
    </cfRule>
    <cfRule type="beginsWith" dxfId="333" priority="23" stopIfTrue="1" operator="beginsWith" text="Waived">
      <formula>LEFT(E34,LEN("Waived"))="Waived"</formula>
    </cfRule>
    <cfRule type="beginsWith" dxfId="332" priority="24" stopIfTrue="1" operator="beginsWith" text="Pre-Passed">
      <formula>LEFT(E34,LEN("Pre-Passed"))="Pre-Passed"</formula>
    </cfRule>
    <cfRule type="beginsWith" dxfId="331" priority="25" stopIfTrue="1" operator="beginsWith" text="Completed">
      <formula>LEFT(E34,LEN("Completed"))="Completed"</formula>
    </cfRule>
    <cfRule type="beginsWith" dxfId="330" priority="26" stopIfTrue="1" operator="beginsWith" text="Partial">
      <formula>LEFT(E34,LEN("Partial"))="Partial"</formula>
    </cfRule>
    <cfRule type="beginsWith" dxfId="329" priority="27" stopIfTrue="1" operator="beginsWith" text="Missing">
      <formula>LEFT(E34,LEN("Missing"))="Missing"</formula>
    </cfRule>
    <cfRule type="beginsWith" dxfId="328" priority="28" stopIfTrue="1" operator="beginsWith" text="Untested">
      <formula>LEFT(E34,LEN("Untested"))="Untested"</formula>
    </cfRule>
    <cfRule type="notContainsBlanks" dxfId="327" priority="36" stopIfTrue="1">
      <formula>LEN(TRIM(E34))&gt;0</formula>
    </cfRule>
  </conditionalFormatting>
  <conditionalFormatting sqref="E24:F24">
    <cfRule type="beginsWith" dxfId="326" priority="11" stopIfTrue="1" operator="beginsWith" text="Not Applicable">
      <formula>LEFT(E24,LEN("Not Applicable"))="Not Applicable"</formula>
    </cfRule>
    <cfRule type="beginsWith" dxfId="325" priority="12" stopIfTrue="1" operator="beginsWith" text="No Extras">
      <formula>LEFT(E24,LEN("No Extras"))="No Extras"</formula>
    </cfRule>
    <cfRule type="beginsWith" dxfId="324" priority="13" stopIfTrue="1" operator="beginsWith" text="Untested">
      <formula>LEFT(E24,LEN("Untested"))="Untested"</formula>
    </cfRule>
    <cfRule type="notContainsBlanks" dxfId="323" priority="14" stopIfTrue="1">
      <formula>LEN(TRIM(E24))&gt;0</formula>
    </cfRule>
  </conditionalFormatting>
  <conditionalFormatting sqref="E24:F24">
    <cfRule type="beginsWith" dxfId="322" priority="8" stopIfTrue="1" operator="beginsWith" text="Exceptional">
      <formula>LEFT(E24,LEN("Exceptional"))="Exceptional"</formula>
    </cfRule>
    <cfRule type="beginsWith" dxfId="321" priority="9" stopIfTrue="1" operator="beginsWith" text="Lots">
      <formula>LEFT(E24,LEN("Lots"))="Lots"</formula>
    </cfRule>
    <cfRule type="beginsWith" dxfId="320" priority="10" stopIfTrue="1" operator="beginsWith" text="Some">
      <formula>LEFT(E24,LEN("Some"))="Some"</formula>
    </cfRule>
  </conditionalFormatting>
  <conditionalFormatting sqref="E30:F30">
    <cfRule type="beginsWith" dxfId="319" priority="4" stopIfTrue="1" operator="beginsWith" text="Not Applicable">
      <formula>LEFT(E30,LEN("Not Applicable"))="Not Applicable"</formula>
    </cfRule>
    <cfRule type="beginsWith" dxfId="318" priority="5" stopIfTrue="1" operator="beginsWith" text="No Extras">
      <formula>LEFT(E30,LEN("No Extras"))="No Extras"</formula>
    </cfRule>
    <cfRule type="beginsWith" dxfId="317" priority="6" stopIfTrue="1" operator="beginsWith" text="Untested">
      <formula>LEFT(E30,LEN("Untested"))="Untested"</formula>
    </cfRule>
    <cfRule type="notContainsBlanks" dxfId="316" priority="7" stopIfTrue="1">
      <formula>LEN(TRIM(E30))&gt;0</formula>
    </cfRule>
  </conditionalFormatting>
  <conditionalFormatting sqref="E30:F30">
    <cfRule type="beginsWith" dxfId="315" priority="1" stopIfTrue="1" operator="beginsWith" text="Exceptional">
      <formula>LEFT(E30,LEN("Exceptional"))="Exceptional"</formula>
    </cfRule>
    <cfRule type="beginsWith" dxfId="314" priority="2" stopIfTrue="1" operator="beginsWith" text="Lots">
      <formula>LEFT(E30,LEN("Lots"))="Lots"</formula>
    </cfRule>
    <cfRule type="beginsWith" dxfId="313" priority="3" stopIfTrue="1" operator="beginsWith" text="Some">
      <formula>LEFT(E30,LEN("Some"))="Some"</formula>
    </cfRule>
  </conditionalFormatting>
  <dataValidations count="4">
    <dataValidation type="list" showInputMessage="1" showErrorMessage="1" sqref="E12:E14 E17:E19 E36 E22:E26 E29:E33" xr:uid="{00000000-0002-0000-0400-000000000000}">
      <formula1>"Untested, Not Applicable, No Extras, Some Extras, Lots of Extras, Exceptional"</formula1>
    </dataValidation>
    <dataValidation type="list" allowBlank="1" showInputMessage="1" showErrorMessage="1" sqref="E7:F7" xr:uid="{00000000-0002-0000-0400-000001000000}">
      <formula1>"Unacceptable, Requires Improvement, Meets Expectations, Exceeds Expectations, Overall Outstanding"</formula1>
    </dataValidation>
    <dataValidation type="list" allowBlank="1" showInputMessage="1" showErrorMessage="1" sqref="G11 G28 G35 G21 G16" xr:uid="{00000000-0002-0000-0400-000002000000}">
      <formula1>"Not Assessed, Unacceptable, Requires Improvement, Meets Expectations, Exceeds Expectations"</formula1>
    </dataValidation>
    <dataValidation type="list" showInputMessage="1" showErrorMessage="1" sqref="F17:F19 F12:F14 F36 F22:F26 F29:F33" xr:uid="{00000000-0002-0000-0400-000003000000}">
      <formula1>"Untested, Not Applicable, Waived, Missing, Broken, Poor, Decent, Good, Great, Exceptional"</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1"/>
  <sheetViews>
    <sheetView workbookViewId="0">
      <selection activeCell="A2" sqref="A2:C3"/>
    </sheetView>
  </sheetViews>
  <sheetFormatPr defaultColWidth="10.875" defaultRowHeight="15.75"/>
  <cols>
    <col min="1" max="1" width="22.75" style="1" customWidth="1"/>
    <col min="2" max="2" width="26.375" style="1" customWidth="1"/>
    <col min="3" max="3" width="60.5" style="1" customWidth="1"/>
    <col min="4" max="4" width="24" style="1" customWidth="1"/>
    <col min="5" max="6" width="12" style="1" customWidth="1"/>
    <col min="7" max="7" width="24" style="1" customWidth="1"/>
    <col min="8" max="16384" width="10.875" style="1"/>
  </cols>
  <sheetData>
    <row r="1" spans="1:7" ht="16.5" thickBot="1">
      <c r="A1" s="268" t="s">
        <v>259</v>
      </c>
      <c r="B1" s="269"/>
      <c r="C1" s="270"/>
      <c r="D1" s="75" t="s">
        <v>260</v>
      </c>
      <c r="E1" s="76" t="str">
        <f>""&amp;COUNTIF(E$5:E$32,"Untested")&amp;" Untested"</f>
        <v>6 Untested</v>
      </c>
      <c r="F1" s="76" t="str">
        <f>""&amp;COUNTIF(F$5:F$32,"Untested")&amp;" Untested"</f>
        <v>6 Untested</v>
      </c>
      <c r="G1" s="68" t="s">
        <v>84</v>
      </c>
    </row>
    <row r="2" spans="1:7" ht="21" customHeight="1" thickBot="1">
      <c r="A2" s="276" t="s">
        <v>425</v>
      </c>
      <c r="B2" s="277"/>
      <c r="C2" s="278"/>
      <c r="D2" s="77" t="s">
        <v>261</v>
      </c>
      <c r="E2" s="78">
        <f>COUNTIF(E6:E32,"Fail")</f>
        <v>0</v>
      </c>
      <c r="F2" s="78">
        <f>COUNTIF($F$5:$F$32,"Fail")</f>
        <v>0</v>
      </c>
      <c r="G2" s="273" t="s">
        <v>262</v>
      </c>
    </row>
    <row r="3" spans="1:7" ht="21" customHeight="1" thickBot="1">
      <c r="A3" s="283"/>
      <c r="B3" s="284"/>
      <c r="C3" s="285"/>
      <c r="D3" s="77" t="s">
        <v>263</v>
      </c>
      <c r="E3" s="78">
        <f>COUNTIF(E6:E32,"Pass")</f>
        <v>0</v>
      </c>
      <c r="F3" s="78">
        <f>COUNTIF($F$5:$F$32,"Pass")</f>
        <v>0</v>
      </c>
      <c r="G3" s="275"/>
    </row>
    <row r="4" spans="1:7" ht="12" customHeight="1" thickBot="1">
      <c r="A4" s="94"/>
      <c r="B4" s="94"/>
      <c r="C4" s="94"/>
      <c r="D4" s="96"/>
      <c r="E4" s="95"/>
      <c r="F4" s="95"/>
      <c r="G4" s="97"/>
    </row>
    <row r="5" spans="1:7" ht="16.5" thickBot="1">
      <c r="A5" s="124" t="s">
        <v>264</v>
      </c>
      <c r="B5" s="125"/>
      <c r="C5" s="68"/>
      <c r="D5" s="68" t="s">
        <v>93</v>
      </c>
      <c r="E5" s="69" t="s">
        <v>94</v>
      </c>
      <c r="F5" s="69" t="s">
        <v>46</v>
      </c>
      <c r="G5" s="68" t="s">
        <v>95</v>
      </c>
    </row>
    <row r="6" spans="1:7" ht="43.15" customHeight="1" thickBot="1">
      <c r="A6" s="82"/>
      <c r="B6" s="266"/>
      <c r="C6" s="267"/>
      <c r="D6" s="70"/>
      <c r="E6" s="68" t="s">
        <v>100</v>
      </c>
      <c r="F6" s="68" t="s">
        <v>100</v>
      </c>
      <c r="G6" s="70"/>
    </row>
    <row r="7" spans="1:7" ht="43.15" customHeight="1" thickBot="1">
      <c r="A7" s="82"/>
      <c r="B7" s="266"/>
      <c r="C7" s="267"/>
      <c r="D7" s="70"/>
      <c r="E7" s="68" t="s">
        <v>100</v>
      </c>
      <c r="F7" s="68" t="s">
        <v>100</v>
      </c>
      <c r="G7" s="70"/>
    </row>
    <row r="8" spans="1:7" ht="43.15" customHeight="1" thickBot="1">
      <c r="A8" s="82"/>
      <c r="B8" s="266"/>
      <c r="C8" s="267"/>
      <c r="D8" s="70"/>
      <c r="E8" s="68" t="s">
        <v>100</v>
      </c>
      <c r="F8" s="68" t="s">
        <v>100</v>
      </c>
      <c r="G8" s="70"/>
    </row>
    <row r="9" spans="1:7" ht="43.15" customHeight="1" thickBot="1">
      <c r="A9" s="82"/>
      <c r="B9" s="266"/>
      <c r="C9" s="267"/>
      <c r="D9" s="70"/>
      <c r="E9" s="68" t="s">
        <v>100</v>
      </c>
      <c r="F9" s="68" t="s">
        <v>100</v>
      </c>
      <c r="G9" s="70"/>
    </row>
    <row r="10" spans="1:7" ht="43.15" customHeight="1" thickBot="1">
      <c r="A10" s="82"/>
      <c r="B10" s="266"/>
      <c r="C10" s="267"/>
      <c r="D10" s="70"/>
      <c r="E10" s="68" t="s">
        <v>100</v>
      </c>
      <c r="F10" s="68" t="s">
        <v>100</v>
      </c>
      <c r="G10" s="70"/>
    </row>
    <row r="11" spans="1:7" ht="43.15" customHeight="1" thickBot="1">
      <c r="A11" s="82"/>
      <c r="B11" s="266"/>
      <c r="C11" s="267"/>
      <c r="D11" s="70"/>
      <c r="E11" s="68" t="s">
        <v>100</v>
      </c>
      <c r="F11" s="68" t="s">
        <v>100</v>
      </c>
      <c r="G11" s="70"/>
    </row>
  </sheetData>
  <mergeCells count="9">
    <mergeCell ref="B11:C11"/>
    <mergeCell ref="A2:C3"/>
    <mergeCell ref="G2:G3"/>
    <mergeCell ref="A1:C1"/>
    <mergeCell ref="B6:C6"/>
    <mergeCell ref="B10:C10"/>
    <mergeCell ref="B9:C9"/>
    <mergeCell ref="B8:C8"/>
    <mergeCell ref="B7:C7"/>
  </mergeCells>
  <conditionalFormatting sqref="E14:F33">
    <cfRule type="beginsWith" dxfId="312" priority="275" stopIfTrue="1" operator="beginsWith" text="Not Applicable">
      <formula>LEFT(E14,LEN("Not Applicable"))="Not Applicable"</formula>
    </cfRule>
    <cfRule type="beginsWith" dxfId="311" priority="276" stopIfTrue="1" operator="beginsWith" text="Waived">
      <formula>LEFT(E14,LEN("Waived"))="Waived"</formula>
    </cfRule>
    <cfRule type="beginsWith" dxfId="310" priority="277" stopIfTrue="1" operator="beginsWith" text="Pre-Passed">
      <formula>LEFT(E14,LEN("Pre-Passed"))="Pre-Passed"</formula>
    </cfRule>
    <cfRule type="beginsWith" dxfId="309" priority="278" stopIfTrue="1" operator="beginsWith" text="Completed">
      <formula>LEFT(E14,LEN("Completed"))="Completed"</formula>
    </cfRule>
    <cfRule type="beginsWith" dxfId="308" priority="279" stopIfTrue="1" operator="beginsWith" text="Partial">
      <formula>LEFT(E14,LEN("Partial"))="Partial"</formula>
    </cfRule>
    <cfRule type="beginsWith" dxfId="307" priority="280" stopIfTrue="1" operator="beginsWith" text="Missing">
      <formula>LEFT(E14,LEN("Missing"))="Missing"</formula>
    </cfRule>
    <cfRule type="beginsWith" dxfId="306" priority="281" stopIfTrue="1" operator="beginsWith" text="Untested">
      <formula>LEFT(E14,LEN("Untested"))="Untested"</formula>
    </cfRule>
    <cfRule type="notContainsBlanks" dxfId="305" priority="282" stopIfTrue="1">
      <formula>LEN(TRIM(E14))&gt;0</formula>
    </cfRule>
  </conditionalFormatting>
  <conditionalFormatting sqref="E5">
    <cfRule type="beginsWith" dxfId="304" priority="267" stopIfTrue="1" operator="beginsWith" text="Not Applicable">
      <formula>LEFT(E5,LEN("Not Applicable"))="Not Applicable"</formula>
    </cfRule>
    <cfRule type="beginsWith" dxfId="303" priority="268" stopIfTrue="1" operator="beginsWith" text="Waived">
      <formula>LEFT(E5,LEN("Waived"))="Waived"</formula>
    </cfRule>
    <cfRule type="beginsWith" dxfId="302" priority="269" stopIfTrue="1" operator="beginsWith" text="Pre-Passed">
      <formula>LEFT(E5,LEN("Pre-Passed"))="Pre-Passed"</formula>
    </cfRule>
    <cfRule type="beginsWith" dxfId="301" priority="270" stopIfTrue="1" operator="beginsWith" text="Completed">
      <formula>LEFT(E5,LEN("Completed"))="Completed"</formula>
    </cfRule>
    <cfRule type="beginsWith" dxfId="300" priority="271" stopIfTrue="1" operator="beginsWith" text="Partial">
      <formula>LEFT(E5,LEN("Partial"))="Partial"</formula>
    </cfRule>
    <cfRule type="beginsWith" dxfId="299" priority="272" stopIfTrue="1" operator="beginsWith" text="Missing">
      <formula>LEFT(E5,LEN("Missing"))="Missing"</formula>
    </cfRule>
    <cfRule type="beginsWith" dxfId="298" priority="273" stopIfTrue="1" operator="beginsWith" text="Untested">
      <formula>LEFT(E5,LEN("Untested"))="Untested"</formula>
    </cfRule>
    <cfRule type="notContainsBlanks" dxfId="297" priority="274" stopIfTrue="1">
      <formula>LEN(TRIM(E5))&gt;0</formula>
    </cfRule>
  </conditionalFormatting>
  <conditionalFormatting sqref="F5">
    <cfRule type="beginsWith" dxfId="296" priority="259" stopIfTrue="1" operator="beginsWith" text="Not Applicable">
      <formula>LEFT(F5,LEN("Not Applicable"))="Not Applicable"</formula>
    </cfRule>
    <cfRule type="beginsWith" dxfId="295" priority="260" stopIfTrue="1" operator="beginsWith" text="Waived">
      <formula>LEFT(F5,LEN("Waived"))="Waived"</formula>
    </cfRule>
    <cfRule type="beginsWith" dxfId="294" priority="261" stopIfTrue="1" operator="beginsWith" text="Pre-Passed">
      <formula>LEFT(F5,LEN("Pre-Passed"))="Pre-Passed"</formula>
    </cfRule>
    <cfRule type="beginsWith" dxfId="293" priority="262" stopIfTrue="1" operator="beginsWith" text="Completed">
      <formula>LEFT(F5,LEN("Completed"))="Completed"</formula>
    </cfRule>
    <cfRule type="beginsWith" dxfId="292" priority="263" stopIfTrue="1" operator="beginsWith" text="Partial">
      <formula>LEFT(F5,LEN("Partial"))="Partial"</formula>
    </cfRule>
    <cfRule type="beginsWith" dxfId="291" priority="264" stopIfTrue="1" operator="beginsWith" text="Missing">
      <formula>LEFT(F5,LEN("Missing"))="Missing"</formula>
    </cfRule>
    <cfRule type="beginsWith" dxfId="290" priority="265" stopIfTrue="1" operator="beginsWith" text="Untested">
      <formula>LEFT(F5,LEN("Untested"))="Untested"</formula>
    </cfRule>
    <cfRule type="notContainsBlanks" dxfId="289" priority="266" stopIfTrue="1">
      <formula>LEN(TRIM(F5))&gt;0</formula>
    </cfRule>
  </conditionalFormatting>
  <conditionalFormatting sqref="E6:F6 E11:F11">
    <cfRule type="beginsWith" dxfId="288" priority="74" stopIfTrue="1" operator="beginsWith" text="Fail">
      <formula>LEFT(E6,LEN("Fail"))="Fail"</formula>
    </cfRule>
    <cfRule type="beginsWith" dxfId="287" priority="75" stopIfTrue="1" operator="beginsWith" text="Pass">
      <formula>LEFT(E6,LEN("Pass"))="Pass"</formula>
    </cfRule>
    <cfRule type="beginsWith" dxfId="286" priority="78" stopIfTrue="1" operator="beginsWith" text="Untested">
      <formula>LEFT(E6,LEN("Untested"))="Untested"</formula>
    </cfRule>
  </conditionalFormatting>
  <conditionalFormatting sqref="F11">
    <cfRule type="beginsWith" dxfId="285" priority="58" stopIfTrue="1" operator="beginsWith" text="Fail">
      <formula>LEFT(F11,LEN("Fail"))="Fail"</formula>
    </cfRule>
    <cfRule type="beginsWith" dxfId="284" priority="59" stopIfTrue="1" operator="beginsWith" text="Pass">
      <formula>LEFT(F11,LEN("Pass"))="Pass"</formula>
    </cfRule>
    <cfRule type="beginsWith" dxfId="283" priority="60" stopIfTrue="1" operator="beginsWith" text="Untested">
      <formula>LEFT(F11,LEN("Untested"))="Untested"</formula>
    </cfRule>
  </conditionalFormatting>
  <conditionalFormatting sqref="E6 E11">
    <cfRule type="beginsWith" dxfId="282" priority="55" stopIfTrue="1" operator="beginsWith" text="Fail">
      <formula>LEFT(E6,LEN("Fail"))="Fail"</formula>
    </cfRule>
    <cfRule type="beginsWith" dxfId="281" priority="56" stopIfTrue="1" operator="beginsWith" text="Pass">
      <formula>LEFT(E6,LEN("Pass"))="Pass"</formula>
    </cfRule>
    <cfRule type="beginsWith" dxfId="280" priority="57" stopIfTrue="1" operator="beginsWith" text="Untested">
      <formula>LEFT(E6,LEN("Untested"))="Untested"</formula>
    </cfRule>
  </conditionalFormatting>
  <conditionalFormatting sqref="E11">
    <cfRule type="beginsWith" dxfId="279" priority="52" stopIfTrue="1" operator="beginsWith" text="Fail">
      <formula>LEFT(E11,LEN("Fail"))="Fail"</formula>
    </cfRule>
    <cfRule type="beginsWith" dxfId="278" priority="53" stopIfTrue="1" operator="beginsWith" text="Pass">
      <formula>LEFT(E11,LEN("Pass"))="Pass"</formula>
    </cfRule>
    <cfRule type="beginsWith" dxfId="277" priority="54" stopIfTrue="1" operator="beginsWith" text="Untested">
      <formula>LEFT(E11,LEN("Untested"))="Untested"</formula>
    </cfRule>
  </conditionalFormatting>
  <conditionalFormatting sqref="F6">
    <cfRule type="beginsWith" dxfId="276" priority="49" stopIfTrue="1" operator="beginsWith" text="Fail">
      <formula>LEFT(F6,LEN("Fail"))="Fail"</formula>
    </cfRule>
    <cfRule type="beginsWith" dxfId="275" priority="50" stopIfTrue="1" operator="beginsWith" text="Pass">
      <formula>LEFT(F6,LEN("Pass"))="Pass"</formula>
    </cfRule>
    <cfRule type="beginsWith" dxfId="274" priority="51" stopIfTrue="1" operator="beginsWith" text="Untested">
      <formula>LEFT(F6,LEN("Untested"))="Untested"</formula>
    </cfRule>
  </conditionalFormatting>
  <conditionalFormatting sqref="E10">
    <cfRule type="beginsWith" dxfId="273" priority="37" stopIfTrue="1" operator="beginsWith" text="Fail">
      <formula>LEFT(E10,LEN("Fail"))="Fail"</formula>
    </cfRule>
    <cfRule type="beginsWith" dxfId="272" priority="38" stopIfTrue="1" operator="beginsWith" text="Pass">
      <formula>LEFT(E10,LEN("Pass"))="Pass"</formula>
    </cfRule>
    <cfRule type="beginsWith" dxfId="271" priority="39" stopIfTrue="1" operator="beginsWith" text="Untested">
      <formula>LEFT(E10,LEN("Untested"))="Untested"</formula>
    </cfRule>
  </conditionalFormatting>
  <conditionalFormatting sqref="E9">
    <cfRule type="beginsWith" dxfId="270" priority="25" stopIfTrue="1" operator="beginsWith" text="Fail">
      <formula>LEFT(E9,LEN("Fail"))="Fail"</formula>
    </cfRule>
    <cfRule type="beginsWith" dxfId="269" priority="26" stopIfTrue="1" operator="beginsWith" text="Pass">
      <formula>LEFT(E9,LEN("Pass"))="Pass"</formula>
    </cfRule>
    <cfRule type="beginsWith" dxfId="268" priority="27" stopIfTrue="1" operator="beginsWith" text="Untested">
      <formula>LEFT(E9,LEN("Untested"))="Untested"</formula>
    </cfRule>
  </conditionalFormatting>
  <conditionalFormatting sqref="E8">
    <cfRule type="beginsWith" dxfId="267" priority="13" stopIfTrue="1" operator="beginsWith" text="Fail">
      <formula>LEFT(E8,LEN("Fail"))="Fail"</formula>
    </cfRule>
    <cfRule type="beginsWith" dxfId="266" priority="14" stopIfTrue="1" operator="beginsWith" text="Pass">
      <formula>LEFT(E8,LEN("Pass"))="Pass"</formula>
    </cfRule>
    <cfRule type="beginsWith" dxfId="265" priority="15" stopIfTrue="1" operator="beginsWith" text="Untested">
      <formula>LEFT(E8,LEN("Untested"))="Untested"</formula>
    </cfRule>
  </conditionalFormatting>
  <conditionalFormatting sqref="E10:F10">
    <cfRule type="beginsWith" dxfId="264" priority="46" stopIfTrue="1" operator="beginsWith" text="Fail">
      <formula>LEFT(E10,LEN("Fail"))="Fail"</formula>
    </cfRule>
    <cfRule type="beginsWith" dxfId="263" priority="47" stopIfTrue="1" operator="beginsWith" text="Pass">
      <formula>LEFT(E10,LEN("Pass"))="Pass"</formula>
    </cfRule>
    <cfRule type="beginsWith" dxfId="262" priority="48" stopIfTrue="1" operator="beginsWith" text="Untested">
      <formula>LEFT(E10,LEN("Untested"))="Untested"</formula>
    </cfRule>
  </conditionalFormatting>
  <conditionalFormatting sqref="F10">
    <cfRule type="beginsWith" dxfId="261" priority="43" stopIfTrue="1" operator="beginsWith" text="Fail">
      <formula>LEFT(F10,LEN("Fail"))="Fail"</formula>
    </cfRule>
    <cfRule type="beginsWith" dxfId="260" priority="44" stopIfTrue="1" operator="beginsWith" text="Pass">
      <formula>LEFT(F10,LEN("Pass"))="Pass"</formula>
    </cfRule>
    <cfRule type="beginsWith" dxfId="259" priority="45" stopIfTrue="1" operator="beginsWith" text="Untested">
      <formula>LEFT(F10,LEN("Untested"))="Untested"</formula>
    </cfRule>
  </conditionalFormatting>
  <conditionalFormatting sqref="E10">
    <cfRule type="beginsWith" dxfId="258" priority="40" stopIfTrue="1" operator="beginsWith" text="Fail">
      <formula>LEFT(E10,LEN("Fail"))="Fail"</formula>
    </cfRule>
    <cfRule type="beginsWith" dxfId="257" priority="41" stopIfTrue="1" operator="beginsWith" text="Pass">
      <formula>LEFT(E10,LEN("Pass"))="Pass"</formula>
    </cfRule>
    <cfRule type="beginsWith" dxfId="256" priority="42" stopIfTrue="1" operator="beginsWith" text="Untested">
      <formula>LEFT(E10,LEN("Untested"))="Untested"</formula>
    </cfRule>
  </conditionalFormatting>
  <conditionalFormatting sqref="E9:F9">
    <cfRule type="beginsWith" dxfId="255" priority="34" stopIfTrue="1" operator="beginsWith" text="Fail">
      <formula>LEFT(E9,LEN("Fail"))="Fail"</formula>
    </cfRule>
    <cfRule type="beginsWith" dxfId="254" priority="35" stopIfTrue="1" operator="beginsWith" text="Pass">
      <formula>LEFT(E9,LEN("Pass"))="Pass"</formula>
    </cfRule>
    <cfRule type="beginsWith" dxfId="253" priority="36" stopIfTrue="1" operator="beginsWith" text="Untested">
      <formula>LEFT(E9,LEN("Untested"))="Untested"</formula>
    </cfRule>
  </conditionalFormatting>
  <conditionalFormatting sqref="F9">
    <cfRule type="beginsWith" dxfId="252" priority="31" stopIfTrue="1" operator="beginsWith" text="Fail">
      <formula>LEFT(F9,LEN("Fail"))="Fail"</formula>
    </cfRule>
    <cfRule type="beginsWith" dxfId="251" priority="32" stopIfTrue="1" operator="beginsWith" text="Pass">
      <formula>LEFT(F9,LEN("Pass"))="Pass"</formula>
    </cfRule>
    <cfRule type="beginsWith" dxfId="250" priority="33" stopIfTrue="1" operator="beginsWith" text="Untested">
      <formula>LEFT(F9,LEN("Untested"))="Untested"</formula>
    </cfRule>
  </conditionalFormatting>
  <conditionalFormatting sqref="E9">
    <cfRule type="beginsWith" dxfId="249" priority="28" stopIfTrue="1" operator="beginsWith" text="Fail">
      <formula>LEFT(E9,LEN("Fail"))="Fail"</formula>
    </cfRule>
    <cfRule type="beginsWith" dxfId="248" priority="29" stopIfTrue="1" operator="beginsWith" text="Pass">
      <formula>LEFT(E9,LEN("Pass"))="Pass"</formula>
    </cfRule>
    <cfRule type="beginsWith" dxfId="247" priority="30" stopIfTrue="1" operator="beginsWith" text="Untested">
      <formula>LEFT(E9,LEN("Untested"))="Untested"</formula>
    </cfRule>
  </conditionalFormatting>
  <conditionalFormatting sqref="E8:F8">
    <cfRule type="beginsWith" dxfId="246" priority="22" stopIfTrue="1" operator="beginsWith" text="Fail">
      <formula>LEFT(E8,LEN("Fail"))="Fail"</formula>
    </cfRule>
    <cfRule type="beginsWith" dxfId="245" priority="23" stopIfTrue="1" operator="beginsWith" text="Pass">
      <formula>LEFT(E8,LEN("Pass"))="Pass"</formula>
    </cfRule>
    <cfRule type="beginsWith" dxfId="244" priority="24" stopIfTrue="1" operator="beginsWith" text="Untested">
      <formula>LEFT(E8,LEN("Untested"))="Untested"</formula>
    </cfRule>
  </conditionalFormatting>
  <conditionalFormatting sqref="F8">
    <cfRule type="beginsWith" dxfId="243" priority="19" stopIfTrue="1" operator="beginsWith" text="Fail">
      <formula>LEFT(F8,LEN("Fail"))="Fail"</formula>
    </cfRule>
    <cfRule type="beginsWith" dxfId="242" priority="20" stopIfTrue="1" operator="beginsWith" text="Pass">
      <formula>LEFT(F8,LEN("Pass"))="Pass"</formula>
    </cfRule>
    <cfRule type="beginsWith" dxfId="241" priority="21" stopIfTrue="1" operator="beginsWith" text="Untested">
      <formula>LEFT(F8,LEN("Untested"))="Untested"</formula>
    </cfRule>
  </conditionalFormatting>
  <conditionalFormatting sqref="E8">
    <cfRule type="beginsWith" dxfId="240" priority="16" stopIfTrue="1" operator="beginsWith" text="Fail">
      <formula>LEFT(E8,LEN("Fail"))="Fail"</formula>
    </cfRule>
    <cfRule type="beginsWith" dxfId="239" priority="17" stopIfTrue="1" operator="beginsWith" text="Pass">
      <formula>LEFT(E8,LEN("Pass"))="Pass"</formula>
    </cfRule>
    <cfRule type="beginsWith" dxfId="238" priority="18" stopIfTrue="1" operator="beginsWith" text="Untested">
      <formula>LEFT(E8,LEN("Untested"))="Untested"</formula>
    </cfRule>
  </conditionalFormatting>
  <conditionalFormatting sqref="E7:F7">
    <cfRule type="beginsWith" dxfId="237" priority="10" stopIfTrue="1" operator="beginsWith" text="Fail">
      <formula>LEFT(E7,LEN("Fail"))="Fail"</formula>
    </cfRule>
    <cfRule type="beginsWith" dxfId="236" priority="11" stopIfTrue="1" operator="beginsWith" text="Pass">
      <formula>LEFT(E7,LEN("Pass"))="Pass"</formula>
    </cfRule>
    <cfRule type="beginsWith" dxfId="235" priority="12" stopIfTrue="1" operator="beginsWith" text="Untested">
      <formula>LEFT(E7,LEN("Untested"))="Untested"</formula>
    </cfRule>
  </conditionalFormatting>
  <conditionalFormatting sqref="F7">
    <cfRule type="beginsWith" dxfId="234" priority="7" stopIfTrue="1" operator="beginsWith" text="Fail">
      <formula>LEFT(F7,LEN("Fail"))="Fail"</formula>
    </cfRule>
    <cfRule type="beginsWith" dxfId="233" priority="8" stopIfTrue="1" operator="beginsWith" text="Pass">
      <formula>LEFT(F7,LEN("Pass"))="Pass"</formula>
    </cfRule>
    <cfRule type="beginsWith" dxfId="232" priority="9" stopIfTrue="1" operator="beginsWith" text="Untested">
      <formula>LEFT(F7,LEN("Untested"))="Untested"</formula>
    </cfRule>
  </conditionalFormatting>
  <conditionalFormatting sqref="E7">
    <cfRule type="beginsWith" dxfId="231" priority="4" stopIfTrue="1" operator="beginsWith" text="Fail">
      <formula>LEFT(E7,LEN("Fail"))="Fail"</formula>
    </cfRule>
    <cfRule type="beginsWith" dxfId="230" priority="5" stopIfTrue="1" operator="beginsWith" text="Pass">
      <formula>LEFT(E7,LEN("Pass"))="Pass"</formula>
    </cfRule>
    <cfRule type="beginsWith" dxfId="229" priority="6" stopIfTrue="1" operator="beginsWith" text="Untested">
      <formula>LEFT(E7,LEN("Untested"))="Untested"</formula>
    </cfRule>
  </conditionalFormatting>
  <conditionalFormatting sqref="E7">
    <cfRule type="beginsWith" dxfId="228" priority="1" stopIfTrue="1" operator="beginsWith" text="Fail">
      <formula>LEFT(E7,LEN("Fail"))="Fail"</formula>
    </cfRule>
    <cfRule type="beginsWith" dxfId="227" priority="2" stopIfTrue="1" operator="beginsWith" text="Pass">
      <formula>LEFT(E7,LEN("Pass"))="Pass"</formula>
    </cfRule>
    <cfRule type="beginsWith" dxfId="226" priority="3" stopIfTrue="1" operator="beginsWith" text="Untested">
      <formula>LEFT(E7,LEN("Untested"))="Untested"</formula>
    </cfRule>
  </conditionalFormatting>
  <dataValidations count="1">
    <dataValidation type="list" showInputMessage="1" showErrorMessage="1" sqref="E6:F11" xr:uid="{00000000-0002-0000-0500-000000000000}">
      <formula1>"Untested, Fail, Pass"</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8"/>
  <sheetViews>
    <sheetView zoomScaleNormal="120" zoomScalePageLayoutView="120" workbookViewId="0">
      <selection activeCell="A2" sqref="A2:C5"/>
    </sheetView>
  </sheetViews>
  <sheetFormatPr defaultColWidth="10.875" defaultRowHeight="15.75"/>
  <cols>
    <col min="1" max="1" width="22.75" style="1" customWidth="1"/>
    <col min="2" max="2" width="26.375" style="1" customWidth="1"/>
    <col min="3" max="3" width="60.5" style="1" customWidth="1"/>
    <col min="4" max="4" width="24" style="1" customWidth="1"/>
    <col min="5" max="6" width="12" style="1" customWidth="1"/>
    <col min="7" max="7" width="24" style="1" customWidth="1"/>
    <col min="8" max="16384" width="10.875" style="1"/>
  </cols>
  <sheetData>
    <row r="1" spans="1:7" ht="16.5" thickBot="1">
      <c r="A1" s="268" t="s">
        <v>265</v>
      </c>
      <c r="B1" s="269"/>
      <c r="C1" s="270"/>
      <c r="D1" s="75" t="s">
        <v>260</v>
      </c>
      <c r="E1" s="76" t="str">
        <f>""&amp;COUNTIF(E$7:E$98,"Untested")&amp;" Untested"</f>
        <v>49 Untested</v>
      </c>
      <c r="F1" s="76" t="str">
        <f>""&amp;COUNTIF(F$7:F$98,"Untested")&amp;" Untested"</f>
        <v>49 Untested</v>
      </c>
      <c r="G1" s="68" t="s">
        <v>84</v>
      </c>
    </row>
    <row r="2" spans="1:7" ht="17.100000000000001" customHeight="1" thickBot="1">
      <c r="A2" s="276" t="s">
        <v>424</v>
      </c>
      <c r="B2" s="277"/>
      <c r="C2" s="278"/>
      <c r="D2" s="77" t="s">
        <v>266</v>
      </c>
      <c r="E2" s="78">
        <f>COUNTIF($E$7:$E$98,"Missing")+COUNTIF($E$7:$E$98,"Incomplete")</f>
        <v>0</v>
      </c>
      <c r="F2" s="78">
        <f>COUNTIF($F$7:$F$98,"Missing")+COUNTIF($F$7:$F$98,"Incomplete")</f>
        <v>0</v>
      </c>
      <c r="G2" s="273" t="s">
        <v>267</v>
      </c>
    </row>
    <row r="3" spans="1:7" ht="16.5" thickBot="1">
      <c r="A3" s="279"/>
      <c r="B3" s="282"/>
      <c r="C3" s="281"/>
      <c r="D3" s="77" t="s">
        <v>268</v>
      </c>
      <c r="E3" s="78">
        <f>COUNTIF($E$7:$E$98,"Mostly Complete")</f>
        <v>0</v>
      </c>
      <c r="F3" s="78">
        <f>COUNTIF($F$7:$F$98,"Mostly Complete")</f>
        <v>0</v>
      </c>
      <c r="G3" s="274"/>
    </row>
    <row r="4" spans="1:7" ht="16.5" thickBot="1">
      <c r="A4" s="279"/>
      <c r="B4" s="282"/>
      <c r="C4" s="281"/>
      <c r="D4" s="77" t="s">
        <v>269</v>
      </c>
      <c r="E4" s="78">
        <f>COUNTIF($E$7:$E$98,"Complete")</f>
        <v>0</v>
      </c>
      <c r="F4" s="78">
        <f>COUNTIF($F$7:$F$98,"Complete")</f>
        <v>0</v>
      </c>
      <c r="G4" s="274"/>
    </row>
    <row r="5" spans="1:7" ht="16.5" thickBot="1">
      <c r="A5" s="283"/>
      <c r="B5" s="284"/>
      <c r="C5" s="285"/>
      <c r="D5" s="79" t="s">
        <v>270</v>
      </c>
      <c r="E5" s="80">
        <f>E2*(-0.1)+E3*(-0.02)</f>
        <v>0</v>
      </c>
      <c r="F5" s="80">
        <f>F2*(-0.1)+F3*(-0.02)</f>
        <v>0</v>
      </c>
      <c r="G5" s="275"/>
    </row>
    <row r="6" spans="1:7" ht="8.1" customHeight="1" thickBot="1">
      <c r="A6" s="71"/>
      <c r="B6" s="71"/>
      <c r="C6" s="71"/>
      <c r="D6" s="72"/>
      <c r="E6" s="73"/>
      <c r="F6" s="73"/>
      <c r="G6" s="71"/>
    </row>
    <row r="7" spans="1:7" ht="16.5" thickBot="1">
      <c r="A7" s="271" t="s">
        <v>271</v>
      </c>
      <c r="B7" s="272"/>
      <c r="C7" s="68"/>
      <c r="D7" s="68" t="s">
        <v>93</v>
      </c>
      <c r="E7" s="69" t="s">
        <v>94</v>
      </c>
      <c r="F7" s="69" t="s">
        <v>46</v>
      </c>
      <c r="G7" s="68" t="s">
        <v>95</v>
      </c>
    </row>
    <row r="8" spans="1:7" ht="65.099999999999994" customHeight="1" thickBot="1">
      <c r="A8" s="82" t="s">
        <v>272</v>
      </c>
      <c r="B8" s="266" t="s">
        <v>273</v>
      </c>
      <c r="C8" s="267"/>
      <c r="D8" s="70"/>
      <c r="E8" s="68" t="s">
        <v>100</v>
      </c>
      <c r="F8" s="68" t="s">
        <v>100</v>
      </c>
      <c r="G8" s="70"/>
    </row>
    <row r="9" spans="1:7" ht="42" customHeight="1" thickBot="1">
      <c r="A9" s="82" t="s">
        <v>274</v>
      </c>
      <c r="B9" s="296" t="s">
        <v>275</v>
      </c>
      <c r="C9" s="297"/>
      <c r="D9" s="70"/>
      <c r="E9" s="68" t="s">
        <v>100</v>
      </c>
      <c r="F9" s="68" t="s">
        <v>100</v>
      </c>
      <c r="G9" s="70"/>
    </row>
    <row r="10" spans="1:7" ht="8.1" customHeight="1" thickBot="1">
      <c r="A10" s="71"/>
      <c r="B10" s="71"/>
      <c r="C10" s="71"/>
      <c r="D10" s="72"/>
      <c r="E10" s="73"/>
      <c r="F10" s="73"/>
      <c r="G10" s="71"/>
    </row>
    <row r="11" spans="1:7" ht="16.5" thickBot="1">
      <c r="A11" s="100" t="s">
        <v>276</v>
      </c>
      <c r="B11" s="101"/>
      <c r="C11" s="68"/>
      <c r="D11" s="68" t="s">
        <v>93</v>
      </c>
      <c r="E11" s="69" t="s">
        <v>94</v>
      </c>
      <c r="F11" s="69" t="s">
        <v>46</v>
      </c>
      <c r="G11" s="68" t="s">
        <v>95</v>
      </c>
    </row>
    <row r="12" spans="1:7" ht="62.1" customHeight="1" thickBot="1">
      <c r="A12" s="83" t="s">
        <v>277</v>
      </c>
      <c r="B12" s="266" t="s">
        <v>278</v>
      </c>
      <c r="C12" s="267"/>
      <c r="D12" s="70"/>
      <c r="E12" s="68" t="s">
        <v>100</v>
      </c>
      <c r="F12" s="68" t="s">
        <v>100</v>
      </c>
      <c r="G12" s="70"/>
    </row>
    <row r="13" spans="1:7" ht="62.1" customHeight="1" thickBot="1">
      <c r="A13" s="83" t="s">
        <v>279</v>
      </c>
      <c r="B13" s="266" t="s">
        <v>280</v>
      </c>
      <c r="C13" s="267"/>
      <c r="D13" s="70"/>
      <c r="E13" s="68" t="s">
        <v>100</v>
      </c>
      <c r="F13" s="68" t="s">
        <v>100</v>
      </c>
      <c r="G13" s="70"/>
    </row>
    <row r="14" spans="1:7" ht="31.15" customHeight="1" thickBot="1">
      <c r="A14" s="83" t="s">
        <v>281</v>
      </c>
      <c r="B14" s="266" t="s">
        <v>282</v>
      </c>
      <c r="C14" s="267"/>
      <c r="D14" s="70"/>
      <c r="E14" s="68" t="s">
        <v>100</v>
      </c>
      <c r="F14" s="68" t="s">
        <v>100</v>
      </c>
      <c r="G14" s="70"/>
    </row>
    <row r="15" spans="1:7" ht="244.15" customHeight="1" thickBot="1">
      <c r="A15" s="84" t="s">
        <v>283</v>
      </c>
      <c r="B15" s="316" t="s">
        <v>284</v>
      </c>
      <c r="C15" s="317"/>
      <c r="D15" s="126"/>
      <c r="E15" s="68" t="s">
        <v>100</v>
      </c>
      <c r="F15" s="68" t="s">
        <v>100</v>
      </c>
      <c r="G15" s="126"/>
    </row>
    <row r="16" spans="1:7" ht="82.15" customHeight="1" thickBot="1">
      <c r="A16" s="85" t="s">
        <v>285</v>
      </c>
      <c r="B16" s="315" t="s">
        <v>286</v>
      </c>
      <c r="C16" s="315"/>
      <c r="D16" s="86"/>
      <c r="E16" s="68" t="s">
        <v>100</v>
      </c>
      <c r="F16" s="68" t="s">
        <v>100</v>
      </c>
      <c r="G16" s="86"/>
    </row>
    <row r="17" spans="1:7" ht="383.25" customHeight="1" thickBot="1">
      <c r="A17" s="85" t="s">
        <v>287</v>
      </c>
      <c r="B17" s="315" t="s">
        <v>288</v>
      </c>
      <c r="C17" s="315"/>
      <c r="D17" s="86"/>
      <c r="E17" s="68" t="s">
        <v>100</v>
      </c>
      <c r="F17" s="68" t="s">
        <v>100</v>
      </c>
      <c r="G17" s="86"/>
    </row>
    <row r="18" spans="1:7" ht="8.1" customHeight="1" thickBot="1">
      <c r="A18" s="71"/>
      <c r="B18" s="71"/>
      <c r="C18" s="71"/>
      <c r="D18" s="72"/>
      <c r="E18" s="73"/>
      <c r="F18" s="73"/>
      <c r="G18" s="71"/>
    </row>
    <row r="19" spans="1:7" ht="16.5" thickBot="1">
      <c r="A19" s="271" t="s">
        <v>289</v>
      </c>
      <c r="B19" s="272"/>
      <c r="C19" s="68"/>
      <c r="D19" s="68" t="s">
        <v>93</v>
      </c>
      <c r="E19" s="69" t="s">
        <v>94</v>
      </c>
      <c r="F19" s="69" t="s">
        <v>46</v>
      </c>
      <c r="G19" s="68" t="s">
        <v>95</v>
      </c>
    </row>
    <row r="20" spans="1:7" ht="100.15" customHeight="1" thickBot="1">
      <c r="A20" s="83" t="s">
        <v>290</v>
      </c>
      <c r="B20" s="266" t="s">
        <v>291</v>
      </c>
      <c r="C20" s="267"/>
      <c r="D20" s="70"/>
      <c r="E20" s="68" t="s">
        <v>100</v>
      </c>
      <c r="F20" s="68" t="s">
        <v>100</v>
      </c>
      <c r="G20" s="70"/>
    </row>
    <row r="21" spans="1:7" ht="182.1" customHeight="1" thickBot="1">
      <c r="A21" s="84" t="s">
        <v>292</v>
      </c>
      <c r="B21" s="266" t="s">
        <v>293</v>
      </c>
      <c r="C21" s="267"/>
      <c r="D21" s="70"/>
      <c r="E21" s="68" t="s">
        <v>100</v>
      </c>
      <c r="F21" s="68" t="s">
        <v>100</v>
      </c>
      <c r="G21" s="70"/>
    </row>
    <row r="22" spans="1:7" ht="192" customHeight="1" thickBot="1">
      <c r="A22" s="85" t="s">
        <v>285</v>
      </c>
      <c r="B22" s="315" t="s">
        <v>294</v>
      </c>
      <c r="C22" s="315"/>
      <c r="D22" s="86"/>
      <c r="E22" s="68" t="s">
        <v>100</v>
      </c>
      <c r="F22" s="68" t="s">
        <v>100</v>
      </c>
      <c r="G22" s="86"/>
    </row>
    <row r="23" spans="1:7" ht="281.10000000000002" customHeight="1" thickBot="1">
      <c r="A23" s="87" t="s">
        <v>295</v>
      </c>
      <c r="B23" s="315" t="s">
        <v>296</v>
      </c>
      <c r="C23" s="315"/>
      <c r="D23" s="86"/>
      <c r="E23" s="68" t="s">
        <v>100</v>
      </c>
      <c r="F23" s="68" t="s">
        <v>100</v>
      </c>
      <c r="G23" s="86"/>
    </row>
    <row r="24" spans="1:7" ht="84" customHeight="1" thickBot="1">
      <c r="A24" s="85" t="s">
        <v>297</v>
      </c>
      <c r="B24" s="315" t="s">
        <v>298</v>
      </c>
      <c r="C24" s="315"/>
      <c r="D24" s="86"/>
      <c r="E24" s="68" t="s">
        <v>100</v>
      </c>
      <c r="F24" s="68" t="s">
        <v>100</v>
      </c>
      <c r="G24" s="86"/>
    </row>
    <row r="25" spans="1:7" ht="29.1" customHeight="1" thickBot="1">
      <c r="A25" s="85" t="s">
        <v>299</v>
      </c>
      <c r="B25" s="315" t="s">
        <v>300</v>
      </c>
      <c r="C25" s="315"/>
      <c r="D25" s="86"/>
      <c r="E25" s="68" t="s">
        <v>100</v>
      </c>
      <c r="F25" s="68" t="s">
        <v>100</v>
      </c>
      <c r="G25" s="86"/>
    </row>
    <row r="26" spans="1:7" ht="39" thickBot="1">
      <c r="A26" s="88" t="s">
        <v>301</v>
      </c>
      <c r="B26" s="315" t="s">
        <v>302</v>
      </c>
      <c r="C26" s="315"/>
      <c r="D26" s="86"/>
      <c r="E26" s="68" t="s">
        <v>100</v>
      </c>
      <c r="F26" s="68" t="s">
        <v>100</v>
      </c>
      <c r="G26" s="86"/>
    </row>
    <row r="27" spans="1:7" ht="43.15" customHeight="1" thickBot="1">
      <c r="A27" s="85" t="s">
        <v>303</v>
      </c>
      <c r="B27" s="315" t="s">
        <v>304</v>
      </c>
      <c r="C27" s="315"/>
      <c r="D27" s="86"/>
      <c r="E27" s="68" t="s">
        <v>100</v>
      </c>
      <c r="F27" s="68" t="s">
        <v>100</v>
      </c>
      <c r="G27" s="86"/>
    </row>
    <row r="28" spans="1:7" ht="29.1" customHeight="1" thickBot="1">
      <c r="A28" s="85" t="s">
        <v>305</v>
      </c>
      <c r="B28" s="315" t="s">
        <v>306</v>
      </c>
      <c r="C28" s="315"/>
      <c r="D28" s="86"/>
      <c r="E28" s="68" t="s">
        <v>100</v>
      </c>
      <c r="F28" s="68" t="s">
        <v>100</v>
      </c>
      <c r="G28" s="86"/>
    </row>
    <row r="29" spans="1:7" ht="39" thickBot="1">
      <c r="A29" s="88" t="s">
        <v>307</v>
      </c>
      <c r="B29" s="315" t="s">
        <v>308</v>
      </c>
      <c r="C29" s="315"/>
      <c r="D29" s="86"/>
      <c r="E29" s="68" t="s">
        <v>100</v>
      </c>
      <c r="F29" s="68" t="s">
        <v>100</v>
      </c>
      <c r="G29" s="86"/>
    </row>
    <row r="30" spans="1:7" ht="44.1" customHeight="1" thickBot="1">
      <c r="A30" s="85" t="s">
        <v>309</v>
      </c>
      <c r="B30" s="315" t="s">
        <v>310</v>
      </c>
      <c r="C30" s="315"/>
      <c r="D30" s="86"/>
      <c r="E30" s="68" t="s">
        <v>100</v>
      </c>
      <c r="F30" s="68" t="s">
        <v>100</v>
      </c>
      <c r="G30" s="86"/>
    </row>
    <row r="31" spans="1:7" ht="9" customHeight="1" thickBot="1">
      <c r="A31" s="89"/>
    </row>
    <row r="32" spans="1:7" ht="16.5" thickBot="1">
      <c r="A32" s="271" t="s">
        <v>311</v>
      </c>
      <c r="B32" s="272"/>
      <c r="C32" s="68"/>
      <c r="D32" s="68" t="s">
        <v>93</v>
      </c>
      <c r="E32" s="69" t="s">
        <v>94</v>
      </c>
      <c r="F32" s="69" t="s">
        <v>46</v>
      </c>
      <c r="G32" s="68" t="s">
        <v>95</v>
      </c>
    </row>
    <row r="33" spans="1:7" ht="42" customHeight="1" thickBot="1">
      <c r="A33" s="70" t="s">
        <v>312</v>
      </c>
      <c r="B33" s="313" t="s">
        <v>313</v>
      </c>
      <c r="C33" s="313"/>
      <c r="D33" s="90"/>
      <c r="E33" s="68" t="s">
        <v>100</v>
      </c>
      <c r="F33" s="68" t="s">
        <v>100</v>
      </c>
      <c r="G33" s="90"/>
    </row>
    <row r="34" spans="1:7" ht="102" customHeight="1" thickBot="1">
      <c r="A34" s="70" t="s">
        <v>314</v>
      </c>
      <c r="B34" s="314" t="s">
        <v>315</v>
      </c>
      <c r="C34" s="314"/>
      <c r="D34" s="90"/>
      <c r="E34" s="68" t="s">
        <v>100</v>
      </c>
      <c r="F34" s="68" t="s">
        <v>100</v>
      </c>
      <c r="G34" s="90"/>
    </row>
    <row r="35" spans="1:7" ht="16.149999999999999" customHeight="1" thickBot="1">
      <c r="A35" s="70" t="s">
        <v>316</v>
      </c>
      <c r="B35" s="313" t="s">
        <v>317</v>
      </c>
      <c r="C35" s="313"/>
      <c r="D35" s="90"/>
      <c r="E35" s="68" t="s">
        <v>100</v>
      </c>
      <c r="F35" s="68" t="s">
        <v>100</v>
      </c>
      <c r="G35" s="90"/>
    </row>
    <row r="36" spans="1:7" ht="29.1" customHeight="1" thickBot="1">
      <c r="A36" s="70" t="s">
        <v>318</v>
      </c>
      <c r="B36" s="313" t="s">
        <v>319</v>
      </c>
      <c r="C36" s="313"/>
      <c r="D36" s="90"/>
      <c r="E36" s="68" t="s">
        <v>100</v>
      </c>
      <c r="F36" s="68" t="s">
        <v>100</v>
      </c>
      <c r="G36" s="90"/>
    </row>
    <row r="37" spans="1:7" ht="16.149999999999999" customHeight="1" thickBot="1">
      <c r="A37" s="70" t="s">
        <v>320</v>
      </c>
      <c r="B37" s="313" t="s">
        <v>321</v>
      </c>
      <c r="C37" s="313"/>
      <c r="D37" s="90"/>
      <c r="E37" s="68" t="s">
        <v>100</v>
      </c>
      <c r="F37" s="68" t="s">
        <v>100</v>
      </c>
      <c r="G37" s="90"/>
    </row>
    <row r="38" spans="1:7" ht="43.15" customHeight="1" thickBot="1">
      <c r="A38" s="70" t="s">
        <v>322</v>
      </c>
      <c r="B38" s="311" t="s">
        <v>323</v>
      </c>
      <c r="C38" s="312"/>
      <c r="D38" s="90"/>
      <c r="E38" s="68" t="s">
        <v>100</v>
      </c>
      <c r="F38" s="68" t="s">
        <v>100</v>
      </c>
      <c r="G38" s="90"/>
    </row>
    <row r="39" spans="1:7" ht="16.149999999999999" customHeight="1" thickBot="1">
      <c r="A39" s="70" t="s">
        <v>324</v>
      </c>
      <c r="B39" s="313" t="s">
        <v>325</v>
      </c>
      <c r="C39" s="313"/>
      <c r="D39" s="90"/>
      <c r="E39" s="68" t="s">
        <v>100</v>
      </c>
      <c r="F39" s="68" t="s">
        <v>100</v>
      </c>
      <c r="G39" s="90"/>
    </row>
    <row r="40" spans="1:7" ht="46.15" customHeight="1" thickBot="1">
      <c r="A40" s="70" t="s">
        <v>326</v>
      </c>
      <c r="B40" s="311" t="s">
        <v>327</v>
      </c>
      <c r="C40" s="312"/>
      <c r="D40" s="90"/>
      <c r="E40" s="68" t="s">
        <v>100</v>
      </c>
      <c r="F40" s="68" t="s">
        <v>100</v>
      </c>
      <c r="G40" s="90"/>
    </row>
    <row r="41" spans="1:7" ht="17.100000000000001" customHeight="1" thickBot="1">
      <c r="A41" s="70" t="s">
        <v>328</v>
      </c>
      <c r="B41" s="313" t="s">
        <v>329</v>
      </c>
      <c r="C41" s="313"/>
      <c r="D41" s="90"/>
      <c r="E41" s="68" t="s">
        <v>100</v>
      </c>
      <c r="F41" s="68" t="s">
        <v>100</v>
      </c>
      <c r="G41" s="90"/>
    </row>
    <row r="42" spans="1:7" ht="29.1" customHeight="1" thickBot="1">
      <c r="A42" s="70" t="s">
        <v>330</v>
      </c>
      <c r="B42" s="313" t="s">
        <v>331</v>
      </c>
      <c r="C42" s="313"/>
      <c r="D42" s="90"/>
      <c r="E42" s="68" t="s">
        <v>100</v>
      </c>
      <c r="F42" s="68" t="s">
        <v>100</v>
      </c>
      <c r="G42" s="90"/>
    </row>
    <row r="43" spans="1:7" ht="30" customHeight="1" thickBot="1">
      <c r="A43" s="70" t="s">
        <v>332</v>
      </c>
      <c r="B43" s="313" t="s">
        <v>333</v>
      </c>
      <c r="C43" s="313"/>
      <c r="D43" s="90"/>
      <c r="E43" s="68" t="s">
        <v>100</v>
      </c>
      <c r="F43" s="68" t="s">
        <v>100</v>
      </c>
      <c r="G43" s="90"/>
    </row>
    <row r="44" spans="1:7" ht="45" customHeight="1" thickBot="1">
      <c r="A44" s="70" t="s">
        <v>334</v>
      </c>
      <c r="B44" s="313" t="s">
        <v>335</v>
      </c>
      <c r="C44" s="313"/>
      <c r="D44" s="90"/>
      <c r="E44" s="68" t="s">
        <v>100</v>
      </c>
      <c r="F44" s="68" t="s">
        <v>100</v>
      </c>
      <c r="G44" s="90"/>
    </row>
    <row r="45" spans="1:7" ht="42" customHeight="1" thickBot="1">
      <c r="A45" s="70" t="s">
        <v>336</v>
      </c>
      <c r="B45" s="313" t="s">
        <v>337</v>
      </c>
      <c r="C45" s="313"/>
      <c r="D45" s="90"/>
      <c r="E45" s="68" t="s">
        <v>100</v>
      </c>
      <c r="F45" s="68" t="s">
        <v>100</v>
      </c>
      <c r="G45" s="90"/>
    </row>
    <row r="46" spans="1:7" ht="114" customHeight="1" thickBot="1">
      <c r="A46" s="70" t="s">
        <v>338</v>
      </c>
      <c r="B46" s="311" t="s">
        <v>339</v>
      </c>
      <c r="C46" s="312"/>
      <c r="D46" s="90"/>
      <c r="E46" s="68" t="s">
        <v>100</v>
      </c>
      <c r="F46" s="68" t="s">
        <v>100</v>
      </c>
      <c r="G46" s="90"/>
    </row>
    <row r="47" spans="1:7" ht="9" customHeight="1" thickBot="1">
      <c r="A47" s="89"/>
    </row>
    <row r="48" spans="1:7" ht="16.5" thickBot="1">
      <c r="A48" s="271" t="s">
        <v>340</v>
      </c>
      <c r="B48" s="272"/>
      <c r="C48" s="68"/>
      <c r="D48" s="68" t="s">
        <v>93</v>
      </c>
      <c r="E48" s="69" t="s">
        <v>94</v>
      </c>
      <c r="F48" s="69" t="s">
        <v>46</v>
      </c>
      <c r="G48" s="68" t="s">
        <v>95</v>
      </c>
    </row>
    <row r="49" spans="1:7" ht="84" customHeight="1" thickBot="1">
      <c r="A49" s="70" t="s">
        <v>341</v>
      </c>
      <c r="B49" s="313" t="s">
        <v>342</v>
      </c>
      <c r="C49" s="313"/>
      <c r="D49" s="90"/>
      <c r="E49" s="68" t="s">
        <v>100</v>
      </c>
      <c r="F49" s="68" t="s">
        <v>100</v>
      </c>
      <c r="G49" s="90"/>
    </row>
    <row r="50" spans="1:7" ht="43.15" customHeight="1" thickBot="1">
      <c r="A50" s="70" t="s">
        <v>343</v>
      </c>
      <c r="B50" s="313" t="s">
        <v>344</v>
      </c>
      <c r="C50" s="313"/>
      <c r="D50" s="90"/>
      <c r="E50" s="68" t="s">
        <v>100</v>
      </c>
      <c r="F50" s="68" t="s">
        <v>100</v>
      </c>
      <c r="G50" s="90"/>
    </row>
    <row r="51" spans="1:7" ht="45" customHeight="1" thickBot="1">
      <c r="A51" s="70" t="s">
        <v>345</v>
      </c>
      <c r="B51" s="313" t="s">
        <v>346</v>
      </c>
      <c r="C51" s="313"/>
      <c r="D51" s="90"/>
      <c r="E51" s="68" t="s">
        <v>100</v>
      </c>
      <c r="F51" s="68" t="s">
        <v>100</v>
      </c>
      <c r="G51" s="90"/>
    </row>
    <row r="52" spans="1:7" ht="45" customHeight="1" thickBot="1">
      <c r="A52" s="70" t="s">
        <v>347</v>
      </c>
      <c r="B52" s="311" t="s">
        <v>348</v>
      </c>
      <c r="C52" s="312"/>
      <c r="D52" s="90"/>
      <c r="E52" s="68" t="s">
        <v>100</v>
      </c>
      <c r="F52" s="68" t="s">
        <v>100</v>
      </c>
      <c r="G52" s="90"/>
    </row>
    <row r="53" spans="1:7" ht="101.1" customHeight="1" thickBot="1">
      <c r="A53" s="70" t="s">
        <v>349</v>
      </c>
      <c r="B53" s="311" t="s">
        <v>350</v>
      </c>
      <c r="C53" s="312"/>
      <c r="D53" s="90"/>
      <c r="E53" s="68" t="s">
        <v>100</v>
      </c>
      <c r="F53" s="68" t="s">
        <v>100</v>
      </c>
      <c r="G53" s="90"/>
    </row>
    <row r="54" spans="1:7" ht="79.5" customHeight="1" thickBot="1">
      <c r="A54" s="70" t="s">
        <v>351</v>
      </c>
      <c r="B54" s="311" t="s">
        <v>352</v>
      </c>
      <c r="C54" s="312"/>
      <c r="D54" s="90"/>
      <c r="E54" s="68" t="s">
        <v>100</v>
      </c>
      <c r="F54" s="68" t="s">
        <v>100</v>
      </c>
      <c r="G54" s="90"/>
    </row>
    <row r="55" spans="1:7" ht="44.1" customHeight="1" thickBot="1">
      <c r="A55" s="70" t="s">
        <v>226</v>
      </c>
      <c r="B55" s="311" t="s">
        <v>353</v>
      </c>
      <c r="C55" s="312"/>
      <c r="D55" s="90"/>
      <c r="E55" s="68" t="s">
        <v>100</v>
      </c>
      <c r="F55" s="68" t="s">
        <v>100</v>
      </c>
      <c r="G55" s="90"/>
    </row>
    <row r="56" spans="1:7" ht="58.15" customHeight="1" thickBot="1">
      <c r="A56" s="70" t="s">
        <v>354</v>
      </c>
      <c r="B56" s="313" t="s">
        <v>355</v>
      </c>
      <c r="C56" s="313"/>
      <c r="D56" s="90"/>
      <c r="E56" s="68" t="s">
        <v>100</v>
      </c>
      <c r="F56" s="68" t="s">
        <v>100</v>
      </c>
      <c r="G56" s="90"/>
    </row>
    <row r="57" spans="1:7" ht="29.1" customHeight="1" thickBot="1">
      <c r="A57" s="70" t="s">
        <v>356</v>
      </c>
      <c r="B57" s="313" t="s">
        <v>357</v>
      </c>
      <c r="C57" s="313"/>
      <c r="D57" s="90"/>
      <c r="E57" s="68" t="s">
        <v>100</v>
      </c>
      <c r="F57" s="68" t="s">
        <v>100</v>
      </c>
      <c r="G57" s="90"/>
    </row>
    <row r="58" spans="1:7" ht="84" customHeight="1" thickBot="1">
      <c r="A58" s="70" t="s">
        <v>358</v>
      </c>
      <c r="B58" s="313" t="s">
        <v>359</v>
      </c>
      <c r="C58" s="313"/>
      <c r="D58" s="90"/>
      <c r="E58" s="68" t="s">
        <v>100</v>
      </c>
      <c r="F58" s="68" t="s">
        <v>100</v>
      </c>
      <c r="G58" s="90"/>
    </row>
    <row r="59" spans="1:7" ht="26.25" thickBot="1">
      <c r="A59" s="70" t="s">
        <v>360</v>
      </c>
      <c r="B59" s="313" t="s">
        <v>361</v>
      </c>
      <c r="C59" s="313"/>
      <c r="D59" s="90"/>
      <c r="E59" s="68" t="s">
        <v>100</v>
      </c>
      <c r="F59" s="68" t="s">
        <v>100</v>
      </c>
      <c r="G59" s="90"/>
    </row>
    <row r="60" spans="1:7" ht="111" customHeight="1" thickBot="1">
      <c r="A60" s="70" t="s">
        <v>362</v>
      </c>
      <c r="B60" s="313" t="s">
        <v>363</v>
      </c>
      <c r="C60" s="313"/>
      <c r="D60" s="90"/>
      <c r="E60" s="68" t="s">
        <v>100</v>
      </c>
      <c r="F60" s="68" t="s">
        <v>100</v>
      </c>
      <c r="G60" s="90"/>
    </row>
    <row r="61" spans="1:7" ht="29.1" customHeight="1" thickBot="1">
      <c r="A61" s="70" t="s">
        <v>364</v>
      </c>
      <c r="B61" s="313" t="s">
        <v>365</v>
      </c>
      <c r="C61" s="313"/>
      <c r="D61" s="90"/>
      <c r="E61" s="68" t="s">
        <v>100</v>
      </c>
      <c r="F61" s="68" t="s">
        <v>100</v>
      </c>
      <c r="G61" s="90"/>
    </row>
    <row r="62" spans="1:7" ht="9" customHeight="1" thickBot="1">
      <c r="A62" s="89"/>
    </row>
    <row r="63" spans="1:7" ht="16.5" thickBot="1">
      <c r="A63" s="271" t="s">
        <v>366</v>
      </c>
      <c r="B63" s="272"/>
      <c r="C63" s="68"/>
      <c r="D63" s="68" t="s">
        <v>93</v>
      </c>
      <c r="E63" s="69" t="s">
        <v>94</v>
      </c>
      <c r="F63" s="69" t="s">
        <v>46</v>
      </c>
      <c r="G63" s="68" t="s">
        <v>95</v>
      </c>
    </row>
    <row r="64" spans="1:7" ht="58.15" customHeight="1" thickBot="1">
      <c r="A64" s="70" t="s">
        <v>367</v>
      </c>
      <c r="B64" s="313" t="s">
        <v>368</v>
      </c>
      <c r="C64" s="313"/>
      <c r="D64" s="90"/>
      <c r="E64" s="68" t="s">
        <v>100</v>
      </c>
      <c r="F64" s="68" t="s">
        <v>100</v>
      </c>
      <c r="G64" s="90"/>
    </row>
    <row r="65" spans="1:7" ht="33" customHeight="1" thickBot="1">
      <c r="A65" s="70" t="s">
        <v>369</v>
      </c>
      <c r="B65" s="313" t="s">
        <v>370</v>
      </c>
      <c r="C65" s="313"/>
      <c r="D65" s="90"/>
      <c r="E65" s="68" t="s">
        <v>100</v>
      </c>
      <c r="F65" s="68" t="s">
        <v>100</v>
      </c>
      <c r="G65" s="90"/>
    </row>
    <row r="66" spans="1:7" ht="9" customHeight="1" thickBot="1">
      <c r="A66" s="89"/>
    </row>
    <row r="67" spans="1:7" ht="16.5" thickBot="1">
      <c r="A67" s="271" t="s">
        <v>371</v>
      </c>
      <c r="B67" s="272"/>
      <c r="C67" s="68"/>
      <c r="D67" s="68" t="s">
        <v>93</v>
      </c>
      <c r="E67" s="69" t="s">
        <v>94</v>
      </c>
      <c r="F67" s="69" t="s">
        <v>46</v>
      </c>
      <c r="G67" s="68" t="s">
        <v>95</v>
      </c>
    </row>
    <row r="68" spans="1:7" ht="225" customHeight="1" thickBot="1">
      <c r="A68" s="70" t="s">
        <v>372</v>
      </c>
      <c r="B68" s="313" t="s">
        <v>373</v>
      </c>
      <c r="C68" s="313"/>
      <c r="D68" s="90"/>
      <c r="E68" s="68" t="s">
        <v>100</v>
      </c>
      <c r="F68" s="68" t="s">
        <v>100</v>
      </c>
      <c r="G68" s="90"/>
    </row>
  </sheetData>
  <mergeCells count="58">
    <mergeCell ref="A48:B48"/>
    <mergeCell ref="A67:B67"/>
    <mergeCell ref="B68:C68"/>
    <mergeCell ref="B57:C57"/>
    <mergeCell ref="B58:C58"/>
    <mergeCell ref="B59:C59"/>
    <mergeCell ref="B60:C60"/>
    <mergeCell ref="B61:C61"/>
    <mergeCell ref="B65:C65"/>
    <mergeCell ref="B56:C56"/>
    <mergeCell ref="B53:C53"/>
    <mergeCell ref="B50:C50"/>
    <mergeCell ref="B64:C64"/>
    <mergeCell ref="B49:C49"/>
    <mergeCell ref="B51:C51"/>
    <mergeCell ref="B52:C52"/>
    <mergeCell ref="G2:G5"/>
    <mergeCell ref="A7:B7"/>
    <mergeCell ref="B8:C8"/>
    <mergeCell ref="B9:C9"/>
    <mergeCell ref="B20:C20"/>
    <mergeCell ref="B14:C14"/>
    <mergeCell ref="B13:C13"/>
    <mergeCell ref="A19:B19"/>
    <mergeCell ref="B15:C15"/>
    <mergeCell ref="B16:C16"/>
    <mergeCell ref="A1:C1"/>
    <mergeCell ref="A2:C5"/>
    <mergeCell ref="A32:B32"/>
    <mergeCell ref="B34:C34"/>
    <mergeCell ref="B24:C24"/>
    <mergeCell ref="B25:C25"/>
    <mergeCell ref="B26:C26"/>
    <mergeCell ref="B27:C27"/>
    <mergeCell ref="B28:C28"/>
    <mergeCell ref="B22:C22"/>
    <mergeCell ref="B23:C23"/>
    <mergeCell ref="B17:C17"/>
    <mergeCell ref="B29:C29"/>
    <mergeCell ref="B30:C30"/>
    <mergeCell ref="B12:C12"/>
    <mergeCell ref="B21:C21"/>
    <mergeCell ref="B54:C54"/>
    <mergeCell ref="B55:C55"/>
    <mergeCell ref="A63:B63"/>
    <mergeCell ref="B33:C33"/>
    <mergeCell ref="B35:C35"/>
    <mergeCell ref="B36:C36"/>
    <mergeCell ref="B38:C38"/>
    <mergeCell ref="B40:C40"/>
    <mergeCell ref="B37:C37"/>
    <mergeCell ref="B39:C39"/>
    <mergeCell ref="B46:C46"/>
    <mergeCell ref="B41:C41"/>
    <mergeCell ref="B42:C42"/>
    <mergeCell ref="B43:C43"/>
    <mergeCell ref="B44:C44"/>
    <mergeCell ref="B45:C45"/>
  </mergeCells>
  <conditionalFormatting sqref="E31:F31 E69:F99">
    <cfRule type="beginsWith" dxfId="225" priority="650" stopIfTrue="1" operator="beginsWith" text="Not Applicable">
      <formula>LEFT(E31,LEN("Not Applicable"))="Not Applicable"</formula>
    </cfRule>
    <cfRule type="beginsWith" dxfId="224" priority="651" stopIfTrue="1" operator="beginsWith" text="Waived">
      <formula>LEFT(E31,LEN("Waived"))="Waived"</formula>
    </cfRule>
    <cfRule type="beginsWith" dxfId="223" priority="652" stopIfTrue="1" operator="beginsWith" text="Pre-Passed">
      <formula>LEFT(E31,LEN("Pre-Passed"))="Pre-Passed"</formula>
    </cfRule>
    <cfRule type="beginsWith" dxfId="222" priority="653" stopIfTrue="1" operator="beginsWith" text="Completed">
      <formula>LEFT(E31,LEN("Completed"))="Completed"</formula>
    </cfRule>
    <cfRule type="beginsWith" dxfId="221" priority="654" stopIfTrue="1" operator="beginsWith" text="Partial">
      <formula>LEFT(E31,LEN("Partial"))="Partial"</formula>
    </cfRule>
    <cfRule type="beginsWith" dxfId="220" priority="655" stopIfTrue="1" operator="beginsWith" text="Missing">
      <formula>LEFT(E31,LEN("Missing"))="Missing"</formula>
    </cfRule>
    <cfRule type="beginsWith" dxfId="219" priority="656" stopIfTrue="1" operator="beginsWith" text="Untested">
      <formula>LEFT(E31,LEN("Untested"))="Untested"</formula>
    </cfRule>
    <cfRule type="notContainsBlanks" dxfId="218" priority="664" stopIfTrue="1">
      <formula>LEN(TRIM(E31))&gt;0</formula>
    </cfRule>
  </conditionalFormatting>
  <conditionalFormatting sqref="E7">
    <cfRule type="beginsWith" dxfId="217" priority="642" stopIfTrue="1" operator="beginsWith" text="Not Applicable">
      <formula>LEFT(E7,LEN("Not Applicable"))="Not Applicable"</formula>
    </cfRule>
    <cfRule type="beginsWith" dxfId="216" priority="643" stopIfTrue="1" operator="beginsWith" text="Waived">
      <formula>LEFT(E7,LEN("Waived"))="Waived"</formula>
    </cfRule>
    <cfRule type="beginsWith" dxfId="215" priority="644" stopIfTrue="1" operator="beginsWith" text="Pre-Passed">
      <formula>LEFT(E7,LEN("Pre-Passed"))="Pre-Passed"</formula>
    </cfRule>
    <cfRule type="beginsWith" dxfId="214" priority="645" stopIfTrue="1" operator="beginsWith" text="Completed">
      <formula>LEFT(E7,LEN("Completed"))="Completed"</formula>
    </cfRule>
    <cfRule type="beginsWith" dxfId="213" priority="646" stopIfTrue="1" operator="beginsWith" text="Partial">
      <formula>LEFT(E7,LEN("Partial"))="Partial"</formula>
    </cfRule>
    <cfRule type="beginsWith" dxfId="212" priority="647" stopIfTrue="1" operator="beginsWith" text="Missing">
      <formula>LEFT(E7,LEN("Missing"))="Missing"</formula>
    </cfRule>
    <cfRule type="beginsWith" dxfId="211" priority="648" stopIfTrue="1" operator="beginsWith" text="Untested">
      <formula>LEFT(E7,LEN("Untested"))="Untested"</formula>
    </cfRule>
    <cfRule type="notContainsBlanks" dxfId="210" priority="649" stopIfTrue="1">
      <formula>LEN(TRIM(E7))&gt;0</formula>
    </cfRule>
  </conditionalFormatting>
  <conditionalFormatting sqref="F7">
    <cfRule type="beginsWith" dxfId="209" priority="634" stopIfTrue="1" operator="beginsWith" text="Not Applicable">
      <formula>LEFT(F7,LEN("Not Applicable"))="Not Applicable"</formula>
    </cfRule>
    <cfRule type="beginsWith" dxfId="208" priority="635" stopIfTrue="1" operator="beginsWith" text="Waived">
      <formula>LEFT(F7,LEN("Waived"))="Waived"</formula>
    </cfRule>
    <cfRule type="beginsWith" dxfId="207" priority="636" stopIfTrue="1" operator="beginsWith" text="Pre-Passed">
      <formula>LEFT(F7,LEN("Pre-Passed"))="Pre-Passed"</formula>
    </cfRule>
    <cfRule type="beginsWith" dxfId="206" priority="637" stopIfTrue="1" operator="beginsWith" text="Completed">
      <formula>LEFT(F7,LEN("Completed"))="Completed"</formula>
    </cfRule>
    <cfRule type="beginsWith" dxfId="205" priority="638" stopIfTrue="1" operator="beginsWith" text="Partial">
      <formula>LEFT(F7,LEN("Partial"))="Partial"</formula>
    </cfRule>
    <cfRule type="beginsWith" dxfId="204" priority="639" stopIfTrue="1" operator="beginsWith" text="Missing">
      <formula>LEFT(F7,LEN("Missing"))="Missing"</formula>
    </cfRule>
    <cfRule type="beginsWith" dxfId="203" priority="640" stopIfTrue="1" operator="beginsWith" text="Untested">
      <formula>LEFT(F7,LEN("Untested"))="Untested"</formula>
    </cfRule>
    <cfRule type="notContainsBlanks" dxfId="202" priority="641" stopIfTrue="1">
      <formula>LEN(TRIM(F7))&gt;0</formula>
    </cfRule>
  </conditionalFormatting>
  <conditionalFormatting sqref="E8:F9 E17:F17 E15:F15 E20:F30">
    <cfRule type="beginsWith" dxfId="201" priority="626" stopIfTrue="1" operator="beginsWith" text="Not Applicable">
      <formula>LEFT(E8,LEN("Not Applicable"))="Not Applicable"</formula>
    </cfRule>
    <cfRule type="beginsWith" dxfId="200" priority="627" stopIfTrue="1" operator="beginsWith" text="Waived">
      <formula>LEFT(E8,LEN("Waived"))="Waived"</formula>
    </cfRule>
    <cfRule type="beginsWith" dxfId="199" priority="628" stopIfTrue="1" operator="beginsWith" text="Incomplete">
      <formula>LEFT(E8,LEN("Incomplete"))="Incomplete"</formula>
    </cfRule>
    <cfRule type="beginsWith" dxfId="198" priority="629" stopIfTrue="1" operator="beginsWith" text="Complete">
      <formula>LEFT(E8,LEN("Complete"))="Complete"</formula>
    </cfRule>
    <cfRule type="beginsWith" dxfId="197" priority="630" stopIfTrue="1" operator="beginsWith" text="Poor">
      <formula>LEFT(E8,LEN("Poor"))="Poor"</formula>
    </cfRule>
    <cfRule type="beginsWith" dxfId="196" priority="631" stopIfTrue="1" operator="beginsWith" text="Missing">
      <formula>LEFT(E8,LEN("Missing"))="Missing"</formula>
    </cfRule>
    <cfRule type="beginsWith" dxfId="195" priority="632" stopIfTrue="1" operator="beginsWith" text="Untested">
      <formula>LEFT(E8,LEN("Untested"))="Untested"</formula>
    </cfRule>
    <cfRule type="notContainsBlanks" dxfId="194" priority="633" stopIfTrue="1">
      <formula>LEN(TRIM(E8))&gt;0</formula>
    </cfRule>
  </conditionalFormatting>
  <conditionalFormatting sqref="F8:F9">
    <cfRule type="beginsWith" dxfId="193" priority="619" operator="beginsWith" text="Partial">
      <formula>LEFT(F8,LEN("Partial"))="Partial"</formula>
    </cfRule>
    <cfRule type="beginsWith" dxfId="192" priority="623" stopIfTrue="1" operator="beginsWith" text="Exceptional">
      <formula>LEFT(F8,LEN("Exceptional"))="Exceptional"</formula>
    </cfRule>
    <cfRule type="beginsWith" dxfId="191" priority="624" stopIfTrue="1" operator="beginsWith" text="Great">
      <formula>LEFT(F8,LEN("Great"))="Great"</formula>
    </cfRule>
    <cfRule type="beginsWith" dxfId="190" priority="625" stopIfTrue="1" operator="beginsWith" text="Good">
      <formula>LEFT(F8,LEN("Good"))="Good"</formula>
    </cfRule>
  </conditionalFormatting>
  <conditionalFormatting sqref="E8:F9 E17:F17 E15:F15 E20:F30">
    <cfRule type="beginsWith" dxfId="189" priority="620" stopIfTrue="1" operator="beginsWith" text="Exceptional">
      <formula>LEFT(E8,LEN("Exceptional"))="Exceptional"</formula>
    </cfRule>
    <cfRule type="beginsWith" dxfId="188" priority="621" stopIfTrue="1" operator="beginsWith" text="Great">
      <formula>LEFT(E8,LEN("Great"))="Great"</formula>
    </cfRule>
    <cfRule type="beginsWith" dxfId="187" priority="622" stopIfTrue="1" operator="beginsWith" text="Good">
      <formula>LEFT(E8,LEN("Good"))="Good"</formula>
    </cfRule>
  </conditionalFormatting>
  <conditionalFormatting sqref="E8:F9 E17:F17 E15:F15 E20:F30">
    <cfRule type="beginsWith" dxfId="186" priority="615" stopIfTrue="1" operator="beginsWith" text="Mostly">
      <formula>LEFT(E8,LEN("Mostly"))="Mostly"</formula>
    </cfRule>
    <cfRule type="beginsWith" dxfId="185" priority="616" stopIfTrue="1" operator="beginsWith" text="Exceptional">
      <formula>LEFT(E8,LEN("Exceptional"))="Exceptional"</formula>
    </cfRule>
    <cfRule type="beginsWith" dxfId="184" priority="617" stopIfTrue="1" operator="beginsWith" text="Great">
      <formula>LEFT(E8,LEN("Great"))="Great"</formula>
    </cfRule>
    <cfRule type="beginsWith" dxfId="183" priority="618" stopIfTrue="1" operator="beginsWith" text="Good">
      <formula>LEFT(E8,LEN("Good"))="Good"</formula>
    </cfRule>
  </conditionalFormatting>
  <conditionalFormatting sqref="E32">
    <cfRule type="beginsWith" dxfId="182" priority="295" stopIfTrue="1" operator="beginsWith" text="Not Applicable">
      <formula>LEFT(E32,LEN("Not Applicable"))="Not Applicable"</formula>
    </cfRule>
    <cfRule type="beginsWith" dxfId="181" priority="296" stopIfTrue="1" operator="beginsWith" text="Waived">
      <formula>LEFT(E32,LEN("Waived"))="Waived"</formula>
    </cfRule>
    <cfRule type="beginsWith" dxfId="180" priority="297" stopIfTrue="1" operator="beginsWith" text="Pre-Passed">
      <formula>LEFT(E32,LEN("Pre-Passed"))="Pre-Passed"</formula>
    </cfRule>
    <cfRule type="beginsWith" dxfId="179" priority="298" stopIfTrue="1" operator="beginsWith" text="Completed">
      <formula>LEFT(E32,LEN("Completed"))="Completed"</formula>
    </cfRule>
    <cfRule type="beginsWith" dxfId="178" priority="299" stopIfTrue="1" operator="beginsWith" text="Partial">
      <formula>LEFT(E32,LEN("Partial"))="Partial"</formula>
    </cfRule>
    <cfRule type="beginsWith" dxfId="177" priority="300" stopIfTrue="1" operator="beginsWith" text="Missing">
      <formula>LEFT(E32,LEN("Missing"))="Missing"</formula>
    </cfRule>
    <cfRule type="beginsWith" dxfId="176" priority="301" stopIfTrue="1" operator="beginsWith" text="Untested">
      <formula>LEFT(E32,LEN("Untested"))="Untested"</formula>
    </cfRule>
    <cfRule type="notContainsBlanks" dxfId="175" priority="302" stopIfTrue="1">
      <formula>LEN(TRIM(E32))&gt;0</formula>
    </cfRule>
  </conditionalFormatting>
  <conditionalFormatting sqref="F32">
    <cfRule type="beginsWith" dxfId="174" priority="287" stopIfTrue="1" operator="beginsWith" text="Not Applicable">
      <formula>LEFT(F32,LEN("Not Applicable"))="Not Applicable"</formula>
    </cfRule>
    <cfRule type="beginsWith" dxfId="173" priority="288" stopIfTrue="1" operator="beginsWith" text="Waived">
      <formula>LEFT(F32,LEN("Waived"))="Waived"</formula>
    </cfRule>
    <cfRule type="beginsWith" dxfId="172" priority="289" stopIfTrue="1" operator="beginsWith" text="Pre-Passed">
      <formula>LEFT(F32,LEN("Pre-Passed"))="Pre-Passed"</formula>
    </cfRule>
    <cfRule type="beginsWith" dxfId="171" priority="290" stopIfTrue="1" operator="beginsWith" text="Completed">
      <formula>LEFT(F32,LEN("Completed"))="Completed"</formula>
    </cfRule>
    <cfRule type="beginsWith" dxfId="170" priority="291" stopIfTrue="1" operator="beginsWith" text="Partial">
      <formula>LEFT(F32,LEN("Partial"))="Partial"</formula>
    </cfRule>
    <cfRule type="beginsWith" dxfId="169" priority="292" stopIfTrue="1" operator="beginsWith" text="Missing">
      <formula>LEFT(F32,LEN("Missing"))="Missing"</formula>
    </cfRule>
    <cfRule type="beginsWith" dxfId="168" priority="293" stopIfTrue="1" operator="beginsWith" text="Untested">
      <formula>LEFT(F32,LEN("Untested"))="Untested"</formula>
    </cfRule>
    <cfRule type="notContainsBlanks" dxfId="167" priority="294" stopIfTrue="1">
      <formula>LEN(TRIM(F32))&gt;0</formula>
    </cfRule>
  </conditionalFormatting>
  <conditionalFormatting sqref="E11">
    <cfRule type="beginsWith" dxfId="166" priority="222" stopIfTrue="1" operator="beginsWith" text="Not Applicable">
      <formula>LEFT(E11,LEN("Not Applicable"))="Not Applicable"</formula>
    </cfRule>
    <cfRule type="beginsWith" dxfId="165" priority="223" stopIfTrue="1" operator="beginsWith" text="Waived">
      <formula>LEFT(E11,LEN("Waived"))="Waived"</formula>
    </cfRule>
    <cfRule type="beginsWith" dxfId="164" priority="224" stopIfTrue="1" operator="beginsWith" text="Pre-Passed">
      <formula>LEFT(E11,LEN("Pre-Passed"))="Pre-Passed"</formula>
    </cfRule>
    <cfRule type="beginsWith" dxfId="163" priority="225" stopIfTrue="1" operator="beginsWith" text="Completed">
      <formula>LEFT(E11,LEN("Completed"))="Completed"</formula>
    </cfRule>
    <cfRule type="beginsWith" dxfId="162" priority="226" stopIfTrue="1" operator="beginsWith" text="Partial">
      <formula>LEFT(E11,LEN("Partial"))="Partial"</formula>
    </cfRule>
    <cfRule type="beginsWith" dxfId="161" priority="227" stopIfTrue="1" operator="beginsWith" text="Missing">
      <formula>LEFT(E11,LEN("Missing"))="Missing"</formula>
    </cfRule>
    <cfRule type="beginsWith" dxfId="160" priority="228" stopIfTrue="1" operator="beginsWith" text="Untested">
      <formula>LEFT(E11,LEN("Untested"))="Untested"</formula>
    </cfRule>
    <cfRule type="notContainsBlanks" dxfId="159" priority="229" stopIfTrue="1">
      <formula>LEN(TRIM(E11))&gt;0</formula>
    </cfRule>
  </conditionalFormatting>
  <conditionalFormatting sqref="F11">
    <cfRule type="beginsWith" dxfId="158" priority="214" stopIfTrue="1" operator="beginsWith" text="Not Applicable">
      <formula>LEFT(F11,LEN("Not Applicable"))="Not Applicable"</formula>
    </cfRule>
    <cfRule type="beginsWith" dxfId="157" priority="215" stopIfTrue="1" operator="beginsWith" text="Waived">
      <formula>LEFT(F11,LEN("Waived"))="Waived"</formula>
    </cfRule>
    <cfRule type="beginsWith" dxfId="156" priority="216" stopIfTrue="1" operator="beginsWith" text="Pre-Passed">
      <formula>LEFT(F11,LEN("Pre-Passed"))="Pre-Passed"</formula>
    </cfRule>
    <cfRule type="beginsWith" dxfId="155" priority="217" stopIfTrue="1" operator="beginsWith" text="Completed">
      <formula>LEFT(F11,LEN("Completed"))="Completed"</formula>
    </cfRule>
    <cfRule type="beginsWith" dxfId="154" priority="218" stopIfTrue="1" operator="beginsWith" text="Partial">
      <formula>LEFT(F11,LEN("Partial"))="Partial"</formula>
    </cfRule>
    <cfRule type="beginsWith" dxfId="153" priority="219" stopIfTrue="1" operator="beginsWith" text="Missing">
      <formula>LEFT(F11,LEN("Missing"))="Missing"</formula>
    </cfRule>
    <cfRule type="beginsWith" dxfId="152" priority="220" stopIfTrue="1" operator="beginsWith" text="Untested">
      <formula>LEFT(F11,LEN("Untested"))="Untested"</formula>
    </cfRule>
    <cfRule type="notContainsBlanks" dxfId="151" priority="221" stopIfTrue="1">
      <formula>LEN(TRIM(F11))&gt;0</formula>
    </cfRule>
  </conditionalFormatting>
  <conditionalFormatting sqref="E12:F12 E14:F14">
    <cfRule type="beginsWith" dxfId="150" priority="180" stopIfTrue="1" operator="beginsWith" text="Mostly">
      <formula>LEFT(E12,LEN("Mostly"))="Mostly"</formula>
    </cfRule>
    <cfRule type="beginsWith" dxfId="149" priority="181" stopIfTrue="1" operator="beginsWith" text="Exceptional">
      <formula>LEFT(E12,LEN("Exceptional"))="Exceptional"</formula>
    </cfRule>
    <cfRule type="beginsWith" dxfId="148" priority="182" stopIfTrue="1" operator="beginsWith" text="Great">
      <formula>LEFT(E12,LEN("Great"))="Great"</formula>
    </cfRule>
    <cfRule type="beginsWith" dxfId="147" priority="183" stopIfTrue="1" operator="beginsWith" text="Good">
      <formula>LEFT(E12,LEN("Good"))="Good"</formula>
    </cfRule>
  </conditionalFormatting>
  <conditionalFormatting sqref="E12:F12 E14:F14">
    <cfRule type="beginsWith" dxfId="146" priority="187" stopIfTrue="1" operator="beginsWith" text="Not Applicable">
      <formula>LEFT(E12,LEN("Not Applicable"))="Not Applicable"</formula>
    </cfRule>
    <cfRule type="beginsWith" dxfId="145" priority="188" stopIfTrue="1" operator="beginsWith" text="Waived">
      <formula>LEFT(E12,LEN("Waived"))="Waived"</formula>
    </cfRule>
    <cfRule type="beginsWith" dxfId="144" priority="189" stopIfTrue="1" operator="beginsWith" text="Incomplete">
      <formula>LEFT(E12,LEN("Incomplete"))="Incomplete"</formula>
    </cfRule>
    <cfRule type="beginsWith" dxfId="143" priority="190" stopIfTrue="1" operator="beginsWith" text="Complete">
      <formula>LEFT(E12,LEN("Complete"))="Complete"</formula>
    </cfRule>
    <cfRule type="beginsWith" dxfId="142" priority="191" stopIfTrue="1" operator="beginsWith" text="Poor">
      <formula>LEFT(E12,LEN("Poor"))="Poor"</formula>
    </cfRule>
    <cfRule type="beginsWith" dxfId="141" priority="192" stopIfTrue="1" operator="beginsWith" text="Missing">
      <formula>LEFT(E12,LEN("Missing"))="Missing"</formula>
    </cfRule>
    <cfRule type="beginsWith" dxfId="140" priority="193" stopIfTrue="1" operator="beginsWith" text="Untested">
      <formula>LEFT(E12,LEN("Untested"))="Untested"</formula>
    </cfRule>
    <cfRule type="notContainsBlanks" dxfId="139" priority="194" stopIfTrue="1">
      <formula>LEN(TRIM(E12))&gt;0</formula>
    </cfRule>
  </conditionalFormatting>
  <conditionalFormatting sqref="E12:F12 E14:F14">
    <cfRule type="beginsWith" dxfId="138" priority="184" stopIfTrue="1" operator="beginsWith" text="Exceptional">
      <formula>LEFT(E12,LEN("Exceptional"))="Exceptional"</formula>
    </cfRule>
    <cfRule type="beginsWith" dxfId="137" priority="185" stopIfTrue="1" operator="beginsWith" text="Great">
      <formula>LEFT(E12,LEN("Great"))="Great"</formula>
    </cfRule>
    <cfRule type="beginsWith" dxfId="136" priority="186" stopIfTrue="1" operator="beginsWith" text="Good">
      <formula>LEFT(E12,LEN("Good"))="Good"</formula>
    </cfRule>
  </conditionalFormatting>
  <conditionalFormatting sqref="E34:F46 E64:F65 E49:F61 E68:F68">
    <cfRule type="beginsWith" dxfId="135" priority="143" stopIfTrue="1" operator="beginsWith" text="Not Applicable">
      <formula>LEFT(E34,LEN("Not Applicable"))="Not Applicable"</formula>
    </cfRule>
    <cfRule type="beginsWith" dxfId="134" priority="144" stopIfTrue="1" operator="beginsWith" text="Waived">
      <formula>LEFT(E34,LEN("Waived"))="Waived"</formula>
    </cfRule>
    <cfRule type="beginsWith" dxfId="133" priority="145" stopIfTrue="1" operator="beginsWith" text="Incomplete">
      <formula>LEFT(E34,LEN("Incomplete"))="Incomplete"</formula>
    </cfRule>
    <cfRule type="beginsWith" dxfId="132" priority="146" stopIfTrue="1" operator="beginsWith" text="Complete">
      <formula>LEFT(E34,LEN("Complete"))="Complete"</formula>
    </cfRule>
    <cfRule type="beginsWith" dxfId="131" priority="147" stopIfTrue="1" operator="beginsWith" text="Missing">
      <formula>LEFT(E34,LEN("Missing"))="Missing"</formula>
    </cfRule>
    <cfRule type="beginsWith" dxfId="130" priority="148" stopIfTrue="1" operator="beginsWith" text="Untested">
      <formula>LEFT(E34,LEN("Untested"))="Untested"</formula>
    </cfRule>
    <cfRule type="notContainsBlanks" dxfId="129" priority="149" stopIfTrue="1">
      <formula>LEN(TRIM(E34))&gt;0</formula>
    </cfRule>
  </conditionalFormatting>
  <conditionalFormatting sqref="E34:F46 E64:F65 E49:F61 E68:F68">
    <cfRule type="beginsWith" dxfId="128" priority="142" stopIfTrue="1" operator="beginsWith" text="Mostly">
      <formula>LEFT(E34,LEN("Mostly"))="Mostly"</formula>
    </cfRule>
  </conditionalFormatting>
  <conditionalFormatting sqref="E33:F33">
    <cfRule type="beginsWith" dxfId="127" priority="135" stopIfTrue="1" operator="beginsWith" text="Not Applicable">
      <formula>LEFT(E33,LEN("Not Applicable"))="Not Applicable"</formula>
    </cfRule>
    <cfRule type="beginsWith" dxfId="126" priority="136" stopIfTrue="1" operator="beginsWith" text="Waived">
      <formula>LEFT(E33,LEN("Waived"))="Waived"</formula>
    </cfRule>
    <cfRule type="beginsWith" dxfId="125" priority="137" stopIfTrue="1" operator="beginsWith" text="Incomplete">
      <formula>LEFT(E33,LEN("Incomplete"))="Incomplete"</formula>
    </cfRule>
    <cfRule type="beginsWith" dxfId="124" priority="138" stopIfTrue="1" operator="beginsWith" text="Complete">
      <formula>LEFT(E33,LEN("Complete"))="Complete"</formula>
    </cfRule>
    <cfRule type="beginsWith" dxfId="123" priority="139" stopIfTrue="1" operator="beginsWith" text="Missing">
      <formula>LEFT(E33,LEN("Missing"))="Missing"</formula>
    </cfRule>
    <cfRule type="beginsWith" dxfId="122" priority="140" stopIfTrue="1" operator="beginsWith" text="Untested">
      <formula>LEFT(E33,LEN("Untested"))="Untested"</formula>
    </cfRule>
    <cfRule type="notContainsBlanks" dxfId="121" priority="141" stopIfTrue="1">
      <formula>LEN(TRIM(E33))&gt;0</formula>
    </cfRule>
  </conditionalFormatting>
  <conditionalFormatting sqref="E33:F33">
    <cfRule type="beginsWith" dxfId="120" priority="134" stopIfTrue="1" operator="beginsWith" text="Mostly">
      <formula>LEFT(E33,LEN("Mostly"))="Mostly"</formula>
    </cfRule>
  </conditionalFormatting>
  <conditionalFormatting sqref="E13:F13">
    <cfRule type="beginsWith" dxfId="119" priority="119" stopIfTrue="1" operator="beginsWith" text="Mostly">
      <formula>LEFT(E13,LEN("Mostly"))="Mostly"</formula>
    </cfRule>
    <cfRule type="beginsWith" dxfId="118" priority="120" stopIfTrue="1" operator="beginsWith" text="Exceptional">
      <formula>LEFT(E13,LEN("Exceptional"))="Exceptional"</formula>
    </cfRule>
    <cfRule type="beginsWith" dxfId="117" priority="121" stopIfTrue="1" operator="beginsWith" text="Great">
      <formula>LEFT(E13,LEN("Great"))="Great"</formula>
    </cfRule>
    <cfRule type="beginsWith" dxfId="116" priority="122" stopIfTrue="1" operator="beginsWith" text="Good">
      <formula>LEFT(E13,LEN("Good"))="Good"</formula>
    </cfRule>
  </conditionalFormatting>
  <conditionalFormatting sqref="E13:F13">
    <cfRule type="beginsWith" dxfId="115" priority="126" stopIfTrue="1" operator="beginsWith" text="Not Applicable">
      <formula>LEFT(E13,LEN("Not Applicable"))="Not Applicable"</formula>
    </cfRule>
    <cfRule type="beginsWith" dxfId="114" priority="127" stopIfTrue="1" operator="beginsWith" text="Waived">
      <formula>LEFT(E13,LEN("Waived"))="Waived"</formula>
    </cfRule>
    <cfRule type="beginsWith" dxfId="113" priority="128" stopIfTrue="1" operator="beginsWith" text="Incomplete">
      <formula>LEFT(E13,LEN("Incomplete"))="Incomplete"</formula>
    </cfRule>
    <cfRule type="beginsWith" dxfId="112" priority="129" stopIfTrue="1" operator="beginsWith" text="Complete">
      <formula>LEFT(E13,LEN("Complete"))="Complete"</formula>
    </cfRule>
    <cfRule type="beginsWith" dxfId="111" priority="130" stopIfTrue="1" operator="beginsWith" text="Poor">
      <formula>LEFT(E13,LEN("Poor"))="Poor"</formula>
    </cfRule>
    <cfRule type="beginsWith" dxfId="110" priority="131" stopIfTrue="1" operator="beginsWith" text="Missing">
      <formula>LEFT(E13,LEN("Missing"))="Missing"</formula>
    </cfRule>
    <cfRule type="beginsWith" dxfId="109" priority="132" stopIfTrue="1" operator="beginsWith" text="Untested">
      <formula>LEFT(E13,LEN("Untested"))="Untested"</formula>
    </cfRule>
    <cfRule type="notContainsBlanks" dxfId="108" priority="133" stopIfTrue="1">
      <formula>LEN(TRIM(E13))&gt;0</formula>
    </cfRule>
  </conditionalFormatting>
  <conditionalFormatting sqref="E13:F13">
    <cfRule type="beginsWith" dxfId="107" priority="123" stopIfTrue="1" operator="beginsWith" text="Exceptional">
      <formula>LEFT(E13,LEN("Exceptional"))="Exceptional"</formula>
    </cfRule>
    <cfRule type="beginsWith" dxfId="106" priority="124" stopIfTrue="1" operator="beginsWith" text="Great">
      <formula>LEFT(E13,LEN("Great"))="Great"</formula>
    </cfRule>
    <cfRule type="beginsWith" dxfId="105" priority="125" stopIfTrue="1" operator="beginsWith" text="Good">
      <formula>LEFT(E13,LEN("Good"))="Good"</formula>
    </cfRule>
  </conditionalFormatting>
  <conditionalFormatting sqref="E19">
    <cfRule type="beginsWith" dxfId="104" priority="111" stopIfTrue="1" operator="beginsWith" text="Not Applicable">
      <formula>LEFT(E19,LEN("Not Applicable"))="Not Applicable"</formula>
    </cfRule>
    <cfRule type="beginsWith" dxfId="103" priority="112" stopIfTrue="1" operator="beginsWith" text="Waived">
      <formula>LEFT(E19,LEN("Waived"))="Waived"</formula>
    </cfRule>
    <cfRule type="beginsWith" dxfId="102" priority="113" stopIfTrue="1" operator="beginsWith" text="Pre-Passed">
      <formula>LEFT(E19,LEN("Pre-Passed"))="Pre-Passed"</formula>
    </cfRule>
    <cfRule type="beginsWith" dxfId="101" priority="114" stopIfTrue="1" operator="beginsWith" text="Completed">
      <formula>LEFT(E19,LEN("Completed"))="Completed"</formula>
    </cfRule>
    <cfRule type="beginsWith" dxfId="100" priority="115" stopIfTrue="1" operator="beginsWith" text="Partial">
      <formula>LEFT(E19,LEN("Partial"))="Partial"</formula>
    </cfRule>
    <cfRule type="beginsWith" dxfId="99" priority="116" stopIfTrue="1" operator="beginsWith" text="Missing">
      <formula>LEFT(E19,LEN("Missing"))="Missing"</formula>
    </cfRule>
    <cfRule type="beginsWith" dxfId="98" priority="117" stopIfTrue="1" operator="beginsWith" text="Untested">
      <formula>LEFT(E19,LEN("Untested"))="Untested"</formula>
    </cfRule>
    <cfRule type="notContainsBlanks" dxfId="97" priority="118" stopIfTrue="1">
      <formula>LEN(TRIM(E19))&gt;0</formula>
    </cfRule>
  </conditionalFormatting>
  <conditionalFormatting sqref="F19">
    <cfRule type="beginsWith" dxfId="96" priority="103" stopIfTrue="1" operator="beginsWith" text="Not Applicable">
      <formula>LEFT(F19,LEN("Not Applicable"))="Not Applicable"</formula>
    </cfRule>
    <cfRule type="beginsWith" dxfId="95" priority="104" stopIfTrue="1" operator="beginsWith" text="Waived">
      <formula>LEFT(F19,LEN("Waived"))="Waived"</formula>
    </cfRule>
    <cfRule type="beginsWith" dxfId="94" priority="105" stopIfTrue="1" operator="beginsWith" text="Pre-Passed">
      <formula>LEFT(F19,LEN("Pre-Passed"))="Pre-Passed"</formula>
    </cfRule>
    <cfRule type="beginsWith" dxfId="93" priority="106" stopIfTrue="1" operator="beginsWith" text="Completed">
      <formula>LEFT(F19,LEN("Completed"))="Completed"</formula>
    </cfRule>
    <cfRule type="beginsWith" dxfId="92" priority="107" stopIfTrue="1" operator="beginsWith" text="Partial">
      <formula>LEFT(F19,LEN("Partial"))="Partial"</formula>
    </cfRule>
    <cfRule type="beginsWith" dxfId="91" priority="108" stopIfTrue="1" operator="beginsWith" text="Missing">
      <formula>LEFT(F19,LEN("Missing"))="Missing"</formula>
    </cfRule>
    <cfRule type="beginsWith" dxfId="90" priority="109" stopIfTrue="1" operator="beginsWith" text="Untested">
      <formula>LEFT(F19,LEN("Untested"))="Untested"</formula>
    </cfRule>
    <cfRule type="notContainsBlanks" dxfId="89" priority="110" stopIfTrue="1">
      <formula>LEN(TRIM(F19))&gt;0</formula>
    </cfRule>
  </conditionalFormatting>
  <conditionalFormatting sqref="E16:F16">
    <cfRule type="beginsWith" dxfId="88" priority="73" stopIfTrue="1" operator="beginsWith" text="Mostly">
      <formula>LEFT(E16,LEN("Mostly"))="Mostly"</formula>
    </cfRule>
    <cfRule type="beginsWith" dxfId="87" priority="74" stopIfTrue="1" operator="beginsWith" text="Exceptional">
      <formula>LEFT(E16,LEN("Exceptional"))="Exceptional"</formula>
    </cfRule>
    <cfRule type="beginsWith" dxfId="86" priority="75" stopIfTrue="1" operator="beginsWith" text="Great">
      <formula>LEFT(E16,LEN("Great"))="Great"</formula>
    </cfRule>
    <cfRule type="beginsWith" dxfId="85" priority="76" stopIfTrue="1" operator="beginsWith" text="Good">
      <formula>LEFT(E16,LEN("Good"))="Good"</formula>
    </cfRule>
  </conditionalFormatting>
  <conditionalFormatting sqref="E16:F16">
    <cfRule type="beginsWith" dxfId="84" priority="80" stopIfTrue="1" operator="beginsWith" text="Not Applicable">
      <formula>LEFT(E16,LEN("Not Applicable"))="Not Applicable"</formula>
    </cfRule>
    <cfRule type="beginsWith" dxfId="83" priority="81" stopIfTrue="1" operator="beginsWith" text="Waived">
      <formula>LEFT(E16,LEN("Waived"))="Waived"</formula>
    </cfRule>
    <cfRule type="beginsWith" dxfId="82" priority="82" stopIfTrue="1" operator="beginsWith" text="Incomplete">
      <formula>LEFT(E16,LEN("Incomplete"))="Incomplete"</formula>
    </cfRule>
    <cfRule type="beginsWith" dxfId="81" priority="83" stopIfTrue="1" operator="beginsWith" text="Complete">
      <formula>LEFT(E16,LEN("Complete"))="Complete"</formula>
    </cfRule>
    <cfRule type="beginsWith" dxfId="80" priority="84" stopIfTrue="1" operator="beginsWith" text="Poor">
      <formula>LEFT(E16,LEN("Poor"))="Poor"</formula>
    </cfRule>
    <cfRule type="beginsWith" dxfId="79" priority="85" stopIfTrue="1" operator="beginsWith" text="Missing">
      <formula>LEFT(E16,LEN("Missing"))="Missing"</formula>
    </cfRule>
    <cfRule type="beginsWith" dxfId="78" priority="86" stopIfTrue="1" operator="beginsWith" text="Untested">
      <formula>LEFT(E16,LEN("Untested"))="Untested"</formula>
    </cfRule>
    <cfRule type="notContainsBlanks" dxfId="77" priority="87" stopIfTrue="1">
      <formula>LEN(TRIM(E16))&gt;0</formula>
    </cfRule>
  </conditionalFormatting>
  <conditionalFormatting sqref="E16:F16">
    <cfRule type="beginsWith" dxfId="76" priority="77" stopIfTrue="1" operator="beginsWith" text="Exceptional">
      <formula>LEFT(E16,LEN("Exceptional"))="Exceptional"</formula>
    </cfRule>
    <cfRule type="beginsWith" dxfId="75" priority="78" stopIfTrue="1" operator="beginsWith" text="Great">
      <formula>LEFT(E16,LEN("Great"))="Great"</formula>
    </cfRule>
    <cfRule type="beginsWith" dxfId="74" priority="79" stopIfTrue="1" operator="beginsWith" text="Good">
      <formula>LEFT(E16,LEN("Good"))="Good"</formula>
    </cfRule>
  </conditionalFormatting>
  <conditionalFormatting sqref="E63">
    <cfRule type="beginsWith" dxfId="73" priority="65" stopIfTrue="1" operator="beginsWith" text="Not Applicable">
      <formula>LEFT(E63,LEN("Not Applicable"))="Not Applicable"</formula>
    </cfRule>
    <cfRule type="beginsWith" dxfId="72" priority="66" stopIfTrue="1" operator="beginsWith" text="Waived">
      <formula>LEFT(E63,LEN("Waived"))="Waived"</formula>
    </cfRule>
    <cfRule type="beginsWith" dxfId="71" priority="67" stopIfTrue="1" operator="beginsWith" text="Pre-Passed">
      <formula>LEFT(E63,LEN("Pre-Passed"))="Pre-Passed"</formula>
    </cfRule>
    <cfRule type="beginsWith" dxfId="70" priority="68" stopIfTrue="1" operator="beginsWith" text="Completed">
      <formula>LEFT(E63,LEN("Completed"))="Completed"</formula>
    </cfRule>
    <cfRule type="beginsWith" dxfId="69" priority="69" stopIfTrue="1" operator="beginsWith" text="Partial">
      <formula>LEFT(E63,LEN("Partial"))="Partial"</formula>
    </cfRule>
    <cfRule type="beginsWith" dxfId="68" priority="70" stopIfTrue="1" operator="beginsWith" text="Missing">
      <formula>LEFT(E63,LEN("Missing"))="Missing"</formula>
    </cfRule>
    <cfRule type="beginsWith" dxfId="67" priority="71" stopIfTrue="1" operator="beginsWith" text="Untested">
      <formula>LEFT(E63,LEN("Untested"))="Untested"</formula>
    </cfRule>
    <cfRule type="notContainsBlanks" dxfId="66" priority="72" stopIfTrue="1">
      <formula>LEN(TRIM(E63))&gt;0</formula>
    </cfRule>
  </conditionalFormatting>
  <conditionalFormatting sqref="F63">
    <cfRule type="beginsWith" dxfId="65" priority="57" stopIfTrue="1" operator="beginsWith" text="Not Applicable">
      <formula>LEFT(F63,LEN("Not Applicable"))="Not Applicable"</formula>
    </cfRule>
    <cfRule type="beginsWith" dxfId="64" priority="58" stopIfTrue="1" operator="beginsWith" text="Waived">
      <formula>LEFT(F63,LEN("Waived"))="Waived"</formula>
    </cfRule>
    <cfRule type="beginsWith" dxfId="63" priority="59" stopIfTrue="1" operator="beginsWith" text="Pre-Passed">
      <formula>LEFT(F63,LEN("Pre-Passed"))="Pre-Passed"</formula>
    </cfRule>
    <cfRule type="beginsWith" dxfId="62" priority="60" stopIfTrue="1" operator="beginsWith" text="Completed">
      <formula>LEFT(F63,LEN("Completed"))="Completed"</formula>
    </cfRule>
    <cfRule type="beginsWith" dxfId="61" priority="61" stopIfTrue="1" operator="beginsWith" text="Partial">
      <formula>LEFT(F63,LEN("Partial"))="Partial"</formula>
    </cfRule>
    <cfRule type="beginsWith" dxfId="60" priority="62" stopIfTrue="1" operator="beginsWith" text="Missing">
      <formula>LEFT(F63,LEN("Missing"))="Missing"</formula>
    </cfRule>
    <cfRule type="beginsWith" dxfId="59" priority="63" stopIfTrue="1" operator="beginsWith" text="Untested">
      <formula>LEFT(F63,LEN("Untested"))="Untested"</formula>
    </cfRule>
    <cfRule type="notContainsBlanks" dxfId="58" priority="64" stopIfTrue="1">
      <formula>LEN(TRIM(F63))&gt;0</formula>
    </cfRule>
  </conditionalFormatting>
  <conditionalFormatting sqref="E62:F62">
    <cfRule type="beginsWith" dxfId="57" priority="49" stopIfTrue="1" operator="beginsWith" text="Not Applicable">
      <formula>LEFT(E62,LEN("Not Applicable"))="Not Applicable"</formula>
    </cfRule>
    <cfRule type="beginsWith" dxfId="56" priority="50" stopIfTrue="1" operator="beginsWith" text="Waived">
      <formula>LEFT(E62,LEN("Waived"))="Waived"</formula>
    </cfRule>
    <cfRule type="beginsWith" dxfId="55" priority="51" stopIfTrue="1" operator="beginsWith" text="Pre-Passed">
      <formula>LEFT(E62,LEN("Pre-Passed"))="Pre-Passed"</formula>
    </cfRule>
    <cfRule type="beginsWith" dxfId="54" priority="52" stopIfTrue="1" operator="beginsWith" text="Completed">
      <formula>LEFT(E62,LEN("Completed"))="Completed"</formula>
    </cfRule>
    <cfRule type="beginsWith" dxfId="53" priority="53" stopIfTrue="1" operator="beginsWith" text="Partial">
      <formula>LEFT(E62,LEN("Partial"))="Partial"</formula>
    </cfRule>
    <cfRule type="beginsWith" dxfId="52" priority="54" stopIfTrue="1" operator="beginsWith" text="Missing">
      <formula>LEFT(E62,LEN("Missing"))="Missing"</formula>
    </cfRule>
    <cfRule type="beginsWith" dxfId="51" priority="55" stopIfTrue="1" operator="beginsWith" text="Untested">
      <formula>LEFT(E62,LEN("Untested"))="Untested"</formula>
    </cfRule>
    <cfRule type="notContainsBlanks" dxfId="50" priority="56" stopIfTrue="1">
      <formula>LEN(TRIM(E62))&gt;0</formula>
    </cfRule>
  </conditionalFormatting>
  <conditionalFormatting sqref="E48">
    <cfRule type="beginsWith" dxfId="49" priority="41" stopIfTrue="1" operator="beginsWith" text="Not Applicable">
      <formula>LEFT(E48,LEN("Not Applicable"))="Not Applicable"</formula>
    </cfRule>
    <cfRule type="beginsWith" dxfId="48" priority="42" stopIfTrue="1" operator="beginsWith" text="Waived">
      <formula>LEFT(E48,LEN("Waived"))="Waived"</formula>
    </cfRule>
    <cfRule type="beginsWith" dxfId="47" priority="43" stopIfTrue="1" operator="beginsWith" text="Pre-Passed">
      <formula>LEFT(E48,LEN("Pre-Passed"))="Pre-Passed"</formula>
    </cfRule>
    <cfRule type="beginsWith" dxfId="46" priority="44" stopIfTrue="1" operator="beginsWith" text="Completed">
      <formula>LEFT(E48,LEN("Completed"))="Completed"</formula>
    </cfRule>
    <cfRule type="beginsWith" dxfId="45" priority="45" stopIfTrue="1" operator="beginsWith" text="Partial">
      <formula>LEFT(E48,LEN("Partial"))="Partial"</formula>
    </cfRule>
    <cfRule type="beginsWith" dxfId="44" priority="46" stopIfTrue="1" operator="beginsWith" text="Missing">
      <formula>LEFT(E48,LEN("Missing"))="Missing"</formula>
    </cfRule>
    <cfRule type="beginsWith" dxfId="43" priority="47" stopIfTrue="1" operator="beginsWith" text="Untested">
      <formula>LEFT(E48,LEN("Untested"))="Untested"</formula>
    </cfRule>
    <cfRule type="notContainsBlanks" dxfId="42" priority="48" stopIfTrue="1">
      <formula>LEN(TRIM(E48))&gt;0</formula>
    </cfRule>
  </conditionalFormatting>
  <conditionalFormatting sqref="F48">
    <cfRule type="beginsWith" dxfId="41" priority="33" stopIfTrue="1" operator="beginsWith" text="Not Applicable">
      <formula>LEFT(F48,LEN("Not Applicable"))="Not Applicable"</formula>
    </cfRule>
    <cfRule type="beginsWith" dxfId="40" priority="34" stopIfTrue="1" operator="beginsWith" text="Waived">
      <formula>LEFT(F48,LEN("Waived"))="Waived"</formula>
    </cfRule>
    <cfRule type="beginsWith" dxfId="39" priority="35" stopIfTrue="1" operator="beginsWith" text="Pre-Passed">
      <formula>LEFT(F48,LEN("Pre-Passed"))="Pre-Passed"</formula>
    </cfRule>
    <cfRule type="beginsWith" dxfId="38" priority="36" stopIfTrue="1" operator="beginsWith" text="Completed">
      <formula>LEFT(F48,LEN("Completed"))="Completed"</formula>
    </cfRule>
    <cfRule type="beginsWith" dxfId="37" priority="37" stopIfTrue="1" operator="beginsWith" text="Partial">
      <formula>LEFT(F48,LEN("Partial"))="Partial"</formula>
    </cfRule>
    <cfRule type="beginsWith" dxfId="36" priority="38" stopIfTrue="1" operator="beginsWith" text="Missing">
      <formula>LEFT(F48,LEN("Missing"))="Missing"</formula>
    </cfRule>
    <cfRule type="beginsWith" dxfId="35" priority="39" stopIfTrue="1" operator="beginsWith" text="Untested">
      <formula>LEFT(F48,LEN("Untested"))="Untested"</formula>
    </cfRule>
    <cfRule type="notContainsBlanks" dxfId="34" priority="40" stopIfTrue="1">
      <formula>LEN(TRIM(F48))&gt;0</formula>
    </cfRule>
  </conditionalFormatting>
  <conditionalFormatting sqref="E47:F47">
    <cfRule type="beginsWith" dxfId="33" priority="25" stopIfTrue="1" operator="beginsWith" text="Not Applicable">
      <formula>LEFT(E47,LEN("Not Applicable"))="Not Applicable"</formula>
    </cfRule>
    <cfRule type="beginsWith" dxfId="32" priority="26" stopIfTrue="1" operator="beginsWith" text="Waived">
      <formula>LEFT(E47,LEN("Waived"))="Waived"</formula>
    </cfRule>
    <cfRule type="beginsWith" dxfId="31" priority="27" stopIfTrue="1" operator="beginsWith" text="Pre-Passed">
      <formula>LEFT(E47,LEN("Pre-Passed"))="Pre-Passed"</formula>
    </cfRule>
    <cfRule type="beginsWith" dxfId="30" priority="28" stopIfTrue="1" operator="beginsWith" text="Completed">
      <formula>LEFT(E47,LEN("Completed"))="Completed"</formula>
    </cfRule>
    <cfRule type="beginsWith" dxfId="29" priority="29" stopIfTrue="1" operator="beginsWith" text="Partial">
      <formula>LEFT(E47,LEN("Partial"))="Partial"</formula>
    </cfRule>
    <cfRule type="beginsWith" dxfId="28" priority="30" stopIfTrue="1" operator="beginsWith" text="Missing">
      <formula>LEFT(E47,LEN("Missing"))="Missing"</formula>
    </cfRule>
    <cfRule type="beginsWith" dxfId="27" priority="31" stopIfTrue="1" operator="beginsWith" text="Untested">
      <formula>LEFT(E47,LEN("Untested"))="Untested"</formula>
    </cfRule>
    <cfRule type="notContainsBlanks" dxfId="26" priority="32" stopIfTrue="1">
      <formula>LEN(TRIM(E47))&gt;0</formula>
    </cfRule>
  </conditionalFormatting>
  <conditionalFormatting sqref="E67">
    <cfRule type="beginsWith" dxfId="25" priority="17" stopIfTrue="1" operator="beginsWith" text="Not Applicable">
      <formula>LEFT(E67,LEN("Not Applicable"))="Not Applicable"</formula>
    </cfRule>
    <cfRule type="beginsWith" dxfId="24" priority="18" stopIfTrue="1" operator="beginsWith" text="Waived">
      <formula>LEFT(E67,LEN("Waived"))="Waived"</formula>
    </cfRule>
    <cfRule type="beginsWith" dxfId="23" priority="19" stopIfTrue="1" operator="beginsWith" text="Pre-Passed">
      <formula>LEFT(E67,LEN("Pre-Passed"))="Pre-Passed"</formula>
    </cfRule>
    <cfRule type="beginsWith" dxfId="22" priority="20" stopIfTrue="1" operator="beginsWith" text="Completed">
      <formula>LEFT(E67,LEN("Completed"))="Completed"</formula>
    </cfRule>
    <cfRule type="beginsWith" dxfId="21" priority="21" stopIfTrue="1" operator="beginsWith" text="Partial">
      <formula>LEFT(E67,LEN("Partial"))="Partial"</formula>
    </cfRule>
    <cfRule type="beginsWith" dxfId="20" priority="22" stopIfTrue="1" operator="beginsWith" text="Missing">
      <formula>LEFT(E67,LEN("Missing"))="Missing"</formula>
    </cfRule>
    <cfRule type="beginsWith" dxfId="19" priority="23" stopIfTrue="1" operator="beginsWith" text="Untested">
      <formula>LEFT(E67,LEN("Untested"))="Untested"</formula>
    </cfRule>
    <cfRule type="notContainsBlanks" dxfId="18" priority="24" stopIfTrue="1">
      <formula>LEN(TRIM(E67))&gt;0</formula>
    </cfRule>
  </conditionalFormatting>
  <conditionalFormatting sqref="F67">
    <cfRule type="beginsWith" dxfId="17" priority="9" stopIfTrue="1" operator="beginsWith" text="Not Applicable">
      <formula>LEFT(F67,LEN("Not Applicable"))="Not Applicable"</formula>
    </cfRule>
    <cfRule type="beginsWith" dxfId="16" priority="10" stopIfTrue="1" operator="beginsWith" text="Waived">
      <formula>LEFT(F67,LEN("Waived"))="Waived"</formula>
    </cfRule>
    <cfRule type="beginsWith" dxfId="15" priority="11" stopIfTrue="1" operator="beginsWith" text="Pre-Passed">
      <formula>LEFT(F67,LEN("Pre-Passed"))="Pre-Passed"</formula>
    </cfRule>
    <cfRule type="beginsWith" dxfId="14" priority="12" stopIfTrue="1" operator="beginsWith" text="Completed">
      <formula>LEFT(F67,LEN("Completed"))="Completed"</formula>
    </cfRule>
    <cfRule type="beginsWith" dxfId="13" priority="13" stopIfTrue="1" operator="beginsWith" text="Partial">
      <formula>LEFT(F67,LEN("Partial"))="Partial"</formula>
    </cfRule>
    <cfRule type="beginsWith" dxfId="12" priority="14" stopIfTrue="1" operator="beginsWith" text="Missing">
      <formula>LEFT(F67,LEN("Missing"))="Missing"</formula>
    </cfRule>
    <cfRule type="beginsWith" dxfId="11" priority="15" stopIfTrue="1" operator="beginsWith" text="Untested">
      <formula>LEFT(F67,LEN("Untested"))="Untested"</formula>
    </cfRule>
    <cfRule type="notContainsBlanks" dxfId="10" priority="16" stopIfTrue="1">
      <formula>LEN(TRIM(F67))&gt;0</formula>
    </cfRule>
  </conditionalFormatting>
  <conditionalFormatting sqref="E66:F66">
    <cfRule type="beginsWith" dxfId="9" priority="1" stopIfTrue="1" operator="beginsWith" text="Not Applicable">
      <formula>LEFT(E66,LEN("Not Applicable"))="Not Applicable"</formula>
    </cfRule>
    <cfRule type="beginsWith" dxfId="8" priority="2" stopIfTrue="1" operator="beginsWith" text="Waived">
      <formula>LEFT(E66,LEN("Waived"))="Waived"</formula>
    </cfRule>
    <cfRule type="beginsWith" dxfId="7" priority="3" stopIfTrue="1" operator="beginsWith" text="Pre-Passed">
      <formula>LEFT(E66,LEN("Pre-Passed"))="Pre-Passed"</formula>
    </cfRule>
    <cfRule type="beginsWith" dxfId="6" priority="4" stopIfTrue="1" operator="beginsWith" text="Completed">
      <formula>LEFT(E66,LEN("Completed"))="Completed"</formula>
    </cfRule>
    <cfRule type="beginsWith" dxfId="5" priority="5" stopIfTrue="1" operator="beginsWith" text="Partial">
      <formula>LEFT(E66,LEN("Partial"))="Partial"</formula>
    </cfRule>
    <cfRule type="beginsWith" dxfId="4" priority="6" stopIfTrue="1" operator="beginsWith" text="Missing">
      <formula>LEFT(E66,LEN("Missing"))="Missing"</formula>
    </cfRule>
    <cfRule type="beginsWith" dxfId="3" priority="7" stopIfTrue="1" operator="beginsWith" text="Untested">
      <formula>LEFT(E66,LEN("Untested"))="Untested"</formula>
    </cfRule>
    <cfRule type="notContainsBlanks" dxfId="2" priority="8" stopIfTrue="1">
      <formula>LEN(TRIM(E66))&gt;0</formula>
    </cfRule>
  </conditionalFormatting>
  <dataValidations count="1">
    <dataValidation type="list" showInputMessage="1" showErrorMessage="1" sqref="E8:F9 E12:F17 E20:F30 E68:F68 E33:F46 E49:F61 E64:F65" xr:uid="{00000000-0002-0000-0600-000000000000}">
      <formula1>"Untested, Not Applicable, Waived, Missing, Incomplete, Mostly Complete, Complete"</formula1>
    </dataValidation>
  </dataValidations>
  <pageMargins left="0.75" right="0.75" top="1" bottom="1" header="0.5" footer="0.5"/>
  <pageSetup orientation="portrait" horizontalDpi="4294967292" vertic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45E06-CF12-6242-89B1-F072715DDA72}">
  <dimension ref="A1:E12"/>
  <sheetViews>
    <sheetView workbookViewId="0">
      <selection activeCell="D2" sqref="D2:E12"/>
    </sheetView>
  </sheetViews>
  <sheetFormatPr defaultColWidth="11" defaultRowHeight="15.75"/>
  <cols>
    <col min="1" max="1" width="25.5" customWidth="1"/>
    <col min="2" max="2" width="54.5" customWidth="1"/>
    <col min="3" max="3" width="7.375" customWidth="1"/>
    <col min="4" max="4" width="37.75" customWidth="1"/>
    <col min="5" max="5" width="56" customWidth="1"/>
  </cols>
  <sheetData>
    <row r="1" spans="1:5" s="133" customFormat="1" ht="33.75">
      <c r="A1" s="133" t="s">
        <v>427</v>
      </c>
      <c r="D1" s="133" t="s">
        <v>461</v>
      </c>
    </row>
    <row r="2" spans="1:5">
      <c r="A2" s="131" t="s">
        <v>442</v>
      </c>
      <c r="B2" s="131" t="s">
        <v>443</v>
      </c>
      <c r="C2" s="131"/>
      <c r="D2" s="131" t="s">
        <v>450</v>
      </c>
      <c r="E2" s="131" t="s">
        <v>443</v>
      </c>
    </row>
    <row r="3" spans="1:5">
      <c r="A3" t="s">
        <v>100</v>
      </c>
      <c r="B3" t="s">
        <v>428</v>
      </c>
      <c r="D3" t="s">
        <v>100</v>
      </c>
      <c r="E3" t="s">
        <v>428</v>
      </c>
    </row>
    <row r="4" spans="1:5">
      <c r="A4" t="s">
        <v>429</v>
      </c>
      <c r="B4" t="s">
        <v>444</v>
      </c>
      <c r="D4" t="s">
        <v>429</v>
      </c>
      <c r="E4" t="s">
        <v>444</v>
      </c>
    </row>
    <row r="5" spans="1:5">
      <c r="A5" t="s">
        <v>430</v>
      </c>
      <c r="B5" t="s">
        <v>441</v>
      </c>
      <c r="D5" t="s">
        <v>430</v>
      </c>
      <c r="E5" t="s">
        <v>441</v>
      </c>
    </row>
    <row r="6" spans="1:5">
      <c r="A6" t="s">
        <v>431</v>
      </c>
      <c r="B6" t="s">
        <v>440</v>
      </c>
      <c r="D6" t="s">
        <v>431</v>
      </c>
      <c r="E6" t="s">
        <v>440</v>
      </c>
    </row>
    <row r="7" spans="1:5">
      <c r="A7" t="s">
        <v>432</v>
      </c>
      <c r="B7" t="s">
        <v>439</v>
      </c>
      <c r="D7" t="s">
        <v>432</v>
      </c>
      <c r="E7" t="s">
        <v>439</v>
      </c>
    </row>
    <row r="8" spans="1:5">
      <c r="A8" t="s">
        <v>452</v>
      </c>
      <c r="B8" t="s">
        <v>438</v>
      </c>
      <c r="D8" t="s">
        <v>451</v>
      </c>
      <c r="E8" t="s">
        <v>438</v>
      </c>
    </row>
    <row r="9" spans="1:5">
      <c r="A9" t="s">
        <v>433</v>
      </c>
      <c r="B9" t="s">
        <v>437</v>
      </c>
      <c r="D9" t="s">
        <v>453</v>
      </c>
      <c r="E9" t="s">
        <v>437</v>
      </c>
    </row>
    <row r="10" spans="1:5">
      <c r="A10" t="s">
        <v>456</v>
      </c>
      <c r="B10" t="s">
        <v>457</v>
      </c>
      <c r="D10" t="s">
        <v>454</v>
      </c>
      <c r="E10" t="s">
        <v>459</v>
      </c>
    </row>
    <row r="11" spans="1:5">
      <c r="A11" t="s">
        <v>458</v>
      </c>
      <c r="B11" t="s">
        <v>435</v>
      </c>
      <c r="D11" t="s">
        <v>455</v>
      </c>
      <c r="E11" s="132" t="s">
        <v>460</v>
      </c>
    </row>
    <row r="12" spans="1:5">
      <c r="A12" t="s">
        <v>434</v>
      </c>
      <c r="B12" t="s">
        <v>436</v>
      </c>
      <c r="D12" t="s">
        <v>434</v>
      </c>
      <c r="E12" t="s">
        <v>436</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B80422270038E41BFD2D2012DBEC4D8" ma:contentTypeVersion="12" ma:contentTypeDescription="Create a new document." ma:contentTypeScope="" ma:versionID="bacbea2c98f3547ad6e571988d78df4b">
  <xsd:schema xmlns:xsd="http://www.w3.org/2001/XMLSchema" xmlns:xs="http://www.w3.org/2001/XMLSchema" xmlns:p="http://schemas.microsoft.com/office/2006/metadata/properties" xmlns:ns3="de65e86b-0f7f-4b92-a9bd-18bee373006c" xmlns:ns4="1528dd05-61d3-4f6f-8f4b-07c6ec116598" targetNamespace="http://schemas.microsoft.com/office/2006/metadata/properties" ma:root="true" ma:fieldsID="e3e6db65c09f030fac333c6f433b1bd0" ns3:_="" ns4:_="">
    <xsd:import namespace="de65e86b-0f7f-4b92-a9bd-18bee373006c"/>
    <xsd:import namespace="1528dd05-61d3-4f6f-8f4b-07c6ec11659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DateTaken"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65e86b-0f7f-4b92-a9bd-18bee37300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528dd05-61d3-4f6f-8f4b-07c6ec11659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EA0FF5F-F2AC-414B-B377-06516C092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65e86b-0f7f-4b92-a9bd-18bee373006c"/>
    <ds:schemaRef ds:uri="1528dd05-61d3-4f6f-8f4b-07c6ec1165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D233A4-2DCC-4B98-AE00-0D278B17E066}">
  <ds:schemaRefs>
    <ds:schemaRef ds:uri="http://schemas.microsoft.com/sharepoint/v3/contenttype/forms"/>
  </ds:schemaRefs>
</ds:datastoreItem>
</file>

<file path=customXml/itemProps3.xml><?xml version="1.0" encoding="utf-8"?>
<ds:datastoreItem xmlns:ds="http://schemas.openxmlformats.org/officeDocument/2006/customXml" ds:itemID="{31F51AB6-4F4A-4993-A4C1-F432D850217F}">
  <ds:schemaRefs>
    <ds:schemaRef ds:uri="http://schemas.microsoft.com/office/2006/documentManagement/types"/>
    <ds:schemaRef ds:uri="http://purl.org/dc/terms/"/>
    <ds:schemaRef ds:uri="http://www.w3.org/XML/1998/namespace"/>
    <ds:schemaRef ds:uri="http://purl.org/dc/dcmitype/"/>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1528dd05-61d3-4f6f-8f4b-07c6ec116598"/>
    <ds:schemaRef ds:uri="de65e86b-0f7f-4b92-a9bd-18bee37300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 &amp; Grade</vt:lpstr>
      <vt:lpstr>DESIGN</vt:lpstr>
      <vt:lpstr>ART</vt:lpstr>
      <vt:lpstr>AUDIO</vt:lpstr>
      <vt:lpstr>GAM550 TECH</vt:lpstr>
      <vt:lpstr>GAM551 TECH</vt:lpstr>
      <vt:lpstr>PROJECT</vt:lpstr>
      <vt:lpstr>SUBMISSION</vt:lpstr>
      <vt:lpstr>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Benjamin Ellinger</dc:creator>
  <cp:keywords/>
  <dc:description/>
  <cp:lastModifiedBy>Aleksey Perfilev</cp:lastModifiedBy>
  <cp:revision/>
  <dcterms:created xsi:type="dcterms:W3CDTF">2014-10-20T01:35:31Z</dcterms:created>
  <dcterms:modified xsi:type="dcterms:W3CDTF">2019-11-04T19:10:17Z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0x0101004B80422270038E41BFD2D2012DBEC4D8</vt:lpwstr>
  </property>
</Properties>
</file>