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\Desktop\"/>
    </mc:Choice>
  </mc:AlternateContent>
  <xr:revisionPtr revIDLastSave="0" documentId="8_{A436DEA9-7DD9-47D9-80DE-8B383E3F798C}" xr6:coauthVersionLast="45" xr6:coauthVersionMax="45" xr10:uidLastSave="{00000000-0000-0000-0000-000000000000}"/>
  <bookViews>
    <workbookView xWindow="5115" yWindow="3045" windowWidth="15375" windowHeight="7875" xr2:uid="{B86D6EDB-C06D-4BB5-8D12-E43BD9A5AB15}"/>
  </bookViews>
  <sheets>
    <sheet name="Sheet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9" i="2" l="1"/>
  <c r="H6" i="2"/>
  <c r="H8" i="2" s="1"/>
  <c r="G6" i="2"/>
  <c r="G8" i="2" s="1"/>
  <c r="F6" i="2"/>
  <c r="F8" i="2" s="1"/>
  <c r="E6" i="2"/>
  <c r="E8" i="2" s="1"/>
  <c r="E62" i="2" s="1"/>
  <c r="D6" i="2"/>
  <c r="C6" i="2"/>
  <c r="C28" i="2" s="1"/>
  <c r="B6" i="2"/>
  <c r="B8" i="2" s="1"/>
  <c r="C52" i="2" s="1"/>
  <c r="B37" i="2"/>
  <c r="M6" i="2"/>
  <c r="M8" i="2" s="1"/>
  <c r="M62" i="2" s="1"/>
  <c r="L6" i="2"/>
  <c r="L8" i="2" s="1"/>
  <c r="K6" i="2"/>
  <c r="K8" i="2" s="1"/>
  <c r="J6" i="2"/>
  <c r="J8" i="2" s="1"/>
  <c r="J63" i="2" s="1"/>
  <c r="I6" i="2"/>
  <c r="I28" i="2" s="1"/>
  <c r="C97" i="2"/>
  <c r="C99" i="2" s="1"/>
  <c r="D97" i="2"/>
  <c r="D99" i="2" s="1"/>
  <c r="E97" i="2"/>
  <c r="E99" i="2" s="1"/>
  <c r="F97" i="2"/>
  <c r="F99" i="2" s="1"/>
  <c r="G97" i="2"/>
  <c r="G99" i="2" s="1"/>
  <c r="H97" i="2"/>
  <c r="H99" i="2" s="1"/>
  <c r="I97" i="2"/>
  <c r="I99" i="2" s="1"/>
  <c r="J97" i="2"/>
  <c r="J99" i="2" s="1"/>
  <c r="K97" i="2"/>
  <c r="K99" i="2" s="1"/>
  <c r="L97" i="2"/>
  <c r="L99" i="2" s="1"/>
  <c r="M97" i="2"/>
  <c r="M99" i="2" s="1"/>
  <c r="B97" i="2"/>
  <c r="B99" i="2" s="1"/>
  <c r="M18" i="2"/>
  <c r="M46" i="2" s="1"/>
  <c r="C66" i="2"/>
  <c r="D66" i="2" s="1"/>
  <c r="C56" i="2"/>
  <c r="D56" i="2" s="1"/>
  <c r="E56" i="2" s="1"/>
  <c r="F56" i="2" s="1"/>
  <c r="C55" i="2"/>
  <c r="D8" i="2"/>
  <c r="D62" i="2" s="1"/>
  <c r="I8" i="2"/>
  <c r="I63" i="2" s="1"/>
  <c r="K29" i="2"/>
  <c r="B74" i="2"/>
  <c r="B64" i="2"/>
  <c r="B68" i="2" s="1"/>
  <c r="B57" i="2"/>
  <c r="B53" i="2"/>
  <c r="C37" i="2"/>
  <c r="D37" i="2"/>
  <c r="E37" i="2"/>
  <c r="F37" i="2"/>
  <c r="G37" i="2"/>
  <c r="H37" i="2"/>
  <c r="I37" i="2"/>
  <c r="J37" i="2"/>
  <c r="K37" i="2"/>
  <c r="L37" i="2"/>
  <c r="M37" i="2"/>
  <c r="C29" i="2"/>
  <c r="D29" i="2"/>
  <c r="E29" i="2"/>
  <c r="F29" i="2"/>
  <c r="G29" i="2"/>
  <c r="H29" i="2"/>
  <c r="I29" i="2"/>
  <c r="J29" i="2"/>
  <c r="L29" i="2"/>
  <c r="M29" i="2"/>
  <c r="D28" i="2"/>
  <c r="K28" i="2"/>
  <c r="L28" i="2"/>
  <c r="G28" i="2" l="1"/>
  <c r="G31" i="2" s="1"/>
  <c r="F28" i="2"/>
  <c r="F31" i="2" s="1"/>
  <c r="F39" i="2" s="1"/>
  <c r="M28" i="2"/>
  <c r="J28" i="2"/>
  <c r="B76" i="2"/>
  <c r="E28" i="2"/>
  <c r="L63" i="2"/>
  <c r="L62" i="2"/>
  <c r="L87" i="2" s="1"/>
  <c r="C8" i="2"/>
  <c r="C63" i="2" s="1"/>
  <c r="E52" i="2"/>
  <c r="B28" i="2"/>
  <c r="B31" i="2" s="1"/>
  <c r="B39" i="2" s="1"/>
  <c r="B41" i="2" s="1"/>
  <c r="C57" i="2"/>
  <c r="K63" i="2"/>
  <c r="L52" i="2"/>
  <c r="K62" i="2"/>
  <c r="I31" i="2"/>
  <c r="J62" i="2"/>
  <c r="J64" i="2" s="1"/>
  <c r="B18" i="2"/>
  <c r="B46" i="2" s="1"/>
  <c r="K52" i="2"/>
  <c r="I62" i="2"/>
  <c r="I64" i="2" s="1"/>
  <c r="J52" i="2"/>
  <c r="H28" i="2"/>
  <c r="H31" i="2" s="1"/>
  <c r="F52" i="2"/>
  <c r="G56" i="2"/>
  <c r="H56" i="2" s="1"/>
  <c r="I56" i="2" s="1"/>
  <c r="J56" i="2" s="1"/>
  <c r="K56" i="2" s="1"/>
  <c r="L56" i="2" s="1"/>
  <c r="M56" i="2" s="1"/>
  <c r="H62" i="2"/>
  <c r="I52" i="2"/>
  <c r="H63" i="2"/>
  <c r="H88" i="2" s="1"/>
  <c r="H52" i="2"/>
  <c r="G63" i="2"/>
  <c r="G62" i="2"/>
  <c r="F62" i="2"/>
  <c r="E87" i="2" s="1"/>
  <c r="G52" i="2"/>
  <c r="F63" i="2"/>
  <c r="E63" i="2"/>
  <c r="D87" i="2"/>
  <c r="D63" i="2"/>
  <c r="B86" i="2"/>
  <c r="E66" i="2"/>
  <c r="C18" i="2"/>
  <c r="C46" i="2" s="1"/>
  <c r="D55" i="2"/>
  <c r="E55" i="2" s="1"/>
  <c r="F55" i="2" s="1"/>
  <c r="G55" i="2" s="1"/>
  <c r="H55" i="2" s="1"/>
  <c r="I55" i="2" s="1"/>
  <c r="J55" i="2" s="1"/>
  <c r="K55" i="2" s="1"/>
  <c r="L55" i="2" s="1"/>
  <c r="M55" i="2" s="1"/>
  <c r="M87" i="2"/>
  <c r="M63" i="2"/>
  <c r="M88" i="2" s="1"/>
  <c r="M52" i="2"/>
  <c r="I88" i="2"/>
  <c r="J88" i="2"/>
  <c r="K31" i="2"/>
  <c r="B59" i="2"/>
  <c r="D31" i="2"/>
  <c r="D39" i="2" s="1"/>
  <c r="D41" i="2" s="1"/>
  <c r="D82" i="2" s="1"/>
  <c r="E31" i="2"/>
  <c r="C31" i="2"/>
  <c r="M31" i="2"/>
  <c r="M39" i="2" s="1"/>
  <c r="L31" i="2"/>
  <c r="J31" i="2"/>
  <c r="B78" i="2" l="1"/>
  <c r="K64" i="2"/>
  <c r="K88" i="2"/>
  <c r="E86" i="2"/>
  <c r="L64" i="2"/>
  <c r="K86" i="2"/>
  <c r="G88" i="2"/>
  <c r="J86" i="2"/>
  <c r="E57" i="2"/>
  <c r="E88" i="2"/>
  <c r="H64" i="2"/>
  <c r="I87" i="2"/>
  <c r="C62" i="2"/>
  <c r="C64" i="2" s="1"/>
  <c r="C68" i="2" s="1"/>
  <c r="D52" i="2"/>
  <c r="F88" i="2"/>
  <c r="J32" i="2"/>
  <c r="J39" i="2"/>
  <c r="J87" i="2"/>
  <c r="L39" i="2"/>
  <c r="L41" i="2" s="1"/>
  <c r="K87" i="2"/>
  <c r="D88" i="2"/>
  <c r="G86" i="2"/>
  <c r="F86" i="2"/>
  <c r="H32" i="2"/>
  <c r="H39" i="2"/>
  <c r="I86" i="2"/>
  <c r="K39" i="2"/>
  <c r="K41" i="2" s="1"/>
  <c r="M57" i="2"/>
  <c r="I39" i="2"/>
  <c r="I41" i="2" s="1"/>
  <c r="G32" i="2"/>
  <c r="G39" i="2"/>
  <c r="H57" i="2"/>
  <c r="M64" i="2"/>
  <c r="D64" i="2"/>
  <c r="D68" i="2" s="1"/>
  <c r="C39" i="2"/>
  <c r="C40" i="2" s="1"/>
  <c r="I32" i="2"/>
  <c r="E39" i="2"/>
  <c r="E41" i="2" s="1"/>
  <c r="K57" i="2"/>
  <c r="H86" i="2"/>
  <c r="H87" i="2"/>
  <c r="G64" i="2"/>
  <c r="G87" i="2"/>
  <c r="F87" i="2"/>
  <c r="F64" i="2"/>
  <c r="E64" i="2"/>
  <c r="D43" i="2"/>
  <c r="B88" i="2"/>
  <c r="C88" i="2"/>
  <c r="B82" i="2"/>
  <c r="B43" i="2"/>
  <c r="F66" i="2"/>
  <c r="D18" i="2"/>
  <c r="D46" i="2" s="1"/>
  <c r="E68" i="2"/>
  <c r="F57" i="2"/>
  <c r="I57" i="2"/>
  <c r="D57" i="2"/>
  <c r="G57" i="2"/>
  <c r="J57" i="2"/>
  <c r="L57" i="2"/>
  <c r="L88" i="2"/>
  <c r="M86" i="2"/>
  <c r="L86" i="2"/>
  <c r="B32" i="2"/>
  <c r="F32" i="2"/>
  <c r="B40" i="2"/>
  <c r="E32" i="2"/>
  <c r="M32" i="2"/>
  <c r="D32" i="2"/>
  <c r="D40" i="2"/>
  <c r="L32" i="2"/>
  <c r="K32" i="2"/>
  <c r="C32" i="2"/>
  <c r="K40" i="2" l="1"/>
  <c r="D86" i="2"/>
  <c r="D89" i="2" s="1"/>
  <c r="D94" i="2" s="1"/>
  <c r="D101" i="2" s="1"/>
  <c r="E51" i="2" s="1"/>
  <c r="E53" i="2" s="1"/>
  <c r="E59" i="2" s="1"/>
  <c r="C86" i="2"/>
  <c r="L40" i="2"/>
  <c r="B87" i="2"/>
  <c r="B89" i="2" s="1"/>
  <c r="B94" i="2" s="1"/>
  <c r="B101" i="2" s="1"/>
  <c r="C51" i="2" s="1"/>
  <c r="C53" i="2" s="1"/>
  <c r="C59" i="2" s="1"/>
  <c r="C87" i="2"/>
  <c r="E40" i="2"/>
  <c r="E82" i="2"/>
  <c r="E89" i="2" s="1"/>
  <c r="E94" i="2" s="1"/>
  <c r="E101" i="2" s="1"/>
  <c r="F51" i="2" s="1"/>
  <c r="F53" i="2" s="1"/>
  <c r="F59" i="2" s="1"/>
  <c r="E43" i="2"/>
  <c r="I82" i="2"/>
  <c r="I89" i="2" s="1"/>
  <c r="I94" i="2" s="1"/>
  <c r="I101" i="2" s="1"/>
  <c r="J51" i="2" s="1"/>
  <c r="J53" i="2" s="1"/>
  <c r="J59" i="2" s="1"/>
  <c r="I43" i="2"/>
  <c r="K82" i="2"/>
  <c r="K89" i="2" s="1"/>
  <c r="K94" i="2" s="1"/>
  <c r="K101" i="2" s="1"/>
  <c r="L51" i="2" s="1"/>
  <c r="L53" i="2" s="1"/>
  <c r="L59" i="2" s="1"/>
  <c r="K43" i="2"/>
  <c r="L82" i="2"/>
  <c r="L89" i="2" s="1"/>
  <c r="L94" i="2" s="1"/>
  <c r="L101" i="2" s="1"/>
  <c r="M51" i="2" s="1"/>
  <c r="M53" i="2" s="1"/>
  <c r="M59" i="2" s="1"/>
  <c r="L43" i="2"/>
  <c r="C41" i="2"/>
  <c r="I40" i="2"/>
  <c r="H40" i="2"/>
  <c r="H41" i="2"/>
  <c r="G40" i="2"/>
  <c r="G41" i="2"/>
  <c r="F40" i="2"/>
  <c r="F41" i="2"/>
  <c r="G66" i="2"/>
  <c r="E18" i="2"/>
  <c r="E46" i="2" s="1"/>
  <c r="F68" i="2"/>
  <c r="M40" i="2"/>
  <c r="M41" i="2"/>
  <c r="J40" i="2"/>
  <c r="J41" i="2"/>
  <c r="B16" i="2" l="1"/>
  <c r="C82" i="2"/>
  <c r="C89" i="2" s="1"/>
  <c r="C94" i="2" s="1"/>
  <c r="C101" i="2" s="1"/>
  <c r="D51" i="2" s="1"/>
  <c r="D53" i="2" s="1"/>
  <c r="D59" i="2" s="1"/>
  <c r="C43" i="2"/>
  <c r="C73" i="2"/>
  <c r="C74" i="2" s="1"/>
  <c r="H82" i="2"/>
  <c r="H89" i="2" s="1"/>
  <c r="H94" i="2" s="1"/>
  <c r="H101" i="2" s="1"/>
  <c r="I51" i="2" s="1"/>
  <c r="I53" i="2" s="1"/>
  <c r="I59" i="2" s="1"/>
  <c r="H43" i="2"/>
  <c r="G82" i="2"/>
  <c r="G89" i="2" s="1"/>
  <c r="G94" i="2" s="1"/>
  <c r="G101" i="2" s="1"/>
  <c r="H51" i="2" s="1"/>
  <c r="H53" i="2" s="1"/>
  <c r="H59" i="2" s="1"/>
  <c r="G43" i="2"/>
  <c r="F82" i="2"/>
  <c r="F89" i="2" s="1"/>
  <c r="F94" i="2" s="1"/>
  <c r="F101" i="2" s="1"/>
  <c r="G51" i="2" s="1"/>
  <c r="G53" i="2" s="1"/>
  <c r="G59" i="2" s="1"/>
  <c r="F43" i="2"/>
  <c r="H66" i="2"/>
  <c r="F18" i="2"/>
  <c r="F46" i="2" s="1"/>
  <c r="G68" i="2"/>
  <c r="M82" i="2"/>
  <c r="M89" i="2" s="1"/>
  <c r="M94" i="2" s="1"/>
  <c r="M101" i="2" s="1"/>
  <c r="M43" i="2"/>
  <c r="J82" i="2"/>
  <c r="J89" i="2" s="1"/>
  <c r="J94" i="2" s="1"/>
  <c r="J101" i="2" s="1"/>
  <c r="K51" i="2" s="1"/>
  <c r="K53" i="2" s="1"/>
  <c r="K59" i="2" s="1"/>
  <c r="J43" i="2"/>
  <c r="D73" i="2" l="1"/>
  <c r="D74" i="2" s="1"/>
  <c r="C76" i="2"/>
  <c r="C78" i="2" s="1"/>
  <c r="I66" i="2"/>
  <c r="G18" i="2"/>
  <c r="G46" i="2" s="1"/>
  <c r="H68" i="2"/>
  <c r="E73" i="2" l="1"/>
  <c r="E74" i="2" s="1"/>
  <c r="D76" i="2"/>
  <c r="D78" i="2" s="1"/>
  <c r="J66" i="2"/>
  <c r="H18" i="2"/>
  <c r="H46" i="2" s="1"/>
  <c r="I68" i="2"/>
  <c r="E76" i="2" l="1"/>
  <c r="E78" i="2" s="1"/>
  <c r="F73" i="2"/>
  <c r="F74" i="2" s="1"/>
  <c r="K66" i="2"/>
  <c r="I18" i="2"/>
  <c r="I46" i="2" s="1"/>
  <c r="J68" i="2"/>
  <c r="G73" i="2" l="1"/>
  <c r="G74" i="2" s="1"/>
  <c r="F76" i="2"/>
  <c r="F78" i="2" s="1"/>
  <c r="L66" i="2"/>
  <c r="J18" i="2"/>
  <c r="J46" i="2" s="1"/>
  <c r="K68" i="2"/>
  <c r="H73" i="2" l="1"/>
  <c r="H74" i="2" s="1"/>
  <c r="G76" i="2"/>
  <c r="G78" i="2" s="1"/>
  <c r="M66" i="2"/>
  <c r="K18" i="2"/>
  <c r="K46" i="2" s="1"/>
  <c r="L68" i="2"/>
  <c r="H76" i="2" l="1"/>
  <c r="H78" i="2" s="1"/>
  <c r="I73" i="2"/>
  <c r="I74" i="2" s="1"/>
  <c r="L18" i="2"/>
  <c r="L46" i="2" s="1"/>
  <c r="M68" i="2"/>
  <c r="I76" i="2" l="1"/>
  <c r="I78" i="2" s="1"/>
  <c r="J73" i="2"/>
  <c r="J74" i="2" s="1"/>
  <c r="K73" i="2" l="1"/>
  <c r="K74" i="2" s="1"/>
  <c r="J76" i="2"/>
  <c r="J78" i="2" s="1"/>
  <c r="K76" i="2" l="1"/>
  <c r="K78" i="2" s="1"/>
  <c r="L73" i="2"/>
  <c r="L74" i="2" s="1"/>
  <c r="M73" i="2" l="1"/>
  <c r="M74" i="2" s="1"/>
  <c r="M76" i="2" s="1"/>
  <c r="M78" i="2" s="1"/>
  <c r="L76" i="2"/>
  <c r="L78" i="2" s="1"/>
</calcChain>
</file>

<file path=xl/sharedStrings.xml><?xml version="1.0" encoding="utf-8"?>
<sst xmlns="http://schemas.openxmlformats.org/spreadsheetml/2006/main" count="72" uniqueCount="68">
  <si>
    <t>assumption</t>
  </si>
  <si>
    <t>Revenue</t>
  </si>
  <si>
    <t>unit cost</t>
  </si>
  <si>
    <t>operating expense</t>
  </si>
  <si>
    <t>payroll</t>
  </si>
  <si>
    <t>markting Cost</t>
  </si>
  <si>
    <t xml:space="preserve">Income statement </t>
  </si>
  <si>
    <t>operating earnings</t>
  </si>
  <si>
    <t>total</t>
  </si>
  <si>
    <t>operating margin%</t>
  </si>
  <si>
    <t>net income</t>
  </si>
  <si>
    <t>net income %</t>
  </si>
  <si>
    <t>balance sheet</t>
  </si>
  <si>
    <t>cash</t>
  </si>
  <si>
    <t>unit receivable</t>
  </si>
  <si>
    <t>total currnt Assets</t>
  </si>
  <si>
    <t>assets</t>
  </si>
  <si>
    <t>fixed assets</t>
  </si>
  <si>
    <t>Accumulated Depreciation</t>
  </si>
  <si>
    <t>net fixed assets</t>
  </si>
  <si>
    <t>total assets</t>
  </si>
  <si>
    <t>liabilities</t>
  </si>
  <si>
    <t>units payable</t>
  </si>
  <si>
    <t>total current assets</t>
  </si>
  <si>
    <t>long term debt</t>
  </si>
  <si>
    <t>deferred Revenue</t>
  </si>
  <si>
    <t>total liabilities</t>
  </si>
  <si>
    <t>EQUITY</t>
  </si>
  <si>
    <t>common stock</t>
  </si>
  <si>
    <t>Ratained Earnings</t>
  </si>
  <si>
    <t>total shareholders Equity</t>
  </si>
  <si>
    <t>balance check</t>
  </si>
  <si>
    <t>liabilities and shareholders Equit</t>
  </si>
  <si>
    <t>historical</t>
  </si>
  <si>
    <t>intrest rate</t>
  </si>
  <si>
    <t>intrest</t>
  </si>
  <si>
    <t>chash flow</t>
  </si>
  <si>
    <t>oprating activities</t>
  </si>
  <si>
    <t>chg in UP</t>
  </si>
  <si>
    <t>chg in UR</t>
  </si>
  <si>
    <t>chg in Der Rev</t>
  </si>
  <si>
    <t>operating cash flow</t>
  </si>
  <si>
    <t>depreciation</t>
  </si>
  <si>
    <t>investing activities</t>
  </si>
  <si>
    <t>copex</t>
  </si>
  <si>
    <t>free cash flow</t>
  </si>
  <si>
    <t xml:space="preserve">financing activities </t>
  </si>
  <si>
    <t xml:space="preserve">debt repayment </t>
  </si>
  <si>
    <t xml:space="preserve">net borrowing </t>
  </si>
  <si>
    <t xml:space="preserve">net cash flow from finacing </t>
  </si>
  <si>
    <t>net cash flow</t>
  </si>
  <si>
    <t>Units</t>
  </si>
  <si>
    <t>Price</t>
  </si>
  <si>
    <t>Net Revenue</t>
  </si>
  <si>
    <t>Unit Receivable %</t>
  </si>
  <si>
    <t>Untis Payable %</t>
  </si>
  <si>
    <t>Deferred Revenue</t>
  </si>
  <si>
    <t>Net Borrowing</t>
  </si>
  <si>
    <t>Debt Payment</t>
  </si>
  <si>
    <t>Intrest Rate</t>
  </si>
  <si>
    <t>Intrest Payment</t>
  </si>
  <si>
    <t>Cost of Goods Sold</t>
  </si>
  <si>
    <t>Net Revenu</t>
  </si>
  <si>
    <t>Cost Of Good Sold</t>
  </si>
  <si>
    <t>Gross Profit</t>
  </si>
  <si>
    <t>Gross Profit %</t>
  </si>
  <si>
    <t>npv</t>
  </si>
  <si>
    <r>
      <rPr>
        <b/>
        <sz val="12"/>
        <color rgb="FFFF0000"/>
        <rFont val="Arial"/>
        <family val="2"/>
        <scheme val="minor"/>
      </rPr>
      <t>XZY company</t>
    </r>
    <r>
      <rPr>
        <sz val="12"/>
        <color rgb="FFFF0000"/>
        <rFont val="Arial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</si>
</sst>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8" tint="-0.499984740745262"/>
      <name val="Arial"/>
      <family val="2"/>
      <scheme val="minor"/>
    </font>
    <font>
      <sz val="11"/>
      <name val="Arial"/>
      <family val="2"/>
      <scheme val="minor"/>
    </font>
    <font>
      <sz val="12"/>
      <color rgb="FF222222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rgb="FFFF0000"/>
      <name val="Arial"/>
      <family val="2"/>
      <scheme val="minor"/>
    </font>
    <font>
      <b/>
      <sz val="12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2" borderId="1" xfId="0" applyFill="1" applyBorder="1"/>
    <xf numFmtId="0" fontId="3" fillId="0" borderId="1" xfId="0" applyFont="1" applyFill="1" applyBorder="1"/>
    <xf numFmtId="164" fontId="3" fillId="0" borderId="1" xfId="1" applyNumberFormat="1" applyFont="1" applyFill="1" applyBorder="1"/>
    <xf numFmtId="164" fontId="3" fillId="0" borderId="0" xfId="1" applyNumberFormat="1" applyFont="1"/>
    <xf numFmtId="0" fontId="3" fillId="0" borderId="0" xfId="0" applyFont="1"/>
    <xf numFmtId="164" fontId="0" fillId="0" borderId="0" xfId="0" applyNumberFormat="1"/>
    <xf numFmtId="164" fontId="3" fillId="0" borderId="0" xfId="0" applyNumberFormat="1" applyFont="1"/>
    <xf numFmtId="164" fontId="4" fillId="0" borderId="0" xfId="0" applyNumberFormat="1" applyFont="1"/>
    <xf numFmtId="9" fontId="0" fillId="0" borderId="0" xfId="3" applyFont="1"/>
    <xf numFmtId="164" fontId="4" fillId="0" borderId="0" xfId="1" applyNumberFormat="1" applyFont="1"/>
    <xf numFmtId="164" fontId="4" fillId="0" borderId="0" xfId="1" applyNumberFormat="1" applyFont="1" applyBorder="1"/>
    <xf numFmtId="164" fontId="4" fillId="0" borderId="2" xfId="1" applyNumberFormat="1" applyFont="1" applyBorder="1"/>
    <xf numFmtId="0" fontId="0" fillId="0" borderId="2" xfId="0" applyBorder="1"/>
    <xf numFmtId="164" fontId="6" fillId="0" borderId="0" xfId="1" applyNumberFormat="1" applyFont="1"/>
    <xf numFmtId="164" fontId="6" fillId="0" borderId="2" xfId="1" applyNumberFormat="1" applyFont="1" applyBorder="1"/>
    <xf numFmtId="164" fontId="0" fillId="0" borderId="3" xfId="0" applyNumberFormat="1" applyBorder="1"/>
    <xf numFmtId="0" fontId="0" fillId="0" borderId="3" xfId="0" applyBorder="1"/>
    <xf numFmtId="164" fontId="3" fillId="0" borderId="0" xfId="1" applyNumberFormat="1" applyFont="1" applyFill="1" applyBorder="1"/>
    <xf numFmtId="9" fontId="3" fillId="0" borderId="0" xfId="3" applyFont="1" applyFill="1" applyBorder="1"/>
    <xf numFmtId="164" fontId="0" fillId="0" borderId="2" xfId="0" applyNumberForma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3" fillId="0" borderId="0" xfId="1" applyFont="1" applyFill="1" applyBorder="1"/>
    <xf numFmtId="44" fontId="0" fillId="0" borderId="0" xfId="0" applyNumberFormat="1"/>
    <xf numFmtId="44" fontId="0" fillId="0" borderId="0" xfId="3" applyNumberFormat="1" applyFont="1"/>
    <xf numFmtId="43" fontId="0" fillId="0" borderId="0" xfId="2" applyFont="1"/>
    <xf numFmtId="165" fontId="0" fillId="0" borderId="0" xfId="2" applyNumberFormat="1" applyFont="1"/>
    <xf numFmtId="43" fontId="0" fillId="0" borderId="2" xfId="2" applyFont="1" applyBorder="1"/>
    <xf numFmtId="165" fontId="4" fillId="0" borderId="2" xfId="2" applyNumberFormat="1" applyFont="1" applyFill="1" applyBorder="1"/>
    <xf numFmtId="165" fontId="0" fillId="0" borderId="0" xfId="0" applyNumberFormat="1"/>
    <xf numFmtId="0" fontId="0" fillId="3" borderId="2" xfId="0" applyFill="1" applyBorder="1"/>
    <xf numFmtId="0" fontId="8" fillId="3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8" fontId="0" fillId="0" borderId="0" xfId="0" applyNumberFormat="1"/>
    <xf numFmtId="0" fontId="4" fillId="0" borderId="0" xfId="0" applyFont="1" applyAlignment="1">
      <alignment horizontal="center"/>
    </xf>
    <xf numFmtId="9" fontId="4" fillId="0" borderId="0" xfId="3" applyFont="1" applyFill="1" applyBorder="1"/>
    <xf numFmtId="0" fontId="4" fillId="0" borderId="0" xfId="0" applyFont="1"/>
    <xf numFmtId="0" fontId="9" fillId="0" borderId="0" xfId="0" applyFont="1" applyAlignment="1">
      <alignment horizontal="center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Sheet2!$A$1:$A$101</c:f>
              <c:strCache>
                <c:ptCount val="101"/>
                <c:pt idx="0">
                  <c:v>XZY company </c:v>
                </c:pt>
                <c:pt idx="1">
                  <c:v>assumption</c:v>
                </c:pt>
                <c:pt idx="2">
                  <c:v>Revenue</c:v>
                </c:pt>
                <c:pt idx="4">
                  <c:v>Units</c:v>
                </c:pt>
                <c:pt idx="5">
                  <c:v>Price</c:v>
                </c:pt>
                <c:pt idx="7">
                  <c:v>Net Revenue</c:v>
                </c:pt>
                <c:pt idx="8">
                  <c:v>Unit Receivable %</c:v>
                </c:pt>
                <c:pt idx="9">
                  <c:v>Untis Payable %</c:v>
                </c:pt>
                <c:pt idx="10">
                  <c:v>Deferred Revenue</c:v>
                </c:pt>
                <c:pt idx="12">
                  <c:v>Net Borrowing</c:v>
                </c:pt>
                <c:pt idx="13">
                  <c:v>Debt Payment</c:v>
                </c:pt>
                <c:pt idx="14">
                  <c:v>Intrest Rate</c:v>
                </c:pt>
                <c:pt idx="15">
                  <c:v>npv</c:v>
                </c:pt>
                <c:pt idx="17">
                  <c:v>Intrest Payment</c:v>
                </c:pt>
                <c:pt idx="18">
                  <c:v>Cost of Goods Sold</c:v>
                </c:pt>
                <c:pt idx="19">
                  <c:v>unit cost</c:v>
                </c:pt>
                <c:pt idx="21">
                  <c:v>operating expense</c:v>
                </c:pt>
                <c:pt idx="22">
                  <c:v>payroll</c:v>
                </c:pt>
                <c:pt idx="23">
                  <c:v>markting Cost</c:v>
                </c:pt>
                <c:pt idx="26">
                  <c:v>Income statement </c:v>
                </c:pt>
                <c:pt idx="27">
                  <c:v>Net Revenu</c:v>
                </c:pt>
                <c:pt idx="28">
                  <c:v>Cost Of Good Sold</c:v>
                </c:pt>
                <c:pt idx="30">
                  <c:v>Gross Profit</c:v>
                </c:pt>
                <c:pt idx="31">
                  <c:v>Gross Profit %</c:v>
                </c:pt>
                <c:pt idx="33">
                  <c:v>operating expense</c:v>
                </c:pt>
                <c:pt idx="34">
                  <c:v>payroll</c:v>
                </c:pt>
                <c:pt idx="35">
                  <c:v>markting Cost</c:v>
                </c:pt>
                <c:pt idx="36">
                  <c:v>total</c:v>
                </c:pt>
                <c:pt idx="38">
                  <c:v>operating earnings</c:v>
                </c:pt>
                <c:pt idx="39">
                  <c:v>operating margin%</c:v>
                </c:pt>
                <c:pt idx="40">
                  <c:v>net income</c:v>
                </c:pt>
                <c:pt idx="42">
                  <c:v>net income %</c:v>
                </c:pt>
                <c:pt idx="43">
                  <c:v>intrest rate</c:v>
                </c:pt>
                <c:pt idx="45">
                  <c:v>intrest</c:v>
                </c:pt>
                <c:pt idx="47">
                  <c:v>balance sheet</c:v>
                </c:pt>
                <c:pt idx="48">
                  <c:v>assets</c:v>
                </c:pt>
                <c:pt idx="50">
                  <c:v>cash</c:v>
                </c:pt>
                <c:pt idx="51">
                  <c:v>unit receivable</c:v>
                </c:pt>
                <c:pt idx="52">
                  <c:v>total currnt Assets</c:v>
                </c:pt>
                <c:pt idx="54">
                  <c:v>fixed assets</c:v>
                </c:pt>
                <c:pt idx="55">
                  <c:v>Accumulated Depreciation</c:v>
                </c:pt>
                <c:pt idx="56">
                  <c:v>net fixed assets</c:v>
                </c:pt>
                <c:pt idx="58">
                  <c:v>total assets</c:v>
                </c:pt>
                <c:pt idx="60">
                  <c:v>liabilities</c:v>
                </c:pt>
                <c:pt idx="61">
                  <c:v>units payable</c:v>
                </c:pt>
                <c:pt idx="62">
                  <c:v>deferred Revenue</c:v>
                </c:pt>
                <c:pt idx="63">
                  <c:v>total current assets</c:v>
                </c:pt>
                <c:pt idx="65">
                  <c:v>long term debt</c:v>
                </c:pt>
                <c:pt idx="67">
                  <c:v>total liabilities</c:v>
                </c:pt>
                <c:pt idx="69">
                  <c:v>EQUITY</c:v>
                </c:pt>
                <c:pt idx="71">
                  <c:v>common stock</c:v>
                </c:pt>
                <c:pt idx="72">
                  <c:v>Ratained Earnings</c:v>
                </c:pt>
                <c:pt idx="73">
                  <c:v>total shareholders Equity</c:v>
                </c:pt>
                <c:pt idx="75">
                  <c:v>liabilities and shareholders Equit</c:v>
                </c:pt>
                <c:pt idx="77">
                  <c:v>balance check</c:v>
                </c:pt>
                <c:pt idx="79">
                  <c:v>chash flow</c:v>
                </c:pt>
                <c:pt idx="81">
                  <c:v>net income</c:v>
                </c:pt>
                <c:pt idx="83">
                  <c:v>oprating activities</c:v>
                </c:pt>
                <c:pt idx="84">
                  <c:v>depreciation</c:v>
                </c:pt>
                <c:pt idx="85">
                  <c:v>chg in UR</c:v>
                </c:pt>
                <c:pt idx="86">
                  <c:v>chg in UP</c:v>
                </c:pt>
                <c:pt idx="87">
                  <c:v>chg in Der Rev</c:v>
                </c:pt>
                <c:pt idx="88">
                  <c:v>operating cash flow</c:v>
                </c:pt>
                <c:pt idx="90">
                  <c:v>investing activities</c:v>
                </c:pt>
                <c:pt idx="91">
                  <c:v>copex</c:v>
                </c:pt>
                <c:pt idx="93">
                  <c:v>free cash flow</c:v>
                </c:pt>
                <c:pt idx="95">
                  <c:v>financing activities </c:v>
                </c:pt>
                <c:pt idx="96">
                  <c:v>debt repayment </c:v>
                </c:pt>
                <c:pt idx="97">
                  <c:v>net borrowing </c:v>
                </c:pt>
                <c:pt idx="98">
                  <c:v>net cash flow from finacing </c:v>
                </c:pt>
                <c:pt idx="100">
                  <c:v> net cash flow </c:v>
                </c:pt>
              </c:strCache>
            </c:strRef>
          </c:cat>
          <c:val>
            <c:numRef>
              <c:f>Sheet2!$B$1:$B$101</c:f>
              <c:numCache>
                <c:formatCode>General</c:formatCode>
                <c:ptCount val="101"/>
                <c:pt idx="0">
                  <c:v>2009</c:v>
                </c:pt>
                <c:pt idx="4">
                  <c:v>3790</c:v>
                </c:pt>
                <c:pt idx="5" formatCode="_(&quot;$&quot;* #,##0_);_(&quot;$&quot;* \(#,##0\);_(&quot;$&quot;* &quot;-&quot;??_);_(@_)">
                  <c:v>758000</c:v>
                </c:pt>
                <c:pt idx="7" formatCode="_(&quot;$&quot;* #,##0_);_(&quot;$&quot;* \(#,##0\);_(&quot;$&quot;* &quot;-&quot;??_);_(@_)">
                  <c:v>2872820000</c:v>
                </c:pt>
                <c:pt idx="8" formatCode="0%">
                  <c:v>0.05</c:v>
                </c:pt>
                <c:pt idx="9" formatCode="0%">
                  <c:v>0.08</c:v>
                </c:pt>
                <c:pt idx="10" formatCode="0%">
                  <c:v>0.04</c:v>
                </c:pt>
                <c:pt idx="12" formatCode="_(&quot;$&quot;* #,##0.00_);_(&quot;$&quot;* \(#,##0.00\);_(&quot;$&quot;* &quot;-&quot;??_);_(@_)">
                  <c:v>0</c:v>
                </c:pt>
                <c:pt idx="13" formatCode="_(&quot;$&quot;* #,##0_);_(&quot;$&quot;* \(#,##0\);_(&quot;$&quot;* &quot;-&quot;??_);_(@_)">
                  <c:v>50000</c:v>
                </c:pt>
                <c:pt idx="14" formatCode="0%">
                  <c:v>0.04</c:v>
                </c:pt>
                <c:pt idx="15" formatCode="&quot;$&quot;#,##0.00_);[Red]\(&quot;$&quot;#,##0.00\)">
                  <c:v>596949395558.87378</c:v>
                </c:pt>
                <c:pt idx="17" formatCode="_(&quot;$&quot;* #,##0.00_);_(&quot;$&quot;* \(#,##0.00\);_(&quot;$&quot;* &quot;-&quot;??_);_(@_)">
                  <c:v>119998000</c:v>
                </c:pt>
                <c:pt idx="19" formatCode="_(&quot;$&quot;* #,##0_);_(&quot;$&quot;* \(#,##0\);_(&quot;$&quot;* &quot;-&quot;??_);_(@_)">
                  <c:v>2000</c:v>
                </c:pt>
                <c:pt idx="22" formatCode="_(&quot;$&quot;* #,##0_);_(&quot;$&quot;* \(#,##0\);_(&quot;$&quot;* &quot;-&quot;??_);_(@_)">
                  <c:v>20000</c:v>
                </c:pt>
                <c:pt idx="23" formatCode="_(&quot;$&quot;* #,##0_);_(&quot;$&quot;* \(#,##0\);_(&quot;$&quot;* &quot;-&quot;??_);_(@_)">
                  <c:v>5000</c:v>
                </c:pt>
                <c:pt idx="27" formatCode="_(&quot;$&quot;* #,##0_);_(&quot;$&quot;* \(#,##0\);_(&quot;$&quot;* &quot;-&quot;??_);_(@_)">
                  <c:v>2872820000</c:v>
                </c:pt>
                <c:pt idx="28" formatCode="_(&quot;$&quot;* #,##0_);_(&quot;$&quot;* \(#,##0\);_(&quot;$&quot;* &quot;-&quot;??_);_(@_)">
                  <c:v>7580000</c:v>
                </c:pt>
                <c:pt idx="30" formatCode="_(&quot;$&quot;* #,##0_);_(&quot;$&quot;* \(#,##0\);_(&quot;$&quot;* &quot;-&quot;??_);_(@_)">
                  <c:v>2865240000</c:v>
                </c:pt>
                <c:pt idx="31" formatCode="0%">
                  <c:v>0.99736147757255933</c:v>
                </c:pt>
                <c:pt idx="34" formatCode="_(&quot;$&quot;* #,##0_);_(&quot;$&quot;* \(#,##0\);_(&quot;$&quot;* &quot;-&quot;??_);_(@_)">
                  <c:v>3003673</c:v>
                </c:pt>
                <c:pt idx="35" formatCode="_(&quot;$&quot;* #,##0_);_(&quot;$&quot;* \(#,##0\);_(&quot;$&quot;* &quot;-&quot;??_);_(@_)">
                  <c:v>500000</c:v>
                </c:pt>
                <c:pt idx="36" formatCode="_(&quot;$&quot;* #,##0_);_(&quot;$&quot;* \(#,##0\);_(&quot;$&quot;* &quot;-&quot;??_);_(@_)">
                  <c:v>3503673</c:v>
                </c:pt>
                <c:pt idx="38" formatCode="_(&quot;$&quot;* #,##0_);_(&quot;$&quot;* \(#,##0\);_(&quot;$&quot;* &quot;-&quot;??_);_(@_)">
                  <c:v>2861736327</c:v>
                </c:pt>
                <c:pt idx="39" formatCode="0%">
                  <c:v>0.99614188393286041</c:v>
                </c:pt>
                <c:pt idx="40" formatCode="_(&quot;$&quot;* #,##0_);_(&quot;$&quot;* \(#,##0\);_(&quot;$&quot;* &quot;-&quot;??_);_(@_)">
                  <c:v>2861736327</c:v>
                </c:pt>
                <c:pt idx="42" formatCode="0%">
                  <c:v>0.99614188393286041</c:v>
                </c:pt>
                <c:pt idx="43" formatCode="0%">
                  <c:v>0.04</c:v>
                </c:pt>
                <c:pt idx="45" formatCode="_(&quot;$&quot;* #,##0.00_);_(&quot;$&quot;* \(#,##0.00\);_(&quot;$&quot;* &quot;-&quot;??_);_(@_)">
                  <c:v>119998000</c:v>
                </c:pt>
                <c:pt idx="48">
                  <c:v>0</c:v>
                </c:pt>
                <c:pt idx="50" formatCode="_(&quot;$&quot;* #,##0_);_(&quot;$&quot;* \(#,##0\);_(&quot;$&quot;* &quot;-&quot;??_);_(@_)">
                  <c:v>4250000</c:v>
                </c:pt>
                <c:pt idx="51" formatCode="_(&quot;$&quot;* #,##0_);_(&quot;$&quot;* \(#,##0\);_(&quot;$&quot;* &quot;-&quot;??_);_(@_)">
                  <c:v>120000</c:v>
                </c:pt>
                <c:pt idx="52" formatCode="_(&quot;$&quot;* #,##0_);_(&quot;$&quot;* \(#,##0\);_(&quot;$&quot;* &quot;-&quot;??_);_(@_)">
                  <c:v>4370000</c:v>
                </c:pt>
                <c:pt idx="54" formatCode="_(&quot;$&quot;* #,##0_);_(&quot;$&quot;* \(#,##0\);_(&quot;$&quot;* &quot;-&quot;??_);_(@_)">
                  <c:v>40000</c:v>
                </c:pt>
                <c:pt idx="55" formatCode="_(&quot;$&quot;* #,##0_);_(&quot;$&quot;* \(#,##0\);_(&quot;$&quot;* &quot;-&quot;??_);_(@_)">
                  <c:v>-10000</c:v>
                </c:pt>
                <c:pt idx="56" formatCode="_(&quot;$&quot;* #,##0_);_(&quot;$&quot;* \(#,##0\);_(&quot;$&quot;* &quot;-&quot;??_);_(@_)">
                  <c:v>30000</c:v>
                </c:pt>
                <c:pt idx="58" formatCode="_(&quot;$&quot;* #,##0_);_(&quot;$&quot;* \(#,##0\);_(&quot;$&quot;* &quot;-&quot;??_);_(@_)">
                  <c:v>4400000</c:v>
                </c:pt>
                <c:pt idx="61" formatCode="_(&quot;$&quot;* #,##0_);_(&quot;$&quot;* \(#,##0\);_(&quot;$&quot;* &quot;-&quot;??_);_(@_)">
                  <c:v>75000</c:v>
                </c:pt>
                <c:pt idx="62" formatCode="_(&quot;$&quot;* #,##0_);_(&quot;$&quot;* \(#,##0\);_(&quot;$&quot;* &quot;-&quot;??_);_(@_)">
                  <c:v>25000</c:v>
                </c:pt>
                <c:pt idx="63" formatCode="_(&quot;$&quot;* #,##0_);_(&quot;$&quot;* \(#,##0\);_(&quot;$&quot;* &quot;-&quot;??_);_(@_)">
                  <c:v>100000</c:v>
                </c:pt>
                <c:pt idx="65" formatCode="_(&quot;$&quot;* #,##0_);_(&quot;$&quot;* \(#,##0\);_(&quot;$&quot;* &quot;-&quot;??_);_(@_)">
                  <c:v>3000000000</c:v>
                </c:pt>
                <c:pt idx="67" formatCode="_(&quot;$&quot;* #,##0_);_(&quot;$&quot;* \(#,##0\);_(&quot;$&quot;* &quot;-&quot;??_);_(@_)">
                  <c:v>3000100000</c:v>
                </c:pt>
                <c:pt idx="71" formatCode="_(&quot;$&quot;* #,##0_);_(&quot;$&quot;* \(#,##0\);_(&quot;$&quot;* &quot;-&quot;??_);_(@_)">
                  <c:v>50000</c:v>
                </c:pt>
                <c:pt idx="72" formatCode="_(&quot;$&quot;* #,##0_);_(&quot;$&quot;* \(#,##0\);_(&quot;$&quot;* &quot;-&quot;??_);_(@_)">
                  <c:v>1250000</c:v>
                </c:pt>
                <c:pt idx="73" formatCode="_(&quot;$&quot;* #,##0_);_(&quot;$&quot;* \(#,##0\);_(&quot;$&quot;* &quot;-&quot;??_);_(@_)">
                  <c:v>1300000</c:v>
                </c:pt>
                <c:pt idx="75" formatCode="_(&quot;$&quot;* #,##0_);_(&quot;$&quot;* \(#,##0\);_(&quot;$&quot;* &quot;-&quot;??_);_(@_)">
                  <c:v>3001400000</c:v>
                </c:pt>
                <c:pt idx="77" formatCode="_(&quot;$&quot;* #,##0_);_(&quot;$&quot;* \(#,##0\);_(&quot;$&quot;* &quot;-&quot;??_);_(@_)">
                  <c:v>2997000000</c:v>
                </c:pt>
                <c:pt idx="81" formatCode="_(&quot;$&quot;* #,##0_);_(&quot;$&quot;* \(#,##0\);_(&quot;$&quot;* &quot;-&quot;??_);_(@_)">
                  <c:v>2861736327</c:v>
                </c:pt>
                <c:pt idx="84" formatCode="_(* #,##0_);_(* \(#,##0\);_(* &quot;-&quot;??_);_(@_)">
                  <c:v>31667</c:v>
                </c:pt>
                <c:pt idx="85" formatCode="_(* #,##0.00_);_(* \(#,##0.00\);_(* &quot;-&quot;??_);_(@_)">
                  <c:v>143521000</c:v>
                </c:pt>
                <c:pt idx="86" formatCode="_(* #,##0.00_);_(* \(#,##0.00\);_(* &quot;-&quot;??_);_(@_)">
                  <c:v>323925000</c:v>
                </c:pt>
                <c:pt idx="87" formatCode="_(* #,##0.00_);_(* \(#,##0.00\);_(* &quot;-&quot;??_);_(@_)">
                  <c:v>242975000</c:v>
                </c:pt>
                <c:pt idx="88" formatCode="_(&quot;$&quot;* #,##0_);_(&quot;$&quot;* \(#,##0\);_(&quot;$&quot;* &quot;-&quot;??_);_(@_)">
                  <c:v>3572188994</c:v>
                </c:pt>
                <c:pt idx="91" formatCode="_(* #,##0_);_(* \(#,##0\);_(* &quot;-&quot;??_);_(@_)">
                  <c:v>103333</c:v>
                </c:pt>
                <c:pt idx="93" formatCode="_(&quot;$&quot;* #,##0_);_(&quot;$&quot;* \(#,##0\);_(&quot;$&quot;* &quot;-&quot;??_);_(@_)">
                  <c:v>3572085661</c:v>
                </c:pt>
                <c:pt idx="96" formatCode="_(* #,##0_);_(* \(#,##0\);_(* &quot;-&quot;??_);_(@_)">
                  <c:v>-50000</c:v>
                </c:pt>
                <c:pt idx="97" formatCode="_(* #,##0_);_(* \(#,##0\);_(* &quot;-&quot;??_);_(@_)">
                  <c:v>0</c:v>
                </c:pt>
                <c:pt idx="98" formatCode="_(* #,##0_);_(* \(#,##0\);_(* &quot;-&quot;??_);_(@_)">
                  <c:v>-50000</c:v>
                </c:pt>
                <c:pt idx="100" formatCode="_(&quot;$&quot;* #,##0_);_(&quot;$&quot;* \(#,##0\);_(&quot;$&quot;* &quot;-&quot;??_);_(@_)">
                  <c:v>3572035661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F-4780-B0D9-7259E65BB6E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Sheet2!$A$1:$A$101</c:f>
              <c:strCache>
                <c:ptCount val="101"/>
                <c:pt idx="0">
                  <c:v>XZY company </c:v>
                </c:pt>
                <c:pt idx="1">
                  <c:v>assumption</c:v>
                </c:pt>
                <c:pt idx="2">
                  <c:v>Revenue</c:v>
                </c:pt>
                <c:pt idx="4">
                  <c:v>Units</c:v>
                </c:pt>
                <c:pt idx="5">
                  <c:v>Price</c:v>
                </c:pt>
                <c:pt idx="7">
                  <c:v>Net Revenue</c:v>
                </c:pt>
                <c:pt idx="8">
                  <c:v>Unit Receivable %</c:v>
                </c:pt>
                <c:pt idx="9">
                  <c:v>Untis Payable %</c:v>
                </c:pt>
                <c:pt idx="10">
                  <c:v>Deferred Revenue</c:v>
                </c:pt>
                <c:pt idx="12">
                  <c:v>Net Borrowing</c:v>
                </c:pt>
                <c:pt idx="13">
                  <c:v>Debt Payment</c:v>
                </c:pt>
                <c:pt idx="14">
                  <c:v>Intrest Rate</c:v>
                </c:pt>
                <c:pt idx="15">
                  <c:v>npv</c:v>
                </c:pt>
                <c:pt idx="17">
                  <c:v>Intrest Payment</c:v>
                </c:pt>
                <c:pt idx="18">
                  <c:v>Cost of Goods Sold</c:v>
                </c:pt>
                <c:pt idx="19">
                  <c:v>unit cost</c:v>
                </c:pt>
                <c:pt idx="21">
                  <c:v>operating expense</c:v>
                </c:pt>
                <c:pt idx="22">
                  <c:v>payroll</c:v>
                </c:pt>
                <c:pt idx="23">
                  <c:v>markting Cost</c:v>
                </c:pt>
                <c:pt idx="26">
                  <c:v>Income statement </c:v>
                </c:pt>
                <c:pt idx="27">
                  <c:v>Net Revenu</c:v>
                </c:pt>
                <c:pt idx="28">
                  <c:v>Cost Of Good Sold</c:v>
                </c:pt>
                <c:pt idx="30">
                  <c:v>Gross Profit</c:v>
                </c:pt>
                <c:pt idx="31">
                  <c:v>Gross Profit %</c:v>
                </c:pt>
                <c:pt idx="33">
                  <c:v>operating expense</c:v>
                </c:pt>
                <c:pt idx="34">
                  <c:v>payroll</c:v>
                </c:pt>
                <c:pt idx="35">
                  <c:v>markting Cost</c:v>
                </c:pt>
                <c:pt idx="36">
                  <c:v>total</c:v>
                </c:pt>
                <c:pt idx="38">
                  <c:v>operating earnings</c:v>
                </c:pt>
                <c:pt idx="39">
                  <c:v>operating margin%</c:v>
                </c:pt>
                <c:pt idx="40">
                  <c:v>net income</c:v>
                </c:pt>
                <c:pt idx="42">
                  <c:v>net income %</c:v>
                </c:pt>
                <c:pt idx="43">
                  <c:v>intrest rate</c:v>
                </c:pt>
                <c:pt idx="45">
                  <c:v>intrest</c:v>
                </c:pt>
                <c:pt idx="47">
                  <c:v>balance sheet</c:v>
                </c:pt>
                <c:pt idx="48">
                  <c:v>assets</c:v>
                </c:pt>
                <c:pt idx="50">
                  <c:v>cash</c:v>
                </c:pt>
                <c:pt idx="51">
                  <c:v>unit receivable</c:v>
                </c:pt>
                <c:pt idx="52">
                  <c:v>total currnt Assets</c:v>
                </c:pt>
                <c:pt idx="54">
                  <c:v>fixed assets</c:v>
                </c:pt>
                <c:pt idx="55">
                  <c:v>Accumulated Depreciation</c:v>
                </c:pt>
                <c:pt idx="56">
                  <c:v>net fixed assets</c:v>
                </c:pt>
                <c:pt idx="58">
                  <c:v>total assets</c:v>
                </c:pt>
                <c:pt idx="60">
                  <c:v>liabilities</c:v>
                </c:pt>
                <c:pt idx="61">
                  <c:v>units payable</c:v>
                </c:pt>
                <c:pt idx="62">
                  <c:v>deferred Revenue</c:v>
                </c:pt>
                <c:pt idx="63">
                  <c:v>total current assets</c:v>
                </c:pt>
                <c:pt idx="65">
                  <c:v>long term debt</c:v>
                </c:pt>
                <c:pt idx="67">
                  <c:v>total liabilities</c:v>
                </c:pt>
                <c:pt idx="69">
                  <c:v>EQUITY</c:v>
                </c:pt>
                <c:pt idx="71">
                  <c:v>common stock</c:v>
                </c:pt>
                <c:pt idx="72">
                  <c:v>Ratained Earnings</c:v>
                </c:pt>
                <c:pt idx="73">
                  <c:v>total shareholders Equity</c:v>
                </c:pt>
                <c:pt idx="75">
                  <c:v>liabilities and shareholders Equit</c:v>
                </c:pt>
                <c:pt idx="77">
                  <c:v>balance check</c:v>
                </c:pt>
                <c:pt idx="79">
                  <c:v>chash flow</c:v>
                </c:pt>
                <c:pt idx="81">
                  <c:v>net income</c:v>
                </c:pt>
                <c:pt idx="83">
                  <c:v>oprating activities</c:v>
                </c:pt>
                <c:pt idx="84">
                  <c:v>depreciation</c:v>
                </c:pt>
                <c:pt idx="85">
                  <c:v>chg in UR</c:v>
                </c:pt>
                <c:pt idx="86">
                  <c:v>chg in UP</c:v>
                </c:pt>
                <c:pt idx="87">
                  <c:v>chg in Der Rev</c:v>
                </c:pt>
                <c:pt idx="88">
                  <c:v>operating cash flow</c:v>
                </c:pt>
                <c:pt idx="90">
                  <c:v>investing activities</c:v>
                </c:pt>
                <c:pt idx="91">
                  <c:v>copex</c:v>
                </c:pt>
                <c:pt idx="93">
                  <c:v>free cash flow</c:v>
                </c:pt>
                <c:pt idx="95">
                  <c:v>financing activities </c:v>
                </c:pt>
                <c:pt idx="96">
                  <c:v>debt repayment </c:v>
                </c:pt>
                <c:pt idx="97">
                  <c:v>net borrowing </c:v>
                </c:pt>
                <c:pt idx="98">
                  <c:v>net cash flow from finacing </c:v>
                </c:pt>
                <c:pt idx="100">
                  <c:v> net cash flow </c:v>
                </c:pt>
              </c:strCache>
            </c:strRef>
          </c:cat>
          <c:val>
            <c:numRef>
              <c:f>Sheet2!$C$1:$C$101</c:f>
              <c:numCache>
                <c:formatCode>General</c:formatCode>
                <c:ptCount val="101"/>
                <c:pt idx="0">
                  <c:v>2010</c:v>
                </c:pt>
                <c:pt idx="4">
                  <c:v>4500</c:v>
                </c:pt>
                <c:pt idx="5" formatCode="_(&quot;$&quot;* #,##0_);_(&quot;$&quot;* \(#,##0\);_(&quot;$&quot;* &quot;-&quot;??_);_(@_)">
                  <c:v>900000</c:v>
                </c:pt>
                <c:pt idx="7" formatCode="_(&quot;$&quot;* #,##0_);_(&quot;$&quot;* \(#,##0\);_(&quot;$&quot;* &quot;-&quot;??_);_(@_)">
                  <c:v>4050000000</c:v>
                </c:pt>
                <c:pt idx="8" formatCode="0%">
                  <c:v>0.05</c:v>
                </c:pt>
                <c:pt idx="9" formatCode="0%">
                  <c:v>0.08</c:v>
                </c:pt>
                <c:pt idx="10" formatCode="0%">
                  <c:v>0.06</c:v>
                </c:pt>
                <c:pt idx="12" formatCode="_(&quot;$&quot;* #,##0_);_(&quot;$&quot;* \(#,##0\);_(&quot;$&quot;* &quot;-&quot;??_);_(@_)">
                  <c:v>70000</c:v>
                </c:pt>
                <c:pt idx="13" formatCode="_(&quot;$&quot;* #,##0_);_(&quot;$&quot;* \(#,##0\);_(&quot;$&quot;* &quot;-&quot;??_);_(@_)">
                  <c:v>50000</c:v>
                </c:pt>
                <c:pt idx="14" formatCode="0%">
                  <c:v>7.0000000000000007E-2</c:v>
                </c:pt>
                <c:pt idx="15">
                  <c:v>7.0000000000000007E-2</c:v>
                </c:pt>
                <c:pt idx="17" formatCode="_(&quot;$&quot;* #,##0.00_);_(&quot;$&quot;* \(#,##0.00\);_(&quot;$&quot;* &quot;-&quot;??_);_(@_)">
                  <c:v>209997900.00000003</c:v>
                </c:pt>
                <c:pt idx="19" formatCode="_(&quot;$&quot;* #,##0_);_(&quot;$&quot;* \(#,##0\);_(&quot;$&quot;* &quot;-&quot;??_);_(@_)">
                  <c:v>23000</c:v>
                </c:pt>
                <c:pt idx="22" formatCode="_(&quot;$&quot;* #,##0_);_(&quot;$&quot;* \(#,##0\);_(&quot;$&quot;* &quot;-&quot;??_);_(@_)">
                  <c:v>20500</c:v>
                </c:pt>
                <c:pt idx="23" formatCode="_(&quot;$&quot;* #,##0_);_(&quot;$&quot;* \(#,##0\);_(&quot;$&quot;* &quot;-&quot;??_);_(@_)">
                  <c:v>6000</c:v>
                </c:pt>
                <c:pt idx="27" formatCode="_(&quot;$&quot;* #,##0_);_(&quot;$&quot;* \(#,##0\);_(&quot;$&quot;* &quot;-&quot;??_);_(@_)">
                  <c:v>4050000000</c:v>
                </c:pt>
                <c:pt idx="28" formatCode="_(&quot;$&quot;* #,##0_);_(&quot;$&quot;* \(#,##0\);_(&quot;$&quot;* &quot;-&quot;??_);_(@_)">
                  <c:v>103500000</c:v>
                </c:pt>
                <c:pt idx="30" formatCode="_(&quot;$&quot;* #,##0_);_(&quot;$&quot;* \(#,##0\);_(&quot;$&quot;* &quot;-&quot;??_);_(@_)">
                  <c:v>3946500000</c:v>
                </c:pt>
                <c:pt idx="31" formatCode="0%">
                  <c:v>0.97444444444444445</c:v>
                </c:pt>
                <c:pt idx="34" formatCode="_(&quot;$&quot;* #,##0_);_(&quot;$&quot;* \(#,##0\);_(&quot;$&quot;* &quot;-&quot;??_);_(@_)">
                  <c:v>450000000</c:v>
                </c:pt>
                <c:pt idx="35" formatCode="_(&quot;$&quot;* #,##0_);_(&quot;$&quot;* \(#,##0\);_(&quot;$&quot;* &quot;-&quot;??_);_(@_)">
                  <c:v>60000000</c:v>
                </c:pt>
                <c:pt idx="36" formatCode="_(&quot;$&quot;* #,##0_);_(&quot;$&quot;* \(#,##0\);_(&quot;$&quot;* &quot;-&quot;??_);_(@_)">
                  <c:v>510000000</c:v>
                </c:pt>
                <c:pt idx="38" formatCode="_(&quot;$&quot;* #,##0_);_(&quot;$&quot;* \(#,##0\);_(&quot;$&quot;* &quot;-&quot;??_);_(@_)">
                  <c:v>3436500000</c:v>
                </c:pt>
                <c:pt idx="39" formatCode="0%">
                  <c:v>0.84851851851851856</c:v>
                </c:pt>
                <c:pt idx="40" formatCode="_(&quot;$&quot;* #,##0_);_(&quot;$&quot;* \(#,##0\);_(&quot;$&quot;* &quot;-&quot;??_);_(@_)">
                  <c:v>3436500000</c:v>
                </c:pt>
                <c:pt idx="42" formatCode="0%">
                  <c:v>0.84851851851851856</c:v>
                </c:pt>
                <c:pt idx="43" formatCode="0%">
                  <c:v>7.0000000000000007E-2</c:v>
                </c:pt>
                <c:pt idx="45" formatCode="_(&quot;$&quot;* #,##0.00_);_(&quot;$&quot;* \(#,##0.00\);_(&quot;$&quot;* &quot;-&quot;??_);_(@_)">
                  <c:v>209997900.00000003</c:v>
                </c:pt>
                <c:pt idx="50" formatCode="_(&quot;$&quot;* #,##0_);_(&quot;$&quot;* \(#,##0\);_(&quot;$&quot;* &quot;-&quot;??_);_(@_)">
                  <c:v>3572035661</c:v>
                </c:pt>
                <c:pt idx="51" formatCode="_(&quot;$&quot;* #,##0_);_(&quot;$&quot;* \(#,##0\);_(&quot;$&quot;* &quot;-&quot;??_);_(@_)">
                  <c:v>143641000</c:v>
                </c:pt>
                <c:pt idx="52" formatCode="_(&quot;$&quot;* #,##0_);_(&quot;$&quot;* \(#,##0\);_(&quot;$&quot;* &quot;-&quot;??_);_(@_)">
                  <c:v>3715676661</c:v>
                </c:pt>
                <c:pt idx="54" formatCode="_(&quot;$&quot;* #,##0_);_(&quot;$&quot;* \(#,##0\);_(&quot;$&quot;* &quot;-&quot;??_);_(@_)">
                  <c:v>165000</c:v>
                </c:pt>
                <c:pt idx="55" formatCode="_(&quot;$&quot;* #,##0_);_(&quot;$&quot;* \(#,##0\);_(&quot;$&quot;* &quot;-&quot;??_);_(@_)">
                  <c:v>-41677</c:v>
                </c:pt>
                <c:pt idx="56" formatCode="_(&quot;$&quot;* #,##0_);_(&quot;$&quot;* \(#,##0\);_(&quot;$&quot;* &quot;-&quot;??_);_(@_)">
                  <c:v>123323</c:v>
                </c:pt>
                <c:pt idx="58" formatCode="_(&quot;$&quot;* #,##0_);_(&quot;$&quot;* \(#,##0\);_(&quot;$&quot;* &quot;-&quot;??_);_(@_)">
                  <c:v>3715799984</c:v>
                </c:pt>
                <c:pt idx="61" formatCode="_(&quot;$&quot;* #,##0_);_(&quot;$&quot;* \(#,##0\);_(&quot;$&quot;* &quot;-&quot;??_);_(@_)">
                  <c:v>324000000</c:v>
                </c:pt>
                <c:pt idx="62" formatCode="_(&quot;$&quot;* #,##0_);_(&quot;$&quot;* \(#,##0\);_(&quot;$&quot;* &quot;-&quot;??_);_(@_)">
                  <c:v>243000000</c:v>
                </c:pt>
                <c:pt idx="63" formatCode="_(&quot;$&quot;* #,##0_);_(&quot;$&quot;* \(#,##0\);_(&quot;$&quot;* &quot;-&quot;??_);_(@_)">
                  <c:v>567000000</c:v>
                </c:pt>
                <c:pt idx="65" formatCode="_(&quot;$&quot;* #,##0.00_);_(&quot;$&quot;* \(#,##0.00\);_(&quot;$&quot;* &quot;-&quot;??_);_(@_)">
                  <c:v>2999950000</c:v>
                </c:pt>
                <c:pt idx="67" formatCode="_(&quot;$&quot;* #,##0_);_(&quot;$&quot;* \(#,##0\);_(&quot;$&quot;* &quot;-&quot;??_);_(@_)">
                  <c:v>3566950000</c:v>
                </c:pt>
                <c:pt idx="71" formatCode="_(&quot;$&quot;* #,##0_);_(&quot;$&quot;* \(#,##0\);_(&quot;$&quot;* &quot;-&quot;??_);_(@_)">
                  <c:v>80000</c:v>
                </c:pt>
                <c:pt idx="72" formatCode="_(&quot;$&quot;* #,##0_);_(&quot;$&quot;* \(#,##0\);_(&quot;$&quot;* &quot;-&quot;??_);_(@_)">
                  <c:v>3437800000</c:v>
                </c:pt>
                <c:pt idx="73" formatCode="_(&quot;$&quot;* #,##0_);_(&quot;$&quot;* \(#,##0\);_(&quot;$&quot;* &quot;-&quot;??_);_(@_)">
                  <c:v>3437880000</c:v>
                </c:pt>
                <c:pt idx="75" formatCode="_(&quot;$&quot;* #,##0_);_(&quot;$&quot;* \(#,##0\);_(&quot;$&quot;* &quot;-&quot;??_);_(@_)">
                  <c:v>7004830000</c:v>
                </c:pt>
                <c:pt idx="77" formatCode="_(&quot;$&quot;* #,##0_);_(&quot;$&quot;* \(#,##0\);_(&quot;$&quot;* &quot;-&quot;??_);_(@_)">
                  <c:v>3289030016</c:v>
                </c:pt>
                <c:pt idx="81" formatCode="_(&quot;$&quot;* #,##0_);_(&quot;$&quot;* \(#,##0\);_(&quot;$&quot;* &quot;-&quot;??_);_(@_)">
                  <c:v>3436500000</c:v>
                </c:pt>
                <c:pt idx="84" formatCode="_(* #,##0_);_(* \(#,##0\);_(* &quot;-&quot;??_);_(@_)">
                  <c:v>65000</c:v>
                </c:pt>
                <c:pt idx="85" formatCode="_(* #,##0.00_);_(* \(#,##0.00\);_(* &quot;-&quot;??_);_(@_)">
                  <c:v>58859000</c:v>
                </c:pt>
                <c:pt idx="86" formatCode="_(* #,##0.00_);_(* \(#,##0.00\);_(* &quot;-&quot;??_);_(@_)">
                  <c:v>147758400</c:v>
                </c:pt>
                <c:pt idx="87" formatCode="_(* #,##0.00_);_(* \(#,##0.00\);_(* &quot;-&quot;??_);_(@_)">
                  <c:v>169788600.00000006</c:v>
                </c:pt>
                <c:pt idx="88" formatCode="_(&quot;$&quot;* #,##0_);_(&quot;$&quot;* \(#,##0\);_(&quot;$&quot;* &quot;-&quot;??_);_(@_)">
                  <c:v>3812971000</c:v>
                </c:pt>
                <c:pt idx="91" formatCode="_(* #,##0_);_(* \(#,##0\);_(* &quot;-&quot;??_);_(@_)">
                  <c:v>176500</c:v>
                </c:pt>
                <c:pt idx="93" formatCode="_(&quot;$&quot;* #,##0_);_(&quot;$&quot;* \(#,##0\);_(&quot;$&quot;* &quot;-&quot;??_);_(@_)">
                  <c:v>3812794500</c:v>
                </c:pt>
                <c:pt idx="96" formatCode="_(* #,##0_);_(* \(#,##0\);_(* &quot;-&quot;??_);_(@_)">
                  <c:v>-50000</c:v>
                </c:pt>
                <c:pt idx="97" formatCode="_(* #,##0_);_(* \(#,##0\);_(* &quot;-&quot;??_);_(@_)">
                  <c:v>70000</c:v>
                </c:pt>
                <c:pt idx="98" formatCode="_(* #,##0_);_(* \(#,##0\);_(* &quot;-&quot;??_);_(@_)">
                  <c:v>20000</c:v>
                </c:pt>
                <c:pt idx="100" formatCode="_(&quot;$&quot;* #,##0_);_(&quot;$&quot;* \(#,##0\);_(&quot;$&quot;* &quot;-&quot;??_);_(@_)">
                  <c:v>3812814500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2F-4780-B0D9-7259E65BB6E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Sheet2!$A$1:$A$101</c:f>
              <c:strCache>
                <c:ptCount val="101"/>
                <c:pt idx="0">
                  <c:v>XZY company </c:v>
                </c:pt>
                <c:pt idx="1">
                  <c:v>assumption</c:v>
                </c:pt>
                <c:pt idx="2">
                  <c:v>Revenue</c:v>
                </c:pt>
                <c:pt idx="4">
                  <c:v>Units</c:v>
                </c:pt>
                <c:pt idx="5">
                  <c:v>Price</c:v>
                </c:pt>
                <c:pt idx="7">
                  <c:v>Net Revenue</c:v>
                </c:pt>
                <c:pt idx="8">
                  <c:v>Unit Receivable %</c:v>
                </c:pt>
                <c:pt idx="9">
                  <c:v>Untis Payable %</c:v>
                </c:pt>
                <c:pt idx="10">
                  <c:v>Deferred Revenue</c:v>
                </c:pt>
                <c:pt idx="12">
                  <c:v>Net Borrowing</c:v>
                </c:pt>
                <c:pt idx="13">
                  <c:v>Debt Payment</c:v>
                </c:pt>
                <c:pt idx="14">
                  <c:v>Intrest Rate</c:v>
                </c:pt>
                <c:pt idx="15">
                  <c:v>npv</c:v>
                </c:pt>
                <c:pt idx="17">
                  <c:v>Intrest Payment</c:v>
                </c:pt>
                <c:pt idx="18">
                  <c:v>Cost of Goods Sold</c:v>
                </c:pt>
                <c:pt idx="19">
                  <c:v>unit cost</c:v>
                </c:pt>
                <c:pt idx="21">
                  <c:v>operating expense</c:v>
                </c:pt>
                <c:pt idx="22">
                  <c:v>payroll</c:v>
                </c:pt>
                <c:pt idx="23">
                  <c:v>markting Cost</c:v>
                </c:pt>
                <c:pt idx="26">
                  <c:v>Income statement </c:v>
                </c:pt>
                <c:pt idx="27">
                  <c:v>Net Revenu</c:v>
                </c:pt>
                <c:pt idx="28">
                  <c:v>Cost Of Good Sold</c:v>
                </c:pt>
                <c:pt idx="30">
                  <c:v>Gross Profit</c:v>
                </c:pt>
                <c:pt idx="31">
                  <c:v>Gross Profit %</c:v>
                </c:pt>
                <c:pt idx="33">
                  <c:v>operating expense</c:v>
                </c:pt>
                <c:pt idx="34">
                  <c:v>payroll</c:v>
                </c:pt>
                <c:pt idx="35">
                  <c:v>markting Cost</c:v>
                </c:pt>
                <c:pt idx="36">
                  <c:v>total</c:v>
                </c:pt>
                <c:pt idx="38">
                  <c:v>operating earnings</c:v>
                </c:pt>
                <c:pt idx="39">
                  <c:v>operating margin%</c:v>
                </c:pt>
                <c:pt idx="40">
                  <c:v>net income</c:v>
                </c:pt>
                <c:pt idx="42">
                  <c:v>net income %</c:v>
                </c:pt>
                <c:pt idx="43">
                  <c:v>intrest rate</c:v>
                </c:pt>
                <c:pt idx="45">
                  <c:v>intrest</c:v>
                </c:pt>
                <c:pt idx="47">
                  <c:v>balance sheet</c:v>
                </c:pt>
                <c:pt idx="48">
                  <c:v>assets</c:v>
                </c:pt>
                <c:pt idx="50">
                  <c:v>cash</c:v>
                </c:pt>
                <c:pt idx="51">
                  <c:v>unit receivable</c:v>
                </c:pt>
                <c:pt idx="52">
                  <c:v>total currnt Assets</c:v>
                </c:pt>
                <c:pt idx="54">
                  <c:v>fixed assets</c:v>
                </c:pt>
                <c:pt idx="55">
                  <c:v>Accumulated Depreciation</c:v>
                </c:pt>
                <c:pt idx="56">
                  <c:v>net fixed assets</c:v>
                </c:pt>
                <c:pt idx="58">
                  <c:v>total assets</c:v>
                </c:pt>
                <c:pt idx="60">
                  <c:v>liabilities</c:v>
                </c:pt>
                <c:pt idx="61">
                  <c:v>units payable</c:v>
                </c:pt>
                <c:pt idx="62">
                  <c:v>deferred Revenue</c:v>
                </c:pt>
                <c:pt idx="63">
                  <c:v>total current assets</c:v>
                </c:pt>
                <c:pt idx="65">
                  <c:v>long term debt</c:v>
                </c:pt>
                <c:pt idx="67">
                  <c:v>total liabilities</c:v>
                </c:pt>
                <c:pt idx="69">
                  <c:v>EQUITY</c:v>
                </c:pt>
                <c:pt idx="71">
                  <c:v>common stock</c:v>
                </c:pt>
                <c:pt idx="72">
                  <c:v>Ratained Earnings</c:v>
                </c:pt>
                <c:pt idx="73">
                  <c:v>total shareholders Equity</c:v>
                </c:pt>
                <c:pt idx="75">
                  <c:v>liabilities and shareholders Equit</c:v>
                </c:pt>
                <c:pt idx="77">
                  <c:v>balance check</c:v>
                </c:pt>
                <c:pt idx="79">
                  <c:v>chash flow</c:v>
                </c:pt>
                <c:pt idx="81">
                  <c:v>net income</c:v>
                </c:pt>
                <c:pt idx="83">
                  <c:v>oprating activities</c:v>
                </c:pt>
                <c:pt idx="84">
                  <c:v>depreciation</c:v>
                </c:pt>
                <c:pt idx="85">
                  <c:v>chg in UR</c:v>
                </c:pt>
                <c:pt idx="86">
                  <c:v>chg in UP</c:v>
                </c:pt>
                <c:pt idx="87">
                  <c:v>chg in Der Rev</c:v>
                </c:pt>
                <c:pt idx="88">
                  <c:v>operating cash flow</c:v>
                </c:pt>
                <c:pt idx="90">
                  <c:v>investing activities</c:v>
                </c:pt>
                <c:pt idx="91">
                  <c:v>copex</c:v>
                </c:pt>
                <c:pt idx="93">
                  <c:v>free cash flow</c:v>
                </c:pt>
                <c:pt idx="95">
                  <c:v>financing activities </c:v>
                </c:pt>
                <c:pt idx="96">
                  <c:v>debt repayment </c:v>
                </c:pt>
                <c:pt idx="97">
                  <c:v>net borrowing </c:v>
                </c:pt>
                <c:pt idx="98">
                  <c:v>net cash flow from finacing </c:v>
                </c:pt>
                <c:pt idx="100">
                  <c:v> net cash flow </c:v>
                </c:pt>
              </c:strCache>
            </c:strRef>
          </c:cat>
          <c:val>
            <c:numRef>
              <c:f>Sheet2!$D$1:$D$101</c:f>
              <c:numCache>
                <c:formatCode>General</c:formatCode>
                <c:ptCount val="101"/>
                <c:pt idx="0">
                  <c:v>2011</c:v>
                </c:pt>
                <c:pt idx="4">
                  <c:v>5430</c:v>
                </c:pt>
                <c:pt idx="5" formatCode="_(&quot;$&quot;* #,##0_);_(&quot;$&quot;* \(#,##0\);_(&quot;$&quot;* &quot;-&quot;??_);_(@_)">
                  <c:v>1086000</c:v>
                </c:pt>
                <c:pt idx="7" formatCode="_(&quot;$&quot;* #,##0_);_(&quot;$&quot;* \(#,##0\);_(&quot;$&quot;* &quot;-&quot;??_);_(@_)">
                  <c:v>5896980000</c:v>
                </c:pt>
                <c:pt idx="8" formatCode="0%">
                  <c:v>0.05</c:v>
                </c:pt>
                <c:pt idx="9" formatCode="0%">
                  <c:v>0.08</c:v>
                </c:pt>
                <c:pt idx="10" formatCode="0%">
                  <c:v>7.0000000000000007E-2</c:v>
                </c:pt>
                <c:pt idx="12" formatCode="_(&quot;$&quot;* #,##0_);_(&quot;$&quot;* \(#,##0\);_(&quot;$&quot;* &quot;-&quot;??_);_(@_)">
                  <c:v>500000</c:v>
                </c:pt>
                <c:pt idx="13" formatCode="_(&quot;$&quot;* #,##0_);_(&quot;$&quot;* \(#,##0\);_(&quot;$&quot;* &quot;-&quot;??_);_(@_)">
                  <c:v>50000</c:v>
                </c:pt>
                <c:pt idx="14" formatCode="0%">
                  <c:v>0.08</c:v>
                </c:pt>
                <c:pt idx="15">
                  <c:v>0.08</c:v>
                </c:pt>
                <c:pt idx="17" formatCode="_(&quot;$&quot;* #,##0.00_);_(&quot;$&quot;* \(#,##0.00\);_(&quot;$&quot;* &quot;-&quot;??_);_(@_)">
                  <c:v>240033600</c:v>
                </c:pt>
                <c:pt idx="19" formatCode="_(&quot;$&quot;* #,##0_);_(&quot;$&quot;* \(#,##0\);_(&quot;$&quot;* &quot;-&quot;??_);_(@_)">
                  <c:v>23000</c:v>
                </c:pt>
                <c:pt idx="22" formatCode="_(&quot;$&quot;* #,##0_);_(&quot;$&quot;* \(#,##0\);_(&quot;$&quot;* &quot;-&quot;??_);_(@_)">
                  <c:v>22000</c:v>
                </c:pt>
                <c:pt idx="23" formatCode="_(&quot;$&quot;* #,##0_);_(&quot;$&quot;* \(#,##0\);_(&quot;$&quot;* &quot;-&quot;??_);_(@_)">
                  <c:v>8000</c:v>
                </c:pt>
                <c:pt idx="27" formatCode="_(&quot;$&quot;* #,##0_);_(&quot;$&quot;* \(#,##0\);_(&quot;$&quot;* &quot;-&quot;??_);_(@_)">
                  <c:v>5896980000</c:v>
                </c:pt>
                <c:pt idx="28" formatCode="_(&quot;$&quot;* #,##0_);_(&quot;$&quot;* \(#,##0\);_(&quot;$&quot;* &quot;-&quot;??_);_(@_)">
                  <c:v>124890000</c:v>
                </c:pt>
                <c:pt idx="30" formatCode="_(&quot;$&quot;* #,##0_);_(&quot;$&quot;* \(#,##0\);_(&quot;$&quot;* &quot;-&quot;??_);_(@_)">
                  <c:v>5772090000</c:v>
                </c:pt>
                <c:pt idx="31" formatCode="0%">
                  <c:v>0.97882136279926335</c:v>
                </c:pt>
                <c:pt idx="34" formatCode="_(&quot;$&quot;* #,##0_);_(&quot;$&quot;* \(#,##0\);_(&quot;$&quot;* &quot;-&quot;??_);_(@_)">
                  <c:v>5800</c:v>
                </c:pt>
                <c:pt idx="35" formatCode="_(&quot;$&quot;* #,##0_);_(&quot;$&quot;* \(#,##0\);_(&quot;$&quot;* &quot;-&quot;??_);_(@_)">
                  <c:v>866000</c:v>
                </c:pt>
                <c:pt idx="36" formatCode="_(&quot;$&quot;* #,##0_);_(&quot;$&quot;* \(#,##0\);_(&quot;$&quot;* &quot;-&quot;??_);_(@_)">
                  <c:v>871800</c:v>
                </c:pt>
                <c:pt idx="38" formatCode="_(&quot;$&quot;* #,##0_);_(&quot;$&quot;* \(#,##0\);_(&quot;$&quot;* &quot;-&quot;??_);_(@_)">
                  <c:v>5771218200</c:v>
                </c:pt>
                <c:pt idx="39" formatCode="0%">
                  <c:v>0.97867352441419164</c:v>
                </c:pt>
                <c:pt idx="40" formatCode="_(&quot;$&quot;* #,##0_);_(&quot;$&quot;* \(#,##0\);_(&quot;$&quot;* &quot;-&quot;??_);_(@_)">
                  <c:v>5771218200</c:v>
                </c:pt>
                <c:pt idx="42" formatCode="0%">
                  <c:v>0.97867352441419164</c:v>
                </c:pt>
                <c:pt idx="43" formatCode="0%">
                  <c:v>0.08</c:v>
                </c:pt>
                <c:pt idx="45" formatCode="_(&quot;$&quot;* #,##0.00_);_(&quot;$&quot;* \(#,##0.00\);_(&quot;$&quot;* &quot;-&quot;??_);_(@_)">
                  <c:v>240033600</c:v>
                </c:pt>
                <c:pt idx="50" formatCode="_(&quot;$&quot;* #,##0_);_(&quot;$&quot;* \(#,##0\);_(&quot;$&quot;* &quot;-&quot;??_);_(@_)">
                  <c:v>3812814500</c:v>
                </c:pt>
                <c:pt idx="51" formatCode="_(&quot;$&quot;* #,##0_);_(&quot;$&quot;* \(#,##0\);_(&quot;$&quot;* &quot;-&quot;??_);_(@_)">
                  <c:v>202500000</c:v>
                </c:pt>
                <c:pt idx="52" formatCode="_(&quot;$&quot;* #,##0_);_(&quot;$&quot;* \(#,##0\);_(&quot;$&quot;* &quot;-&quot;??_);_(@_)">
                  <c:v>4015314500</c:v>
                </c:pt>
                <c:pt idx="54" formatCode="_(&quot;$&quot;* #,##0_);_(&quot;$&quot;* \(#,##0\);_(&quot;$&quot;* &quot;-&quot;??_);_(@_)">
                  <c:v>290000</c:v>
                </c:pt>
                <c:pt idx="55" formatCode="_(&quot;$&quot;* #,##0_);_(&quot;$&quot;* \(#,##0\);_(&quot;$&quot;* &quot;-&quot;??_);_(@_)">
                  <c:v>-73354</c:v>
                </c:pt>
                <c:pt idx="56" formatCode="_(&quot;$&quot;* #,##0_);_(&quot;$&quot;* \(#,##0\);_(&quot;$&quot;* &quot;-&quot;??_);_(@_)">
                  <c:v>216646</c:v>
                </c:pt>
                <c:pt idx="58" formatCode="_(&quot;$&quot;* #,##0_);_(&quot;$&quot;* \(#,##0\);_(&quot;$&quot;* &quot;-&quot;??_);_(@_)">
                  <c:v>4015531146</c:v>
                </c:pt>
                <c:pt idx="61" formatCode="_(&quot;$&quot;* #,##0_);_(&quot;$&quot;* \(#,##0\);_(&quot;$&quot;* &quot;-&quot;??_);_(@_)">
                  <c:v>471758400</c:v>
                </c:pt>
                <c:pt idx="62" formatCode="_(&quot;$&quot;* #,##0_);_(&quot;$&quot;* \(#,##0\);_(&quot;$&quot;* &quot;-&quot;??_);_(@_)">
                  <c:v>412788600.00000006</c:v>
                </c:pt>
                <c:pt idx="63" formatCode="_(&quot;$&quot;* #,##0_);_(&quot;$&quot;* \(#,##0\);_(&quot;$&quot;* &quot;-&quot;??_);_(@_)">
                  <c:v>884547000</c:v>
                </c:pt>
                <c:pt idx="65" formatCode="_(&quot;$&quot;* #,##0.00_);_(&quot;$&quot;* \(#,##0.00\);_(&quot;$&quot;* &quot;-&quot;??_);_(@_)">
                  <c:v>2999970000</c:v>
                </c:pt>
                <c:pt idx="67" formatCode="_(&quot;$&quot;* #,##0_);_(&quot;$&quot;* \(#,##0\);_(&quot;$&quot;* &quot;-&quot;??_);_(@_)">
                  <c:v>3884517000</c:v>
                </c:pt>
                <c:pt idx="71" formatCode="_(&quot;$&quot;* #,##0_);_(&quot;$&quot;* \(#,##0\);_(&quot;$&quot;* &quot;-&quot;??_);_(@_)">
                  <c:v>80000</c:v>
                </c:pt>
                <c:pt idx="72" formatCode="_(&quot;$&quot;* #,##0_);_(&quot;$&quot;* \(#,##0\);_(&quot;$&quot;* &quot;-&quot;??_);_(@_)">
                  <c:v>9209098200</c:v>
                </c:pt>
                <c:pt idx="73" formatCode="_(&quot;$&quot;* #,##0_);_(&quot;$&quot;* \(#,##0\);_(&quot;$&quot;* &quot;-&quot;??_);_(@_)">
                  <c:v>9209178200</c:v>
                </c:pt>
                <c:pt idx="75" formatCode="_(&quot;$&quot;* #,##0_);_(&quot;$&quot;* \(#,##0\);_(&quot;$&quot;* &quot;-&quot;??_);_(@_)">
                  <c:v>13093695200</c:v>
                </c:pt>
                <c:pt idx="77" formatCode="_(&quot;$&quot;* #,##0_);_(&quot;$&quot;* \(#,##0\);_(&quot;$&quot;* &quot;-&quot;??_);_(@_)">
                  <c:v>9078164054</c:v>
                </c:pt>
                <c:pt idx="81" formatCode="_(&quot;$&quot;* #,##0_);_(&quot;$&quot;* \(#,##0\);_(&quot;$&quot;* &quot;-&quot;??_);_(@_)">
                  <c:v>5771218200</c:v>
                </c:pt>
                <c:pt idx="84" formatCode="_(* #,##0_);_(* \(#,##0\);_(* &quot;-&quot;??_);_(@_)">
                  <c:v>103333</c:v>
                </c:pt>
                <c:pt idx="85" formatCode="_(* #,##0.00_);_(* \(#,##0.00\);_(* &quot;-&quot;??_);_(@_)">
                  <c:v>92349000</c:v>
                </c:pt>
                <c:pt idx="86" formatCode="_(* #,##0.00_);_(* \(#,##0.00\);_(* &quot;-&quot;??_);_(@_)">
                  <c:v>46184241600</c:v>
                </c:pt>
                <c:pt idx="87" formatCode="_(* #,##0.00_);_(* \(#,##0.00\);_(* &quot;-&quot;??_);_(@_)">
                  <c:v>46243211400</c:v>
                </c:pt>
                <c:pt idx="88" formatCode="_(&quot;$&quot;* #,##0_);_(&quot;$&quot;* \(#,##0\);_(&quot;$&quot;* &quot;-&quot;??_);_(@_)">
                  <c:v>98291123533</c:v>
                </c:pt>
                <c:pt idx="91" formatCode="_(* #,##0_);_(* \(#,##0\);_(* &quot;-&quot;??_);_(@_)">
                  <c:v>131667</c:v>
                </c:pt>
                <c:pt idx="93" formatCode="_(&quot;$&quot;* #,##0_);_(&quot;$&quot;* \(#,##0\);_(&quot;$&quot;* &quot;-&quot;??_);_(@_)">
                  <c:v>98290991866</c:v>
                </c:pt>
                <c:pt idx="96" formatCode="_(* #,##0_);_(* \(#,##0\);_(* &quot;-&quot;??_);_(@_)">
                  <c:v>-50000</c:v>
                </c:pt>
                <c:pt idx="97" formatCode="_(* #,##0_);_(* \(#,##0\);_(* &quot;-&quot;??_);_(@_)">
                  <c:v>500000</c:v>
                </c:pt>
                <c:pt idx="98" formatCode="_(* #,##0_);_(* \(#,##0\);_(* &quot;-&quot;??_);_(@_)">
                  <c:v>450000</c:v>
                </c:pt>
                <c:pt idx="100" formatCode="_(&quot;$&quot;* #,##0_);_(&quot;$&quot;* \(#,##0\);_(&quot;$&quot;* &quot;-&quot;??_);_(@_)">
                  <c:v>98291441866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2F-4780-B0D9-7259E65BB6E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Sheet2!$A$1:$A$101</c:f>
              <c:strCache>
                <c:ptCount val="101"/>
                <c:pt idx="0">
                  <c:v>XZY company </c:v>
                </c:pt>
                <c:pt idx="1">
                  <c:v>assumption</c:v>
                </c:pt>
                <c:pt idx="2">
                  <c:v>Revenue</c:v>
                </c:pt>
                <c:pt idx="4">
                  <c:v>Units</c:v>
                </c:pt>
                <c:pt idx="5">
                  <c:v>Price</c:v>
                </c:pt>
                <c:pt idx="7">
                  <c:v>Net Revenue</c:v>
                </c:pt>
                <c:pt idx="8">
                  <c:v>Unit Receivable %</c:v>
                </c:pt>
                <c:pt idx="9">
                  <c:v>Untis Payable %</c:v>
                </c:pt>
                <c:pt idx="10">
                  <c:v>Deferred Revenue</c:v>
                </c:pt>
                <c:pt idx="12">
                  <c:v>Net Borrowing</c:v>
                </c:pt>
                <c:pt idx="13">
                  <c:v>Debt Payment</c:v>
                </c:pt>
                <c:pt idx="14">
                  <c:v>Intrest Rate</c:v>
                </c:pt>
                <c:pt idx="15">
                  <c:v>npv</c:v>
                </c:pt>
                <c:pt idx="17">
                  <c:v>Intrest Payment</c:v>
                </c:pt>
                <c:pt idx="18">
                  <c:v>Cost of Goods Sold</c:v>
                </c:pt>
                <c:pt idx="19">
                  <c:v>unit cost</c:v>
                </c:pt>
                <c:pt idx="21">
                  <c:v>operating expense</c:v>
                </c:pt>
                <c:pt idx="22">
                  <c:v>payroll</c:v>
                </c:pt>
                <c:pt idx="23">
                  <c:v>markting Cost</c:v>
                </c:pt>
                <c:pt idx="26">
                  <c:v>Income statement </c:v>
                </c:pt>
                <c:pt idx="27">
                  <c:v>Net Revenu</c:v>
                </c:pt>
                <c:pt idx="28">
                  <c:v>Cost Of Good Sold</c:v>
                </c:pt>
                <c:pt idx="30">
                  <c:v>Gross Profit</c:v>
                </c:pt>
                <c:pt idx="31">
                  <c:v>Gross Profit %</c:v>
                </c:pt>
                <c:pt idx="33">
                  <c:v>operating expense</c:v>
                </c:pt>
                <c:pt idx="34">
                  <c:v>payroll</c:v>
                </c:pt>
                <c:pt idx="35">
                  <c:v>markting Cost</c:v>
                </c:pt>
                <c:pt idx="36">
                  <c:v>total</c:v>
                </c:pt>
                <c:pt idx="38">
                  <c:v>operating earnings</c:v>
                </c:pt>
                <c:pt idx="39">
                  <c:v>operating margin%</c:v>
                </c:pt>
                <c:pt idx="40">
                  <c:v>net income</c:v>
                </c:pt>
                <c:pt idx="42">
                  <c:v>net income %</c:v>
                </c:pt>
                <c:pt idx="43">
                  <c:v>intrest rate</c:v>
                </c:pt>
                <c:pt idx="45">
                  <c:v>intrest</c:v>
                </c:pt>
                <c:pt idx="47">
                  <c:v>balance sheet</c:v>
                </c:pt>
                <c:pt idx="48">
                  <c:v>assets</c:v>
                </c:pt>
                <c:pt idx="50">
                  <c:v>cash</c:v>
                </c:pt>
                <c:pt idx="51">
                  <c:v>unit receivable</c:v>
                </c:pt>
                <c:pt idx="52">
                  <c:v>total currnt Assets</c:v>
                </c:pt>
                <c:pt idx="54">
                  <c:v>fixed assets</c:v>
                </c:pt>
                <c:pt idx="55">
                  <c:v>Accumulated Depreciation</c:v>
                </c:pt>
                <c:pt idx="56">
                  <c:v>net fixed assets</c:v>
                </c:pt>
                <c:pt idx="58">
                  <c:v>total assets</c:v>
                </c:pt>
                <c:pt idx="60">
                  <c:v>liabilities</c:v>
                </c:pt>
                <c:pt idx="61">
                  <c:v>units payable</c:v>
                </c:pt>
                <c:pt idx="62">
                  <c:v>deferred Revenue</c:v>
                </c:pt>
                <c:pt idx="63">
                  <c:v>total current assets</c:v>
                </c:pt>
                <c:pt idx="65">
                  <c:v>long term debt</c:v>
                </c:pt>
                <c:pt idx="67">
                  <c:v>total liabilities</c:v>
                </c:pt>
                <c:pt idx="69">
                  <c:v>EQUITY</c:v>
                </c:pt>
                <c:pt idx="71">
                  <c:v>common stock</c:v>
                </c:pt>
                <c:pt idx="72">
                  <c:v>Ratained Earnings</c:v>
                </c:pt>
                <c:pt idx="73">
                  <c:v>total shareholders Equity</c:v>
                </c:pt>
                <c:pt idx="75">
                  <c:v>liabilities and shareholders Equit</c:v>
                </c:pt>
                <c:pt idx="77">
                  <c:v>balance check</c:v>
                </c:pt>
                <c:pt idx="79">
                  <c:v>chash flow</c:v>
                </c:pt>
                <c:pt idx="81">
                  <c:v>net income</c:v>
                </c:pt>
                <c:pt idx="83">
                  <c:v>oprating activities</c:v>
                </c:pt>
                <c:pt idx="84">
                  <c:v>depreciation</c:v>
                </c:pt>
                <c:pt idx="85">
                  <c:v>chg in UR</c:v>
                </c:pt>
                <c:pt idx="86">
                  <c:v>chg in UP</c:v>
                </c:pt>
                <c:pt idx="87">
                  <c:v>chg in Der Rev</c:v>
                </c:pt>
                <c:pt idx="88">
                  <c:v>operating cash flow</c:v>
                </c:pt>
                <c:pt idx="90">
                  <c:v>investing activities</c:v>
                </c:pt>
                <c:pt idx="91">
                  <c:v>copex</c:v>
                </c:pt>
                <c:pt idx="93">
                  <c:v>free cash flow</c:v>
                </c:pt>
                <c:pt idx="95">
                  <c:v>financing activities </c:v>
                </c:pt>
                <c:pt idx="96">
                  <c:v>debt repayment </c:v>
                </c:pt>
                <c:pt idx="97">
                  <c:v>net borrowing </c:v>
                </c:pt>
                <c:pt idx="98">
                  <c:v>net cash flow from finacing </c:v>
                </c:pt>
                <c:pt idx="100">
                  <c:v> net cash flow </c:v>
                </c:pt>
              </c:strCache>
            </c:strRef>
          </c:cat>
          <c:val>
            <c:numRef>
              <c:f>Sheet2!$E$1:$E$101</c:f>
              <c:numCache>
                <c:formatCode>General</c:formatCode>
                <c:ptCount val="101"/>
                <c:pt idx="0">
                  <c:v>2012</c:v>
                </c:pt>
                <c:pt idx="4">
                  <c:v>54000</c:v>
                </c:pt>
                <c:pt idx="5" formatCode="_(&quot;$&quot;* #,##0_);_(&quot;$&quot;* \(#,##0\);_(&quot;$&quot;* &quot;-&quot;??_);_(@_)">
                  <c:v>10800000</c:v>
                </c:pt>
                <c:pt idx="7" formatCode="_(&quot;$&quot;* #,##0_);_(&quot;$&quot;* \(#,##0\);_(&quot;$&quot;* &quot;-&quot;??_);_(@_)">
                  <c:v>583200000000</c:v>
                </c:pt>
                <c:pt idx="8" formatCode="0%">
                  <c:v>0.05</c:v>
                </c:pt>
                <c:pt idx="9" formatCode="0%">
                  <c:v>0.08</c:v>
                </c:pt>
                <c:pt idx="10" formatCode="0%">
                  <c:v>0.08</c:v>
                </c:pt>
                <c:pt idx="12" formatCode="_(&quot;$&quot;* #,##0_);_(&quot;$&quot;* \(#,##0\);_(&quot;$&quot;* &quot;-&quot;??_);_(@_)">
                  <c:v>60000</c:v>
                </c:pt>
                <c:pt idx="13" formatCode="_(&quot;$&quot;* #,##0_);_(&quot;$&quot;* \(#,##0\);_(&quot;$&quot;* &quot;-&quot;??_);_(@_)">
                  <c:v>50000</c:v>
                </c:pt>
                <c:pt idx="14" formatCode="0%">
                  <c:v>0.05</c:v>
                </c:pt>
                <c:pt idx="15">
                  <c:v>0.05</c:v>
                </c:pt>
                <c:pt idx="17" formatCode="_(&quot;$&quot;* #,##0.00_);_(&quot;$&quot;* \(#,##0.00\);_(&quot;$&quot;* &quot;-&quot;??_);_(@_)">
                  <c:v>150021500</c:v>
                </c:pt>
                <c:pt idx="19" formatCode="_(&quot;$&quot;* #,##0_);_(&quot;$&quot;* \(#,##0\);_(&quot;$&quot;* &quot;-&quot;??_);_(@_)">
                  <c:v>23000</c:v>
                </c:pt>
                <c:pt idx="22" formatCode="_(&quot;$&quot;* #,##0_);_(&quot;$&quot;* \(#,##0\);_(&quot;$&quot;* &quot;-&quot;??_);_(@_)">
                  <c:v>22700</c:v>
                </c:pt>
                <c:pt idx="23" formatCode="_(&quot;$&quot;* #,##0_);_(&quot;$&quot;* \(#,##0\);_(&quot;$&quot;* &quot;-&quot;??_);_(@_)">
                  <c:v>10000</c:v>
                </c:pt>
                <c:pt idx="27" formatCode="_(&quot;$&quot;* #,##0_);_(&quot;$&quot;* \(#,##0\);_(&quot;$&quot;* &quot;-&quot;??_);_(@_)">
                  <c:v>583200000000</c:v>
                </c:pt>
                <c:pt idx="28" formatCode="_(&quot;$&quot;* #,##0_);_(&quot;$&quot;* \(#,##0\);_(&quot;$&quot;* &quot;-&quot;??_);_(@_)">
                  <c:v>1242000000</c:v>
                </c:pt>
                <c:pt idx="30" formatCode="_(&quot;$&quot;* #,##0_);_(&quot;$&quot;* \(#,##0\);_(&quot;$&quot;* &quot;-&quot;??_);_(@_)">
                  <c:v>581958000000</c:v>
                </c:pt>
                <c:pt idx="31" formatCode="0%">
                  <c:v>0.99787037037037041</c:v>
                </c:pt>
                <c:pt idx="34" formatCode="_(&quot;$&quot;* #,##0_);_(&quot;$&quot;* \(#,##0\);_(&quot;$&quot;* &quot;-&quot;??_);_(@_)">
                  <c:v>5207</c:v>
                </c:pt>
                <c:pt idx="35" formatCode="_(&quot;$&quot;* #,##0_);_(&quot;$&quot;* \(#,##0\);_(&quot;$&quot;* &quot;-&quot;??_);_(@_)">
                  <c:v>970000</c:v>
                </c:pt>
                <c:pt idx="36" formatCode="_(&quot;$&quot;* #,##0_);_(&quot;$&quot;* \(#,##0\);_(&quot;$&quot;* &quot;-&quot;??_);_(@_)">
                  <c:v>975207</c:v>
                </c:pt>
                <c:pt idx="38" formatCode="_(&quot;$&quot;* #,##0_);_(&quot;$&quot;* \(#,##0\);_(&quot;$&quot;* &quot;-&quot;??_);_(@_)">
                  <c:v>581957024793</c:v>
                </c:pt>
                <c:pt idx="39" formatCode="0%">
                  <c:v>0.99786869820473256</c:v>
                </c:pt>
                <c:pt idx="40" formatCode="_(&quot;$&quot;* #,##0_);_(&quot;$&quot;* \(#,##0\);_(&quot;$&quot;* &quot;-&quot;??_);_(@_)">
                  <c:v>581957024793</c:v>
                </c:pt>
                <c:pt idx="42" formatCode="0%">
                  <c:v>0.99786869820473256</c:v>
                </c:pt>
                <c:pt idx="43" formatCode="0%">
                  <c:v>0.05</c:v>
                </c:pt>
                <c:pt idx="45" formatCode="_(&quot;$&quot;* #,##0.00_);_(&quot;$&quot;* \(#,##0.00\);_(&quot;$&quot;* &quot;-&quot;??_);_(@_)">
                  <c:v>150021500</c:v>
                </c:pt>
                <c:pt idx="50" formatCode="_(&quot;$&quot;* #,##0_);_(&quot;$&quot;* \(#,##0\);_(&quot;$&quot;* &quot;-&quot;??_);_(@_)">
                  <c:v>98291441866</c:v>
                </c:pt>
                <c:pt idx="51" formatCode="_(&quot;$&quot;* #,##0_);_(&quot;$&quot;* \(#,##0\);_(&quot;$&quot;* &quot;-&quot;??_);_(@_)">
                  <c:v>294849000</c:v>
                </c:pt>
                <c:pt idx="52" formatCode="_(&quot;$&quot;* #,##0_);_(&quot;$&quot;* \(#,##0\);_(&quot;$&quot;* &quot;-&quot;??_);_(@_)">
                  <c:v>98586290866</c:v>
                </c:pt>
                <c:pt idx="54" formatCode="_(&quot;$&quot;* #,##0_);_(&quot;$&quot;* \(#,##0\);_(&quot;$&quot;* &quot;-&quot;??_);_(@_)">
                  <c:v>415000</c:v>
                </c:pt>
                <c:pt idx="55" formatCode="_(&quot;$&quot;* #,##0_);_(&quot;$&quot;* \(#,##0\);_(&quot;$&quot;* &quot;-&quot;??_);_(@_)">
                  <c:v>-105031</c:v>
                </c:pt>
                <c:pt idx="56" formatCode="_(&quot;$&quot;* #,##0_);_(&quot;$&quot;* \(#,##0\);_(&quot;$&quot;* &quot;-&quot;??_);_(@_)">
                  <c:v>309969</c:v>
                </c:pt>
                <c:pt idx="58" formatCode="_(&quot;$&quot;* #,##0_);_(&quot;$&quot;* \(#,##0\);_(&quot;$&quot;* &quot;-&quot;??_);_(@_)">
                  <c:v>98586600835</c:v>
                </c:pt>
                <c:pt idx="61" formatCode="_(&quot;$&quot;* #,##0_);_(&quot;$&quot;* \(#,##0\);_(&quot;$&quot;* &quot;-&quot;??_);_(@_)">
                  <c:v>46656000000</c:v>
                </c:pt>
                <c:pt idx="62" formatCode="_(&quot;$&quot;* #,##0_);_(&quot;$&quot;* \(#,##0\);_(&quot;$&quot;* &quot;-&quot;??_);_(@_)">
                  <c:v>46656000000</c:v>
                </c:pt>
                <c:pt idx="63" formatCode="_(&quot;$&quot;* #,##0_);_(&quot;$&quot;* \(#,##0\);_(&quot;$&quot;* &quot;-&quot;??_);_(@_)">
                  <c:v>93312000000</c:v>
                </c:pt>
                <c:pt idx="65" formatCode="_(&quot;$&quot;* #,##0.00_);_(&quot;$&quot;* \(#,##0.00\);_(&quot;$&quot;* &quot;-&quot;??_);_(@_)">
                  <c:v>3000420000</c:v>
                </c:pt>
                <c:pt idx="67" formatCode="_(&quot;$&quot;* #,##0_);_(&quot;$&quot;* \(#,##0\);_(&quot;$&quot;* &quot;-&quot;??_);_(@_)">
                  <c:v>96312420000</c:v>
                </c:pt>
                <c:pt idx="71" formatCode="_(&quot;$&quot;* #,##0_);_(&quot;$&quot;* \(#,##0\);_(&quot;$&quot;* &quot;-&quot;??_);_(@_)">
                  <c:v>80000</c:v>
                </c:pt>
                <c:pt idx="72" formatCode="_(&quot;$&quot;* #,##0_);_(&quot;$&quot;* \(#,##0\);_(&quot;$&quot;* &quot;-&quot;??_);_(@_)">
                  <c:v>591166202993</c:v>
                </c:pt>
                <c:pt idx="73" formatCode="_(&quot;$&quot;* #,##0_);_(&quot;$&quot;* \(#,##0\);_(&quot;$&quot;* &quot;-&quot;??_);_(@_)">
                  <c:v>591166282993</c:v>
                </c:pt>
                <c:pt idx="75" formatCode="_(&quot;$&quot;* #,##0_);_(&quot;$&quot;* \(#,##0\);_(&quot;$&quot;* &quot;-&quot;??_);_(@_)">
                  <c:v>687478702993</c:v>
                </c:pt>
                <c:pt idx="77" formatCode="_(&quot;$&quot;* #,##0_);_(&quot;$&quot;* \(#,##0\);_(&quot;$&quot;* &quot;-&quot;??_);_(@_)">
                  <c:v>588892102158</c:v>
                </c:pt>
                <c:pt idx="81" formatCode="_(&quot;$&quot;* #,##0_);_(&quot;$&quot;* \(#,##0\);_(&quot;$&quot;* &quot;-&quot;??_);_(@_)">
                  <c:v>581957024793</c:v>
                </c:pt>
                <c:pt idx="84" formatCode="_(* #,##0_);_(* \(#,##0\);_(* &quot;-&quot;??_);_(@_)">
                  <c:v>86667</c:v>
                </c:pt>
                <c:pt idx="85" formatCode="_(* #,##0.00_);_(* \(#,##0.00\);_(* &quot;-&quot;??_);_(@_)">
                  <c:v>28865151000</c:v>
                </c:pt>
                <c:pt idx="86" formatCode="_(* #,##0.00_);_(* \(#,##0.00\);_(* &quot;-&quot;??_);_(@_)">
                  <c:v>-45878705600</c:v>
                </c:pt>
                <c:pt idx="87" formatCode="_(* #,##0.00_);_(* \(#,##0.00\);_(* &quot;-&quot;??_);_(@_)">
                  <c:v>-45781543800</c:v>
                </c:pt>
                <c:pt idx="88" formatCode="_(&quot;$&quot;* #,##0_);_(&quot;$&quot;* \(#,##0\);_(&quot;$&quot;* &quot;-&quot;??_);_(@_)">
                  <c:v>519162013060</c:v>
                </c:pt>
                <c:pt idx="91" formatCode="_(* #,##0_);_(* \(#,##0\);_(* &quot;-&quot;??_);_(@_)">
                  <c:v>286667</c:v>
                </c:pt>
                <c:pt idx="93" formatCode="_(&quot;$&quot;* #,##0_);_(&quot;$&quot;* \(#,##0\);_(&quot;$&quot;* &quot;-&quot;??_);_(@_)">
                  <c:v>519161726393</c:v>
                </c:pt>
                <c:pt idx="96" formatCode="_(* #,##0_);_(* \(#,##0\);_(* &quot;-&quot;??_);_(@_)">
                  <c:v>-50000</c:v>
                </c:pt>
                <c:pt idx="97" formatCode="_(* #,##0_);_(* \(#,##0\);_(* &quot;-&quot;??_);_(@_)">
                  <c:v>60000</c:v>
                </c:pt>
                <c:pt idx="98" formatCode="_(* #,##0_);_(* \(#,##0\);_(* &quot;-&quot;??_);_(@_)">
                  <c:v>10000</c:v>
                </c:pt>
                <c:pt idx="100" formatCode="_(&quot;$&quot;* #,##0_);_(&quot;$&quot;* \(#,##0\);_(&quot;$&quot;* &quot;-&quot;??_);_(@_)">
                  <c:v>519161736393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2F-4780-B0D9-7259E65BB6E2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Sheet2!$A$1:$A$101</c:f>
              <c:strCache>
                <c:ptCount val="101"/>
                <c:pt idx="0">
                  <c:v>XZY company </c:v>
                </c:pt>
                <c:pt idx="1">
                  <c:v>assumption</c:v>
                </c:pt>
                <c:pt idx="2">
                  <c:v>Revenue</c:v>
                </c:pt>
                <c:pt idx="4">
                  <c:v>Units</c:v>
                </c:pt>
                <c:pt idx="5">
                  <c:v>Price</c:v>
                </c:pt>
                <c:pt idx="7">
                  <c:v>Net Revenue</c:v>
                </c:pt>
                <c:pt idx="8">
                  <c:v>Unit Receivable %</c:v>
                </c:pt>
                <c:pt idx="9">
                  <c:v>Untis Payable %</c:v>
                </c:pt>
                <c:pt idx="10">
                  <c:v>Deferred Revenue</c:v>
                </c:pt>
                <c:pt idx="12">
                  <c:v>Net Borrowing</c:v>
                </c:pt>
                <c:pt idx="13">
                  <c:v>Debt Payment</c:v>
                </c:pt>
                <c:pt idx="14">
                  <c:v>Intrest Rate</c:v>
                </c:pt>
                <c:pt idx="15">
                  <c:v>npv</c:v>
                </c:pt>
                <c:pt idx="17">
                  <c:v>Intrest Payment</c:v>
                </c:pt>
                <c:pt idx="18">
                  <c:v>Cost of Goods Sold</c:v>
                </c:pt>
                <c:pt idx="19">
                  <c:v>unit cost</c:v>
                </c:pt>
                <c:pt idx="21">
                  <c:v>operating expense</c:v>
                </c:pt>
                <c:pt idx="22">
                  <c:v>payroll</c:v>
                </c:pt>
                <c:pt idx="23">
                  <c:v>markting Cost</c:v>
                </c:pt>
                <c:pt idx="26">
                  <c:v>Income statement </c:v>
                </c:pt>
                <c:pt idx="27">
                  <c:v>Net Revenu</c:v>
                </c:pt>
                <c:pt idx="28">
                  <c:v>Cost Of Good Sold</c:v>
                </c:pt>
                <c:pt idx="30">
                  <c:v>Gross Profit</c:v>
                </c:pt>
                <c:pt idx="31">
                  <c:v>Gross Profit %</c:v>
                </c:pt>
                <c:pt idx="33">
                  <c:v>operating expense</c:v>
                </c:pt>
                <c:pt idx="34">
                  <c:v>payroll</c:v>
                </c:pt>
                <c:pt idx="35">
                  <c:v>markting Cost</c:v>
                </c:pt>
                <c:pt idx="36">
                  <c:v>total</c:v>
                </c:pt>
                <c:pt idx="38">
                  <c:v>operating earnings</c:v>
                </c:pt>
                <c:pt idx="39">
                  <c:v>operating margin%</c:v>
                </c:pt>
                <c:pt idx="40">
                  <c:v>net income</c:v>
                </c:pt>
                <c:pt idx="42">
                  <c:v>net income %</c:v>
                </c:pt>
                <c:pt idx="43">
                  <c:v>intrest rate</c:v>
                </c:pt>
                <c:pt idx="45">
                  <c:v>intrest</c:v>
                </c:pt>
                <c:pt idx="47">
                  <c:v>balance sheet</c:v>
                </c:pt>
                <c:pt idx="48">
                  <c:v>assets</c:v>
                </c:pt>
                <c:pt idx="50">
                  <c:v>cash</c:v>
                </c:pt>
                <c:pt idx="51">
                  <c:v>unit receivable</c:v>
                </c:pt>
                <c:pt idx="52">
                  <c:v>total currnt Assets</c:v>
                </c:pt>
                <c:pt idx="54">
                  <c:v>fixed assets</c:v>
                </c:pt>
                <c:pt idx="55">
                  <c:v>Accumulated Depreciation</c:v>
                </c:pt>
                <c:pt idx="56">
                  <c:v>net fixed assets</c:v>
                </c:pt>
                <c:pt idx="58">
                  <c:v>total assets</c:v>
                </c:pt>
                <c:pt idx="60">
                  <c:v>liabilities</c:v>
                </c:pt>
                <c:pt idx="61">
                  <c:v>units payable</c:v>
                </c:pt>
                <c:pt idx="62">
                  <c:v>deferred Revenue</c:v>
                </c:pt>
                <c:pt idx="63">
                  <c:v>total current assets</c:v>
                </c:pt>
                <c:pt idx="65">
                  <c:v>long term debt</c:v>
                </c:pt>
                <c:pt idx="67">
                  <c:v>total liabilities</c:v>
                </c:pt>
                <c:pt idx="69">
                  <c:v>EQUITY</c:v>
                </c:pt>
                <c:pt idx="71">
                  <c:v>common stock</c:v>
                </c:pt>
                <c:pt idx="72">
                  <c:v>Ratained Earnings</c:v>
                </c:pt>
                <c:pt idx="73">
                  <c:v>total shareholders Equity</c:v>
                </c:pt>
                <c:pt idx="75">
                  <c:v>liabilities and shareholders Equit</c:v>
                </c:pt>
                <c:pt idx="77">
                  <c:v>balance check</c:v>
                </c:pt>
                <c:pt idx="79">
                  <c:v>chash flow</c:v>
                </c:pt>
                <c:pt idx="81">
                  <c:v>net income</c:v>
                </c:pt>
                <c:pt idx="83">
                  <c:v>oprating activities</c:v>
                </c:pt>
                <c:pt idx="84">
                  <c:v>depreciation</c:v>
                </c:pt>
                <c:pt idx="85">
                  <c:v>chg in UR</c:v>
                </c:pt>
                <c:pt idx="86">
                  <c:v>chg in UP</c:v>
                </c:pt>
                <c:pt idx="87">
                  <c:v>chg in Der Rev</c:v>
                </c:pt>
                <c:pt idx="88">
                  <c:v>operating cash flow</c:v>
                </c:pt>
                <c:pt idx="90">
                  <c:v>investing activities</c:v>
                </c:pt>
                <c:pt idx="91">
                  <c:v>copex</c:v>
                </c:pt>
                <c:pt idx="93">
                  <c:v>free cash flow</c:v>
                </c:pt>
                <c:pt idx="95">
                  <c:v>financing activities </c:v>
                </c:pt>
                <c:pt idx="96">
                  <c:v>debt repayment </c:v>
                </c:pt>
                <c:pt idx="97">
                  <c:v>net borrowing </c:v>
                </c:pt>
                <c:pt idx="98">
                  <c:v>net cash flow from finacing </c:v>
                </c:pt>
                <c:pt idx="100">
                  <c:v> net cash flow </c:v>
                </c:pt>
              </c:strCache>
            </c:strRef>
          </c:cat>
          <c:val>
            <c:numRef>
              <c:f>Sheet2!$F$1:$F$101</c:f>
              <c:numCache>
                <c:formatCode>General</c:formatCode>
                <c:ptCount val="101"/>
                <c:pt idx="0">
                  <c:v>2013</c:v>
                </c:pt>
                <c:pt idx="4">
                  <c:v>6970</c:v>
                </c:pt>
                <c:pt idx="5" formatCode="_(&quot;$&quot;* #,##0_);_(&quot;$&quot;* \(#,##0\);_(&quot;$&quot;* &quot;-&quot;??_);_(@_)">
                  <c:v>1394000</c:v>
                </c:pt>
                <c:pt idx="7" formatCode="_(&quot;$&quot;* #,##0_);_(&quot;$&quot;* \(#,##0\);_(&quot;$&quot;* &quot;-&quot;??_);_(@_)">
                  <c:v>9716180000</c:v>
                </c:pt>
                <c:pt idx="8" formatCode="0%">
                  <c:v>0.05</c:v>
                </c:pt>
                <c:pt idx="9" formatCode="0%">
                  <c:v>0.08</c:v>
                </c:pt>
                <c:pt idx="10" formatCode="0%">
                  <c:v>0.09</c:v>
                </c:pt>
                <c:pt idx="12" formatCode="_(&quot;$&quot;* #,##0_);_(&quot;$&quot;* \(#,##0\);_(&quot;$&quot;* &quot;-&quot;??_);_(@_)">
                  <c:v>30000</c:v>
                </c:pt>
                <c:pt idx="13" formatCode="_(&quot;$&quot;* #,##0_);_(&quot;$&quot;* \(#,##0\);_(&quot;$&quot;* &quot;-&quot;??_);_(@_)">
                  <c:v>50000</c:v>
                </c:pt>
                <c:pt idx="14" formatCode="0%">
                  <c:v>0.09</c:v>
                </c:pt>
                <c:pt idx="15">
                  <c:v>0.09</c:v>
                </c:pt>
                <c:pt idx="17" formatCode="_(&quot;$&quot;* #,##0.00_);_(&quot;$&quot;* \(#,##0.00\);_(&quot;$&quot;* &quot;-&quot;??_);_(@_)">
                  <c:v>270036900</c:v>
                </c:pt>
                <c:pt idx="19" formatCode="_(&quot;$&quot;* #,##0_);_(&quot;$&quot;* \(#,##0\);_(&quot;$&quot;* &quot;-&quot;??_);_(@_)">
                  <c:v>23000</c:v>
                </c:pt>
                <c:pt idx="22" formatCode="_(&quot;$&quot;* #,##0_);_(&quot;$&quot;* \(#,##0\);_(&quot;$&quot;* &quot;-&quot;??_);_(@_)">
                  <c:v>23050</c:v>
                </c:pt>
                <c:pt idx="23" formatCode="_(&quot;$&quot;* #,##0_);_(&quot;$&quot;* \(#,##0\);_(&quot;$&quot;* &quot;-&quot;??_);_(@_)">
                  <c:v>14000</c:v>
                </c:pt>
                <c:pt idx="27" formatCode="_(&quot;$&quot;* #,##0_);_(&quot;$&quot;* \(#,##0\);_(&quot;$&quot;* &quot;-&quot;??_);_(@_)">
                  <c:v>9716180000</c:v>
                </c:pt>
                <c:pt idx="28" formatCode="_(&quot;$&quot;* #,##0_);_(&quot;$&quot;* \(#,##0\);_(&quot;$&quot;* &quot;-&quot;??_);_(@_)">
                  <c:v>160310000</c:v>
                </c:pt>
                <c:pt idx="30" formatCode="_(&quot;$&quot;* #,##0_);_(&quot;$&quot;* \(#,##0\);_(&quot;$&quot;* &quot;-&quot;??_);_(@_)">
                  <c:v>9555870000</c:v>
                </c:pt>
                <c:pt idx="31" formatCode="0%">
                  <c:v>0.9835007173601148</c:v>
                </c:pt>
                <c:pt idx="34" formatCode="_(&quot;$&quot;* #,##0_);_(&quot;$&quot;* \(#,##0\);_(&quot;$&quot;* &quot;-&quot;??_);_(@_)">
                  <c:v>5300</c:v>
                </c:pt>
                <c:pt idx="35" formatCode="_(&quot;$&quot;* #,##0_);_(&quot;$&quot;* \(#,##0\);_(&quot;$&quot;* &quot;-&quot;??_);_(@_)">
                  <c:v>1043000</c:v>
                </c:pt>
                <c:pt idx="36" formatCode="_(&quot;$&quot;* #,##0_);_(&quot;$&quot;* \(#,##0\);_(&quot;$&quot;* &quot;-&quot;??_);_(@_)">
                  <c:v>1048300</c:v>
                </c:pt>
                <c:pt idx="38" formatCode="_(&quot;$&quot;* #,##0_);_(&quot;$&quot;* \(#,##0\);_(&quot;$&quot;* &quot;-&quot;??_);_(@_)">
                  <c:v>9554821700</c:v>
                </c:pt>
                <c:pt idx="39" formatCode="0%">
                  <c:v>0.98339282516379889</c:v>
                </c:pt>
                <c:pt idx="40" formatCode="_(&quot;$&quot;* #,##0_);_(&quot;$&quot;* \(#,##0\);_(&quot;$&quot;* &quot;-&quot;??_);_(@_)">
                  <c:v>9554821700</c:v>
                </c:pt>
                <c:pt idx="42" formatCode="0%">
                  <c:v>0.98339282516379889</c:v>
                </c:pt>
                <c:pt idx="43" formatCode="0%">
                  <c:v>0.09</c:v>
                </c:pt>
                <c:pt idx="45" formatCode="_(&quot;$&quot;* #,##0.00_);_(&quot;$&quot;* \(#,##0.00\);_(&quot;$&quot;* &quot;-&quot;??_);_(@_)">
                  <c:v>270036900</c:v>
                </c:pt>
                <c:pt idx="50" formatCode="_(&quot;$&quot;* #,##0_);_(&quot;$&quot;* \(#,##0\);_(&quot;$&quot;* &quot;-&quot;??_);_(@_)">
                  <c:v>519161736393</c:v>
                </c:pt>
                <c:pt idx="51" formatCode="_(&quot;$&quot;* #,##0_);_(&quot;$&quot;* \(#,##0\);_(&quot;$&quot;* &quot;-&quot;??_);_(@_)">
                  <c:v>29160000000</c:v>
                </c:pt>
                <c:pt idx="52" formatCode="_(&quot;$&quot;* #,##0_);_(&quot;$&quot;* \(#,##0\);_(&quot;$&quot;* &quot;-&quot;??_);_(@_)">
                  <c:v>548321736393</c:v>
                </c:pt>
                <c:pt idx="54" formatCode="_(&quot;$&quot;* #,##0_);_(&quot;$&quot;* \(#,##0\);_(&quot;$&quot;* &quot;-&quot;??_);_(@_)">
                  <c:v>540000</c:v>
                </c:pt>
                <c:pt idx="55" formatCode="_(&quot;$&quot;* #,##0_);_(&quot;$&quot;* \(#,##0\);_(&quot;$&quot;* &quot;-&quot;??_);_(@_)">
                  <c:v>-136708</c:v>
                </c:pt>
                <c:pt idx="56" formatCode="_(&quot;$&quot;* #,##0_);_(&quot;$&quot;* \(#,##0\);_(&quot;$&quot;* &quot;-&quot;??_);_(@_)">
                  <c:v>403292</c:v>
                </c:pt>
                <c:pt idx="58" formatCode="_(&quot;$&quot;* #,##0_);_(&quot;$&quot;* \(#,##0\);_(&quot;$&quot;* &quot;-&quot;??_);_(@_)">
                  <c:v>548322139685</c:v>
                </c:pt>
                <c:pt idx="61" formatCode="_(&quot;$&quot;* #,##0_);_(&quot;$&quot;* \(#,##0\);_(&quot;$&quot;* &quot;-&quot;??_);_(@_)">
                  <c:v>777294400</c:v>
                </c:pt>
                <c:pt idx="62" formatCode="_(&quot;$&quot;* #,##0_);_(&quot;$&quot;* \(#,##0\);_(&quot;$&quot;* &quot;-&quot;??_);_(@_)">
                  <c:v>874456200</c:v>
                </c:pt>
                <c:pt idx="63" formatCode="_(&quot;$&quot;* #,##0_);_(&quot;$&quot;* \(#,##0\);_(&quot;$&quot;* &quot;-&quot;??_);_(@_)">
                  <c:v>1651750600</c:v>
                </c:pt>
                <c:pt idx="65" formatCode="_(&quot;$&quot;* #,##0.00_);_(&quot;$&quot;* \(#,##0.00\);_(&quot;$&quot;* &quot;-&quot;??_);_(@_)">
                  <c:v>3000430000</c:v>
                </c:pt>
                <c:pt idx="67" formatCode="_(&quot;$&quot;* #,##0_);_(&quot;$&quot;* \(#,##0\);_(&quot;$&quot;* &quot;-&quot;??_);_(@_)">
                  <c:v>4652180600</c:v>
                </c:pt>
                <c:pt idx="71" formatCode="_(&quot;$&quot;* #,##0_);_(&quot;$&quot;* \(#,##0\);_(&quot;$&quot;* &quot;-&quot;??_);_(@_)">
                  <c:v>80000</c:v>
                </c:pt>
                <c:pt idx="72" formatCode="_(&quot;$&quot;* #,##0_);_(&quot;$&quot;* \(#,##0\);_(&quot;$&quot;* &quot;-&quot;??_);_(@_)">
                  <c:v>600721104693</c:v>
                </c:pt>
                <c:pt idx="73" formatCode="_(&quot;$&quot;* #,##0_);_(&quot;$&quot;* \(#,##0\);_(&quot;$&quot;* &quot;-&quot;??_);_(@_)">
                  <c:v>600721184693</c:v>
                </c:pt>
                <c:pt idx="75" formatCode="_(&quot;$&quot;* #,##0_);_(&quot;$&quot;* \(#,##0\);_(&quot;$&quot;* &quot;-&quot;??_);_(@_)">
                  <c:v>605373365293</c:v>
                </c:pt>
                <c:pt idx="77" formatCode="_(&quot;$&quot;* #,##0_);_(&quot;$&quot;* \(#,##0\);_(&quot;$&quot;* &quot;-&quot;??_);_(@_)">
                  <c:v>57051225608</c:v>
                </c:pt>
                <c:pt idx="81" formatCode="_(&quot;$&quot;* #,##0_);_(&quot;$&quot;* \(#,##0\);_(&quot;$&quot;* &quot;-&quot;??_);_(@_)">
                  <c:v>9554821700</c:v>
                </c:pt>
                <c:pt idx="84" formatCode="_(* #,##0_);_(* \(#,##0\);_(* &quot;-&quot;??_);_(@_)">
                  <c:v>63667</c:v>
                </c:pt>
                <c:pt idx="85" formatCode="_(* #,##0.00_);_(* \(#,##0.00\);_(* &quot;-&quot;??_);_(@_)">
                  <c:v>-28674191000</c:v>
                </c:pt>
                <c:pt idx="86" formatCode="_(* #,##0.00_);_(* \(#,##0.00\);_(* &quot;-&quot;??_);_(@_)">
                  <c:v>194311840</c:v>
                </c:pt>
                <c:pt idx="87" formatCode="_(* #,##0.00_);_(* \(#,##0.00\);_(* &quot;-&quot;??_);_(@_)">
                  <c:v>340051600</c:v>
                </c:pt>
                <c:pt idx="88" formatCode="_(&quot;$&quot;* #,##0_);_(&quot;$&quot;* \(#,##0\);_(&quot;$&quot;* &quot;-&quot;??_);_(@_)">
                  <c:v>-18584942193</c:v>
                </c:pt>
                <c:pt idx="91" formatCode="_(* #,##0_);_(* \(#,##0\);_(* &quot;-&quot;??_);_(@_)">
                  <c:v>167867</c:v>
                </c:pt>
                <c:pt idx="93" formatCode="_(&quot;$&quot;* #,##0_);_(&quot;$&quot;* \(#,##0\);_(&quot;$&quot;* &quot;-&quot;??_);_(@_)">
                  <c:v>-18585110060</c:v>
                </c:pt>
                <c:pt idx="96" formatCode="_(* #,##0_);_(* \(#,##0\);_(* &quot;-&quot;??_);_(@_)">
                  <c:v>-50000</c:v>
                </c:pt>
                <c:pt idx="97" formatCode="_(* #,##0_);_(* \(#,##0\);_(* &quot;-&quot;??_);_(@_)">
                  <c:v>30000</c:v>
                </c:pt>
                <c:pt idx="98" formatCode="_(* #,##0_);_(* \(#,##0\);_(* &quot;-&quot;??_);_(@_)">
                  <c:v>-20000</c:v>
                </c:pt>
                <c:pt idx="100" formatCode="_(&quot;$&quot;* #,##0_);_(&quot;$&quot;* \(#,##0\);_(&quot;$&quot;* &quot;-&quot;??_);_(@_)">
                  <c:v>-18585130060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2F-4780-B0D9-7259E65BB6E2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Sheet2!$A$1:$A$101</c:f>
              <c:strCache>
                <c:ptCount val="101"/>
                <c:pt idx="0">
                  <c:v>XZY company </c:v>
                </c:pt>
                <c:pt idx="1">
                  <c:v>assumption</c:v>
                </c:pt>
                <c:pt idx="2">
                  <c:v>Revenue</c:v>
                </c:pt>
                <c:pt idx="4">
                  <c:v>Units</c:v>
                </c:pt>
                <c:pt idx="5">
                  <c:v>Price</c:v>
                </c:pt>
                <c:pt idx="7">
                  <c:v>Net Revenue</c:v>
                </c:pt>
                <c:pt idx="8">
                  <c:v>Unit Receivable %</c:v>
                </c:pt>
                <c:pt idx="9">
                  <c:v>Untis Payable %</c:v>
                </c:pt>
                <c:pt idx="10">
                  <c:v>Deferred Revenue</c:v>
                </c:pt>
                <c:pt idx="12">
                  <c:v>Net Borrowing</c:v>
                </c:pt>
                <c:pt idx="13">
                  <c:v>Debt Payment</c:v>
                </c:pt>
                <c:pt idx="14">
                  <c:v>Intrest Rate</c:v>
                </c:pt>
                <c:pt idx="15">
                  <c:v>npv</c:v>
                </c:pt>
                <c:pt idx="17">
                  <c:v>Intrest Payment</c:v>
                </c:pt>
                <c:pt idx="18">
                  <c:v>Cost of Goods Sold</c:v>
                </c:pt>
                <c:pt idx="19">
                  <c:v>unit cost</c:v>
                </c:pt>
                <c:pt idx="21">
                  <c:v>operating expense</c:v>
                </c:pt>
                <c:pt idx="22">
                  <c:v>payroll</c:v>
                </c:pt>
                <c:pt idx="23">
                  <c:v>markting Cost</c:v>
                </c:pt>
                <c:pt idx="26">
                  <c:v>Income statement </c:v>
                </c:pt>
                <c:pt idx="27">
                  <c:v>Net Revenu</c:v>
                </c:pt>
                <c:pt idx="28">
                  <c:v>Cost Of Good Sold</c:v>
                </c:pt>
                <c:pt idx="30">
                  <c:v>Gross Profit</c:v>
                </c:pt>
                <c:pt idx="31">
                  <c:v>Gross Profit %</c:v>
                </c:pt>
                <c:pt idx="33">
                  <c:v>operating expense</c:v>
                </c:pt>
                <c:pt idx="34">
                  <c:v>payroll</c:v>
                </c:pt>
                <c:pt idx="35">
                  <c:v>markting Cost</c:v>
                </c:pt>
                <c:pt idx="36">
                  <c:v>total</c:v>
                </c:pt>
                <c:pt idx="38">
                  <c:v>operating earnings</c:v>
                </c:pt>
                <c:pt idx="39">
                  <c:v>operating margin%</c:v>
                </c:pt>
                <c:pt idx="40">
                  <c:v>net income</c:v>
                </c:pt>
                <c:pt idx="42">
                  <c:v>net income %</c:v>
                </c:pt>
                <c:pt idx="43">
                  <c:v>intrest rate</c:v>
                </c:pt>
                <c:pt idx="45">
                  <c:v>intrest</c:v>
                </c:pt>
                <c:pt idx="47">
                  <c:v>balance sheet</c:v>
                </c:pt>
                <c:pt idx="48">
                  <c:v>assets</c:v>
                </c:pt>
                <c:pt idx="50">
                  <c:v>cash</c:v>
                </c:pt>
                <c:pt idx="51">
                  <c:v>unit receivable</c:v>
                </c:pt>
                <c:pt idx="52">
                  <c:v>total currnt Assets</c:v>
                </c:pt>
                <c:pt idx="54">
                  <c:v>fixed assets</c:v>
                </c:pt>
                <c:pt idx="55">
                  <c:v>Accumulated Depreciation</c:v>
                </c:pt>
                <c:pt idx="56">
                  <c:v>net fixed assets</c:v>
                </c:pt>
                <c:pt idx="58">
                  <c:v>total assets</c:v>
                </c:pt>
                <c:pt idx="60">
                  <c:v>liabilities</c:v>
                </c:pt>
                <c:pt idx="61">
                  <c:v>units payable</c:v>
                </c:pt>
                <c:pt idx="62">
                  <c:v>deferred Revenue</c:v>
                </c:pt>
                <c:pt idx="63">
                  <c:v>total current assets</c:v>
                </c:pt>
                <c:pt idx="65">
                  <c:v>long term debt</c:v>
                </c:pt>
                <c:pt idx="67">
                  <c:v>total liabilities</c:v>
                </c:pt>
                <c:pt idx="69">
                  <c:v>EQUITY</c:v>
                </c:pt>
                <c:pt idx="71">
                  <c:v>common stock</c:v>
                </c:pt>
                <c:pt idx="72">
                  <c:v>Ratained Earnings</c:v>
                </c:pt>
                <c:pt idx="73">
                  <c:v>total shareholders Equity</c:v>
                </c:pt>
                <c:pt idx="75">
                  <c:v>liabilities and shareholders Equit</c:v>
                </c:pt>
                <c:pt idx="77">
                  <c:v>balance check</c:v>
                </c:pt>
                <c:pt idx="79">
                  <c:v>chash flow</c:v>
                </c:pt>
                <c:pt idx="81">
                  <c:v>net income</c:v>
                </c:pt>
                <c:pt idx="83">
                  <c:v>oprating activities</c:v>
                </c:pt>
                <c:pt idx="84">
                  <c:v>depreciation</c:v>
                </c:pt>
                <c:pt idx="85">
                  <c:v>chg in UR</c:v>
                </c:pt>
                <c:pt idx="86">
                  <c:v>chg in UP</c:v>
                </c:pt>
                <c:pt idx="87">
                  <c:v>chg in Der Rev</c:v>
                </c:pt>
                <c:pt idx="88">
                  <c:v>operating cash flow</c:v>
                </c:pt>
                <c:pt idx="90">
                  <c:v>investing activities</c:v>
                </c:pt>
                <c:pt idx="91">
                  <c:v>copex</c:v>
                </c:pt>
                <c:pt idx="93">
                  <c:v>free cash flow</c:v>
                </c:pt>
                <c:pt idx="95">
                  <c:v>financing activities </c:v>
                </c:pt>
                <c:pt idx="96">
                  <c:v>debt repayment </c:v>
                </c:pt>
                <c:pt idx="97">
                  <c:v>net borrowing </c:v>
                </c:pt>
                <c:pt idx="98">
                  <c:v>net cash flow from finacing </c:v>
                </c:pt>
                <c:pt idx="100">
                  <c:v> net cash flow </c:v>
                </c:pt>
              </c:strCache>
            </c:strRef>
          </c:cat>
          <c:val>
            <c:numRef>
              <c:f>Sheet2!$G$1:$G$101</c:f>
              <c:numCache>
                <c:formatCode>General</c:formatCode>
                <c:ptCount val="101"/>
                <c:pt idx="0">
                  <c:v>2014</c:v>
                </c:pt>
                <c:pt idx="4">
                  <c:v>7430</c:v>
                </c:pt>
                <c:pt idx="5" formatCode="_(&quot;$&quot;* #,##0_);_(&quot;$&quot;* \(#,##0\);_(&quot;$&quot;* &quot;-&quot;??_);_(@_)">
                  <c:v>1634600</c:v>
                </c:pt>
                <c:pt idx="7" formatCode="_(&quot;$&quot;* #,##0_);_(&quot;$&quot;* \(#,##0\);_(&quot;$&quot;* &quot;-&quot;??_);_(@_)">
                  <c:v>12145078000</c:v>
                </c:pt>
                <c:pt idx="8" formatCode="0%">
                  <c:v>0.05</c:v>
                </c:pt>
                <c:pt idx="9" formatCode="0%">
                  <c:v>0.08</c:v>
                </c:pt>
                <c:pt idx="10" formatCode="0%">
                  <c:v>0.1</c:v>
                </c:pt>
                <c:pt idx="12" formatCode="_(&quot;$&quot;* #,##0_);_(&quot;$&quot;* \(#,##0\);_(&quot;$&quot;* &quot;-&quot;??_);_(@_)">
                  <c:v>40000</c:v>
                </c:pt>
                <c:pt idx="13" formatCode="_(&quot;$&quot;* #,##0_);_(&quot;$&quot;* \(#,##0\);_(&quot;$&quot;* &quot;-&quot;??_);_(@_)">
                  <c:v>50000</c:v>
                </c:pt>
                <c:pt idx="14" formatCode="0%">
                  <c:v>7.0000000000000007E-2</c:v>
                </c:pt>
                <c:pt idx="15">
                  <c:v>7.0000000000000007E-2</c:v>
                </c:pt>
                <c:pt idx="17" formatCode="_(&quot;$&quot;* #,##0.00_);_(&quot;$&quot;* \(#,##0.00\);_(&quot;$&quot;* &quot;-&quot;??_);_(@_)">
                  <c:v>210028000.00000003</c:v>
                </c:pt>
                <c:pt idx="19" formatCode="_(&quot;$&quot;* #,##0_);_(&quot;$&quot;* \(#,##0\);_(&quot;$&quot;* &quot;-&quot;??_);_(@_)">
                  <c:v>23000</c:v>
                </c:pt>
                <c:pt idx="22" formatCode="_(&quot;$&quot;* #,##0_);_(&quot;$&quot;* \(#,##0\);_(&quot;$&quot;* &quot;-&quot;??_);_(@_)">
                  <c:v>23500</c:v>
                </c:pt>
                <c:pt idx="23" formatCode="_(&quot;$&quot;* #,##0_);_(&quot;$&quot;* \(#,##0\);_(&quot;$&quot;* &quot;-&quot;??_);_(@_)">
                  <c:v>17000</c:v>
                </c:pt>
                <c:pt idx="27" formatCode="_(&quot;$&quot;* #,##0_);_(&quot;$&quot;* \(#,##0\);_(&quot;$&quot;* &quot;-&quot;??_);_(@_)">
                  <c:v>12145078000</c:v>
                </c:pt>
                <c:pt idx="28" formatCode="_(&quot;$&quot;* #,##0_);_(&quot;$&quot;* \(#,##0\);_(&quot;$&quot;* &quot;-&quot;??_);_(@_)">
                  <c:v>170890000</c:v>
                </c:pt>
                <c:pt idx="30" formatCode="_(&quot;$&quot;* #,##0_);_(&quot;$&quot;* \(#,##0\);_(&quot;$&quot;* &quot;-&quot;??_);_(@_)">
                  <c:v>11974188000</c:v>
                </c:pt>
                <c:pt idx="31" formatCode="0%">
                  <c:v>0.98592927933439378</c:v>
                </c:pt>
                <c:pt idx="34" formatCode="_(&quot;$&quot;* #,##0_);_(&quot;$&quot;* \(#,##0\);_(&quot;$&quot;* &quot;-&quot;??_);_(@_)">
                  <c:v>5305</c:v>
                </c:pt>
                <c:pt idx="35" formatCode="_(&quot;$&quot;* #,##0_);_(&quot;$&quot;* \(#,##0\);_(&quot;$&quot;* &quot;-&quot;??_);_(@_)">
                  <c:v>3417000</c:v>
                </c:pt>
                <c:pt idx="36" formatCode="_(&quot;$&quot;* #,##0_);_(&quot;$&quot;* \(#,##0\);_(&quot;$&quot;* &quot;-&quot;??_);_(@_)">
                  <c:v>3422305</c:v>
                </c:pt>
                <c:pt idx="38" formatCode="_(&quot;$&quot;* #,##0_);_(&quot;$&quot;* \(#,##0\);_(&quot;$&quot;* &quot;-&quot;??_);_(@_)">
                  <c:v>11970765695</c:v>
                </c:pt>
                <c:pt idx="39" formatCode="0%">
                  <c:v>0.98564749398892293</c:v>
                </c:pt>
                <c:pt idx="40" formatCode="_(&quot;$&quot;* #,##0_);_(&quot;$&quot;* \(#,##0\);_(&quot;$&quot;* &quot;-&quot;??_);_(@_)">
                  <c:v>11970765695</c:v>
                </c:pt>
                <c:pt idx="42" formatCode="0%">
                  <c:v>0.98564749398892293</c:v>
                </c:pt>
                <c:pt idx="43" formatCode="0%">
                  <c:v>7.0000000000000007E-2</c:v>
                </c:pt>
                <c:pt idx="45" formatCode="_(&quot;$&quot;* #,##0.00_);_(&quot;$&quot;* \(#,##0.00\);_(&quot;$&quot;* &quot;-&quot;??_);_(@_)">
                  <c:v>210028000.00000003</c:v>
                </c:pt>
                <c:pt idx="50" formatCode="_(&quot;$&quot;* #,##0_);_(&quot;$&quot;* \(#,##0\);_(&quot;$&quot;* &quot;-&quot;??_);_(@_)">
                  <c:v>-18585130060</c:v>
                </c:pt>
                <c:pt idx="51" formatCode="_(&quot;$&quot;* #,##0_);_(&quot;$&quot;* \(#,##0\);_(&quot;$&quot;* &quot;-&quot;??_);_(@_)">
                  <c:v>485809000</c:v>
                </c:pt>
                <c:pt idx="52" formatCode="_(&quot;$&quot;* #,##0_);_(&quot;$&quot;* \(#,##0\);_(&quot;$&quot;* &quot;-&quot;??_);_(@_)">
                  <c:v>-18099321060</c:v>
                </c:pt>
                <c:pt idx="54" formatCode="_(&quot;$&quot;* #,##0_);_(&quot;$&quot;* \(#,##0\);_(&quot;$&quot;* &quot;-&quot;??_);_(@_)">
                  <c:v>665000</c:v>
                </c:pt>
                <c:pt idx="55" formatCode="_(&quot;$&quot;* #,##0_);_(&quot;$&quot;* \(#,##0\);_(&quot;$&quot;* &quot;-&quot;??_);_(@_)">
                  <c:v>-168385</c:v>
                </c:pt>
                <c:pt idx="56" formatCode="_(&quot;$&quot;* #,##0_);_(&quot;$&quot;* \(#,##0\);_(&quot;$&quot;* &quot;-&quot;??_);_(@_)">
                  <c:v>496615</c:v>
                </c:pt>
                <c:pt idx="58" formatCode="_(&quot;$&quot;* #,##0_);_(&quot;$&quot;* \(#,##0\);_(&quot;$&quot;* &quot;-&quot;??_);_(@_)">
                  <c:v>-18098824445</c:v>
                </c:pt>
                <c:pt idx="61" formatCode="_(&quot;$&quot;* #,##0_);_(&quot;$&quot;* \(#,##0\);_(&quot;$&quot;* &quot;-&quot;??_);_(@_)">
                  <c:v>971606240</c:v>
                </c:pt>
                <c:pt idx="62" formatCode="_(&quot;$&quot;* #,##0_);_(&quot;$&quot;* \(#,##0\);_(&quot;$&quot;* &quot;-&quot;??_);_(@_)">
                  <c:v>1214507800</c:v>
                </c:pt>
                <c:pt idx="63" formatCode="_(&quot;$&quot;* #,##0_);_(&quot;$&quot;* \(#,##0\);_(&quot;$&quot;* &quot;-&quot;??_);_(@_)">
                  <c:v>2186114040</c:v>
                </c:pt>
                <c:pt idx="65" formatCode="_(&quot;$&quot;* #,##0.00_);_(&quot;$&quot;* \(#,##0.00\);_(&quot;$&quot;* &quot;-&quot;??_);_(@_)">
                  <c:v>3000410000</c:v>
                </c:pt>
                <c:pt idx="67" formatCode="_(&quot;$&quot;* #,##0_);_(&quot;$&quot;* \(#,##0\);_(&quot;$&quot;* &quot;-&quot;??_);_(@_)">
                  <c:v>5186524040</c:v>
                </c:pt>
                <c:pt idx="71" formatCode="_(&quot;$&quot;* #,##0_);_(&quot;$&quot;* \(#,##0\);_(&quot;$&quot;* &quot;-&quot;??_);_(@_)">
                  <c:v>80000</c:v>
                </c:pt>
                <c:pt idx="72" formatCode="_(&quot;$&quot;* #,##0_);_(&quot;$&quot;* \(#,##0\);_(&quot;$&quot;* &quot;-&quot;??_);_(@_)">
                  <c:v>612691950388</c:v>
                </c:pt>
                <c:pt idx="73" formatCode="_(&quot;$&quot;* #,##0_);_(&quot;$&quot;* \(#,##0\);_(&quot;$&quot;* &quot;-&quot;??_);_(@_)">
                  <c:v>612692030388</c:v>
                </c:pt>
                <c:pt idx="75" formatCode="_(&quot;$&quot;* #,##0_);_(&quot;$&quot;* \(#,##0\);_(&quot;$&quot;* &quot;-&quot;??_);_(@_)">
                  <c:v>617878554428</c:v>
                </c:pt>
                <c:pt idx="77" formatCode="_(&quot;$&quot;* #,##0_);_(&quot;$&quot;* \(#,##0\);_(&quot;$&quot;* &quot;-&quot;??_);_(@_)">
                  <c:v>635977378873</c:v>
                </c:pt>
                <c:pt idx="81" formatCode="_(&quot;$&quot;* #,##0_);_(&quot;$&quot;* \(#,##0\);_(&quot;$&quot;* &quot;-&quot;??_);_(@_)">
                  <c:v>11970765695</c:v>
                </c:pt>
                <c:pt idx="84" formatCode="_(* #,##0_);_(* \(#,##0\);_(* &quot;-&quot;??_);_(@_)">
                  <c:v>86767</c:v>
                </c:pt>
                <c:pt idx="85" formatCode="_(* #,##0.00_);_(* \(#,##0.00\);_(* &quot;-&quot;??_);_(@_)">
                  <c:v>121444900</c:v>
                </c:pt>
                <c:pt idx="86" formatCode="_(* #,##0.00_);_(* \(#,##0.00\);_(* &quot;-&quot;??_);_(@_)">
                  <c:v>90956800</c:v>
                </c:pt>
                <c:pt idx="87" formatCode="_(* #,##0.00_);_(* \(#,##0.00\);_(* &quot;-&quot;??_);_(@_)">
                  <c:v>246516380</c:v>
                </c:pt>
                <c:pt idx="88" formatCode="_(&quot;$&quot;* #,##0_);_(&quot;$&quot;* \(#,##0\);_(&quot;$&quot;* &quot;-&quot;??_);_(@_)">
                  <c:v>12429770542</c:v>
                </c:pt>
                <c:pt idx="91" formatCode="_(* #,##0_);_(* \(#,##0\);_(* &quot;-&quot;??_);_(@_)">
                  <c:v>123678</c:v>
                </c:pt>
                <c:pt idx="93" formatCode="_(&quot;$&quot;* #,##0_);_(&quot;$&quot;* \(#,##0\);_(&quot;$&quot;* &quot;-&quot;??_);_(@_)">
                  <c:v>12429646864</c:v>
                </c:pt>
                <c:pt idx="96" formatCode="_(* #,##0_);_(* \(#,##0\);_(* &quot;-&quot;??_);_(@_)">
                  <c:v>-50000</c:v>
                </c:pt>
                <c:pt idx="97" formatCode="_(* #,##0_);_(* \(#,##0\);_(* &quot;-&quot;??_);_(@_)">
                  <c:v>40000</c:v>
                </c:pt>
                <c:pt idx="98" formatCode="_(* #,##0_);_(* \(#,##0\);_(* &quot;-&quot;??_);_(@_)">
                  <c:v>-10000</c:v>
                </c:pt>
                <c:pt idx="100" formatCode="_(&quot;$&quot;* #,##0_);_(&quot;$&quot;* \(#,##0\);_(&quot;$&quot;* &quot;-&quot;??_);_(@_)">
                  <c:v>12429636864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2F-4780-B0D9-7259E65BB6E2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Sheet2!$A$1:$A$101</c:f>
              <c:strCache>
                <c:ptCount val="101"/>
                <c:pt idx="0">
                  <c:v>XZY company </c:v>
                </c:pt>
                <c:pt idx="1">
                  <c:v>assumption</c:v>
                </c:pt>
                <c:pt idx="2">
                  <c:v>Revenue</c:v>
                </c:pt>
                <c:pt idx="4">
                  <c:v>Units</c:v>
                </c:pt>
                <c:pt idx="5">
                  <c:v>Price</c:v>
                </c:pt>
                <c:pt idx="7">
                  <c:v>Net Revenue</c:v>
                </c:pt>
                <c:pt idx="8">
                  <c:v>Unit Receivable %</c:v>
                </c:pt>
                <c:pt idx="9">
                  <c:v>Untis Payable %</c:v>
                </c:pt>
                <c:pt idx="10">
                  <c:v>Deferred Revenue</c:v>
                </c:pt>
                <c:pt idx="12">
                  <c:v>Net Borrowing</c:v>
                </c:pt>
                <c:pt idx="13">
                  <c:v>Debt Payment</c:v>
                </c:pt>
                <c:pt idx="14">
                  <c:v>Intrest Rate</c:v>
                </c:pt>
                <c:pt idx="15">
                  <c:v>npv</c:v>
                </c:pt>
                <c:pt idx="17">
                  <c:v>Intrest Payment</c:v>
                </c:pt>
                <c:pt idx="18">
                  <c:v>Cost of Goods Sold</c:v>
                </c:pt>
                <c:pt idx="19">
                  <c:v>unit cost</c:v>
                </c:pt>
                <c:pt idx="21">
                  <c:v>operating expense</c:v>
                </c:pt>
                <c:pt idx="22">
                  <c:v>payroll</c:v>
                </c:pt>
                <c:pt idx="23">
                  <c:v>markting Cost</c:v>
                </c:pt>
                <c:pt idx="26">
                  <c:v>Income statement </c:v>
                </c:pt>
                <c:pt idx="27">
                  <c:v>Net Revenu</c:v>
                </c:pt>
                <c:pt idx="28">
                  <c:v>Cost Of Good Sold</c:v>
                </c:pt>
                <c:pt idx="30">
                  <c:v>Gross Profit</c:v>
                </c:pt>
                <c:pt idx="31">
                  <c:v>Gross Profit %</c:v>
                </c:pt>
                <c:pt idx="33">
                  <c:v>operating expense</c:v>
                </c:pt>
                <c:pt idx="34">
                  <c:v>payroll</c:v>
                </c:pt>
                <c:pt idx="35">
                  <c:v>markting Cost</c:v>
                </c:pt>
                <c:pt idx="36">
                  <c:v>total</c:v>
                </c:pt>
                <c:pt idx="38">
                  <c:v>operating earnings</c:v>
                </c:pt>
                <c:pt idx="39">
                  <c:v>operating margin%</c:v>
                </c:pt>
                <c:pt idx="40">
                  <c:v>net income</c:v>
                </c:pt>
                <c:pt idx="42">
                  <c:v>net income %</c:v>
                </c:pt>
                <c:pt idx="43">
                  <c:v>intrest rate</c:v>
                </c:pt>
                <c:pt idx="45">
                  <c:v>intrest</c:v>
                </c:pt>
                <c:pt idx="47">
                  <c:v>balance sheet</c:v>
                </c:pt>
                <c:pt idx="48">
                  <c:v>assets</c:v>
                </c:pt>
                <c:pt idx="50">
                  <c:v>cash</c:v>
                </c:pt>
                <c:pt idx="51">
                  <c:v>unit receivable</c:v>
                </c:pt>
                <c:pt idx="52">
                  <c:v>total currnt Assets</c:v>
                </c:pt>
                <c:pt idx="54">
                  <c:v>fixed assets</c:v>
                </c:pt>
                <c:pt idx="55">
                  <c:v>Accumulated Depreciation</c:v>
                </c:pt>
                <c:pt idx="56">
                  <c:v>net fixed assets</c:v>
                </c:pt>
                <c:pt idx="58">
                  <c:v>total assets</c:v>
                </c:pt>
                <c:pt idx="60">
                  <c:v>liabilities</c:v>
                </c:pt>
                <c:pt idx="61">
                  <c:v>units payable</c:v>
                </c:pt>
                <c:pt idx="62">
                  <c:v>deferred Revenue</c:v>
                </c:pt>
                <c:pt idx="63">
                  <c:v>total current assets</c:v>
                </c:pt>
                <c:pt idx="65">
                  <c:v>long term debt</c:v>
                </c:pt>
                <c:pt idx="67">
                  <c:v>total liabilities</c:v>
                </c:pt>
                <c:pt idx="69">
                  <c:v>EQUITY</c:v>
                </c:pt>
                <c:pt idx="71">
                  <c:v>common stock</c:v>
                </c:pt>
                <c:pt idx="72">
                  <c:v>Ratained Earnings</c:v>
                </c:pt>
                <c:pt idx="73">
                  <c:v>total shareholders Equity</c:v>
                </c:pt>
                <c:pt idx="75">
                  <c:v>liabilities and shareholders Equit</c:v>
                </c:pt>
                <c:pt idx="77">
                  <c:v>balance check</c:v>
                </c:pt>
                <c:pt idx="79">
                  <c:v>chash flow</c:v>
                </c:pt>
                <c:pt idx="81">
                  <c:v>net income</c:v>
                </c:pt>
                <c:pt idx="83">
                  <c:v>oprating activities</c:v>
                </c:pt>
                <c:pt idx="84">
                  <c:v>depreciation</c:v>
                </c:pt>
                <c:pt idx="85">
                  <c:v>chg in UR</c:v>
                </c:pt>
                <c:pt idx="86">
                  <c:v>chg in UP</c:v>
                </c:pt>
                <c:pt idx="87">
                  <c:v>chg in Der Rev</c:v>
                </c:pt>
                <c:pt idx="88">
                  <c:v>operating cash flow</c:v>
                </c:pt>
                <c:pt idx="90">
                  <c:v>investing activities</c:v>
                </c:pt>
                <c:pt idx="91">
                  <c:v>copex</c:v>
                </c:pt>
                <c:pt idx="93">
                  <c:v>free cash flow</c:v>
                </c:pt>
                <c:pt idx="95">
                  <c:v>financing activities </c:v>
                </c:pt>
                <c:pt idx="96">
                  <c:v>debt repayment </c:v>
                </c:pt>
                <c:pt idx="97">
                  <c:v>net borrowing </c:v>
                </c:pt>
                <c:pt idx="98">
                  <c:v>net cash flow from finacing </c:v>
                </c:pt>
                <c:pt idx="100">
                  <c:v> net cash flow </c:v>
                </c:pt>
              </c:strCache>
            </c:strRef>
          </c:cat>
          <c:val>
            <c:numRef>
              <c:f>Sheet2!$H$1:$H$101</c:f>
              <c:numCache>
                <c:formatCode>General</c:formatCode>
                <c:ptCount val="101"/>
                <c:pt idx="0">
                  <c:v>2015</c:v>
                </c:pt>
                <c:pt idx="4">
                  <c:v>7770</c:v>
                </c:pt>
                <c:pt idx="5" formatCode="_(&quot;$&quot;* #,##0_);_(&quot;$&quot;* \(#,##0\);_(&quot;$&quot;* &quot;-&quot;??_);_(@_)">
                  <c:v>1709400</c:v>
                </c:pt>
                <c:pt idx="7" formatCode="_(&quot;$&quot;* #,##0_);_(&quot;$&quot;* \(#,##0\);_(&quot;$&quot;* &quot;-&quot;??_);_(@_)">
                  <c:v>13282038000</c:v>
                </c:pt>
                <c:pt idx="8" formatCode="0%">
                  <c:v>0.05</c:v>
                </c:pt>
                <c:pt idx="9" formatCode="0%">
                  <c:v>0.08</c:v>
                </c:pt>
                <c:pt idx="10" formatCode="0%">
                  <c:v>0.11</c:v>
                </c:pt>
                <c:pt idx="12" formatCode="_(&quot;$&quot;* #,##0_);_(&quot;$&quot;* \(#,##0\);_(&quot;$&quot;* &quot;-&quot;??_);_(@_)">
                  <c:v>70000</c:v>
                </c:pt>
                <c:pt idx="13" formatCode="_(&quot;$&quot;* #,##0_);_(&quot;$&quot;* \(#,##0\);_(&quot;$&quot;* &quot;-&quot;??_);_(@_)">
                  <c:v>50000</c:v>
                </c:pt>
                <c:pt idx="14" formatCode="0%">
                  <c:v>0.12</c:v>
                </c:pt>
                <c:pt idx="15">
                  <c:v>0.12</c:v>
                </c:pt>
                <c:pt idx="17" formatCode="_(&quot;$&quot;* #,##0.00_);_(&quot;$&quot;* \(#,##0.00\);_(&quot;$&quot;* &quot;-&quot;??_);_(@_)">
                  <c:v>360050400</c:v>
                </c:pt>
                <c:pt idx="19" formatCode="_(&quot;$&quot;* #,##0_);_(&quot;$&quot;* \(#,##0\);_(&quot;$&quot;* &quot;-&quot;??_);_(@_)">
                  <c:v>23000</c:v>
                </c:pt>
                <c:pt idx="22" formatCode="_(&quot;$&quot;* #,##0_);_(&quot;$&quot;* \(#,##0\);_(&quot;$&quot;* &quot;-&quot;??_);_(@_)">
                  <c:v>23900</c:v>
                </c:pt>
                <c:pt idx="23" formatCode="_(&quot;$&quot;* #,##0_);_(&quot;$&quot;* \(#,##0\);_(&quot;$&quot;* &quot;-&quot;??_);_(@_)">
                  <c:v>20000</c:v>
                </c:pt>
                <c:pt idx="27" formatCode="_(&quot;$&quot;* #,##0_);_(&quot;$&quot;* \(#,##0\);_(&quot;$&quot;* &quot;-&quot;??_);_(@_)">
                  <c:v>13282038000</c:v>
                </c:pt>
                <c:pt idx="28" formatCode="_(&quot;$&quot;* #,##0_);_(&quot;$&quot;* \(#,##0\);_(&quot;$&quot;* &quot;-&quot;??_);_(@_)">
                  <c:v>178710000</c:v>
                </c:pt>
                <c:pt idx="30" formatCode="_(&quot;$&quot;* #,##0_);_(&quot;$&quot;* \(#,##0\);_(&quot;$&quot;* &quot;-&quot;??_);_(@_)">
                  <c:v>13103328000</c:v>
                </c:pt>
                <c:pt idx="31" formatCode="0%">
                  <c:v>0.98654498654498657</c:v>
                </c:pt>
                <c:pt idx="34" formatCode="_(&quot;$&quot;* #,##0_);_(&quot;$&quot;* \(#,##0\);_(&quot;$&quot;* &quot;-&quot;??_);_(@_)">
                  <c:v>5359</c:v>
                </c:pt>
                <c:pt idx="35" formatCode="_(&quot;$&quot;* #,##0_);_(&quot;$&quot;* \(#,##0\);_(&quot;$&quot;* &quot;-&quot;??_);_(@_)">
                  <c:v>22220000</c:v>
                </c:pt>
                <c:pt idx="36" formatCode="_(&quot;$&quot;* #,##0_);_(&quot;$&quot;* \(#,##0\);_(&quot;$&quot;* &quot;-&quot;??_);_(@_)">
                  <c:v>22225359</c:v>
                </c:pt>
                <c:pt idx="38" formatCode="_(&quot;$&quot;* #,##0_);_(&quot;$&quot;* \(#,##0\);_(&quot;$&quot;* &quot;-&quot;??_);_(@_)">
                  <c:v>13081102641</c:v>
                </c:pt>
                <c:pt idx="39" formatCode="0%">
                  <c:v>0.98487164703187868</c:v>
                </c:pt>
                <c:pt idx="40" formatCode="_(&quot;$&quot;* #,##0_);_(&quot;$&quot;* \(#,##0\);_(&quot;$&quot;* &quot;-&quot;??_);_(@_)">
                  <c:v>13081102641</c:v>
                </c:pt>
                <c:pt idx="42" formatCode="0%">
                  <c:v>0.98487164703187868</c:v>
                </c:pt>
                <c:pt idx="43" formatCode="0%">
                  <c:v>0.12</c:v>
                </c:pt>
                <c:pt idx="45" formatCode="_(&quot;$&quot;* #,##0.00_);_(&quot;$&quot;* \(#,##0.00\);_(&quot;$&quot;* &quot;-&quot;??_);_(@_)">
                  <c:v>360050400</c:v>
                </c:pt>
                <c:pt idx="50" formatCode="_(&quot;$&quot;* #,##0_);_(&quot;$&quot;* \(#,##0\);_(&quot;$&quot;* &quot;-&quot;??_);_(@_)">
                  <c:v>12429636864</c:v>
                </c:pt>
                <c:pt idx="51" formatCode="_(&quot;$&quot;* #,##0_);_(&quot;$&quot;* \(#,##0\);_(&quot;$&quot;* &quot;-&quot;??_);_(@_)">
                  <c:v>607253900</c:v>
                </c:pt>
                <c:pt idx="52" formatCode="_(&quot;$&quot;* #,##0_);_(&quot;$&quot;* \(#,##0\);_(&quot;$&quot;* &quot;-&quot;??_);_(@_)">
                  <c:v>13036890764</c:v>
                </c:pt>
                <c:pt idx="54" formatCode="_(&quot;$&quot;* #,##0_);_(&quot;$&quot;* \(#,##0\);_(&quot;$&quot;* &quot;-&quot;??_);_(@_)">
                  <c:v>790000</c:v>
                </c:pt>
                <c:pt idx="55" formatCode="_(&quot;$&quot;* #,##0_);_(&quot;$&quot;* \(#,##0\);_(&quot;$&quot;* &quot;-&quot;??_);_(@_)">
                  <c:v>-200062</c:v>
                </c:pt>
                <c:pt idx="56" formatCode="_(&quot;$&quot;* #,##0_);_(&quot;$&quot;* \(#,##0\);_(&quot;$&quot;* &quot;-&quot;??_);_(@_)">
                  <c:v>589938</c:v>
                </c:pt>
                <c:pt idx="58" formatCode="_(&quot;$&quot;* #,##0_);_(&quot;$&quot;* \(#,##0\);_(&quot;$&quot;* &quot;-&quot;??_);_(@_)">
                  <c:v>13037480702</c:v>
                </c:pt>
                <c:pt idx="61" formatCode="_(&quot;$&quot;* #,##0_);_(&quot;$&quot;* \(#,##0\);_(&quot;$&quot;* &quot;-&quot;??_);_(@_)">
                  <c:v>1062563040</c:v>
                </c:pt>
                <c:pt idx="62" formatCode="_(&quot;$&quot;* #,##0_);_(&quot;$&quot;* \(#,##0\);_(&quot;$&quot;* &quot;-&quot;??_);_(@_)">
                  <c:v>1461024180</c:v>
                </c:pt>
                <c:pt idx="63" formatCode="_(&quot;$&quot;* #,##0_);_(&quot;$&quot;* \(#,##0\);_(&quot;$&quot;* &quot;-&quot;??_);_(@_)">
                  <c:v>2523587220</c:v>
                </c:pt>
                <c:pt idx="65" formatCode="_(&quot;$&quot;* #,##0.00_);_(&quot;$&quot;* \(#,##0.00\);_(&quot;$&quot;* &quot;-&quot;??_);_(@_)">
                  <c:v>3000400000</c:v>
                </c:pt>
                <c:pt idx="67" formatCode="_(&quot;$&quot;* #,##0_);_(&quot;$&quot;* \(#,##0\);_(&quot;$&quot;* &quot;-&quot;??_);_(@_)">
                  <c:v>5523987220</c:v>
                </c:pt>
                <c:pt idx="71" formatCode="_(&quot;$&quot;* #,##0_);_(&quot;$&quot;* \(#,##0\);_(&quot;$&quot;* &quot;-&quot;??_);_(@_)">
                  <c:v>80000</c:v>
                </c:pt>
                <c:pt idx="72" formatCode="_(&quot;$&quot;* #,##0_);_(&quot;$&quot;* \(#,##0\);_(&quot;$&quot;* &quot;-&quot;??_);_(@_)">
                  <c:v>625773133029</c:v>
                </c:pt>
                <c:pt idx="73" formatCode="_(&quot;$&quot;* #,##0_);_(&quot;$&quot;* \(#,##0\);_(&quot;$&quot;* &quot;-&quot;??_);_(@_)">
                  <c:v>625773213029</c:v>
                </c:pt>
                <c:pt idx="75" formatCode="_(&quot;$&quot;* #,##0_);_(&quot;$&quot;* \(#,##0\);_(&quot;$&quot;* &quot;-&quot;??_);_(@_)">
                  <c:v>631297200249</c:v>
                </c:pt>
                <c:pt idx="77" formatCode="_(&quot;$&quot;* #,##0_);_(&quot;$&quot;* \(#,##0\);_(&quot;$&quot;* &quot;-&quot;??_);_(@_)">
                  <c:v>618259719547</c:v>
                </c:pt>
                <c:pt idx="81" formatCode="_(&quot;$&quot;* #,##0_);_(&quot;$&quot;* \(#,##0\);_(&quot;$&quot;* &quot;-&quot;??_);_(@_)">
                  <c:v>13081102641</c:v>
                </c:pt>
                <c:pt idx="84" formatCode="_(* #,##0_);_(* \(#,##0\);_(* &quot;-&quot;??_);_(@_)">
                  <c:v>67867</c:v>
                </c:pt>
                <c:pt idx="85" formatCode="_(* #,##0.00_);_(* \(#,##0.00\);_(* &quot;-&quot;??_);_(@_)">
                  <c:v>56848000</c:v>
                </c:pt>
                <c:pt idx="86" formatCode="_(* #,##0.00_);_(* \(#,##0.00\);_(* &quot;-&quot;??_);_(@_)">
                  <c:v>75129120</c:v>
                </c:pt>
                <c:pt idx="87" formatCode="_(* #,##0.00_);_(* \(#,##0.00\);_(* &quot;-&quot;??_);_(@_)">
                  <c:v>245514060</c:v>
                </c:pt>
                <c:pt idx="88" formatCode="_(&quot;$&quot;* #,##0_);_(&quot;$&quot;* \(#,##0\);_(&quot;$&quot;* &quot;-&quot;??_);_(@_)">
                  <c:v>13458661688</c:v>
                </c:pt>
                <c:pt idx="91" formatCode="_(* #,##0_);_(* \(#,##0\);_(* &quot;-&quot;??_);_(@_)">
                  <c:v>187333</c:v>
                </c:pt>
                <c:pt idx="93" formatCode="_(&quot;$&quot;* #,##0_);_(&quot;$&quot;* \(#,##0\);_(&quot;$&quot;* &quot;-&quot;??_);_(@_)">
                  <c:v>13458474355</c:v>
                </c:pt>
                <c:pt idx="96" formatCode="_(* #,##0_);_(* \(#,##0\);_(* &quot;-&quot;??_);_(@_)">
                  <c:v>-50000</c:v>
                </c:pt>
                <c:pt idx="97" formatCode="_(* #,##0_);_(* \(#,##0\);_(* &quot;-&quot;??_);_(@_)">
                  <c:v>70000</c:v>
                </c:pt>
                <c:pt idx="98" formatCode="_(* #,##0_);_(* \(#,##0\);_(* &quot;-&quot;??_);_(@_)">
                  <c:v>20000</c:v>
                </c:pt>
                <c:pt idx="100" formatCode="_(&quot;$&quot;* #,##0_);_(&quot;$&quot;* \(#,##0\);_(&quot;$&quot;* &quot;-&quot;??_);_(@_)">
                  <c:v>13458494355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2F-4780-B0D9-7259E65BB6E2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Sheet2!$A$1:$A$101</c:f>
              <c:strCache>
                <c:ptCount val="101"/>
                <c:pt idx="0">
                  <c:v>XZY company </c:v>
                </c:pt>
                <c:pt idx="1">
                  <c:v>assumption</c:v>
                </c:pt>
                <c:pt idx="2">
                  <c:v>Revenue</c:v>
                </c:pt>
                <c:pt idx="4">
                  <c:v>Units</c:v>
                </c:pt>
                <c:pt idx="5">
                  <c:v>Price</c:v>
                </c:pt>
                <c:pt idx="7">
                  <c:v>Net Revenue</c:v>
                </c:pt>
                <c:pt idx="8">
                  <c:v>Unit Receivable %</c:v>
                </c:pt>
                <c:pt idx="9">
                  <c:v>Untis Payable %</c:v>
                </c:pt>
                <c:pt idx="10">
                  <c:v>Deferred Revenue</c:v>
                </c:pt>
                <c:pt idx="12">
                  <c:v>Net Borrowing</c:v>
                </c:pt>
                <c:pt idx="13">
                  <c:v>Debt Payment</c:v>
                </c:pt>
                <c:pt idx="14">
                  <c:v>Intrest Rate</c:v>
                </c:pt>
                <c:pt idx="15">
                  <c:v>npv</c:v>
                </c:pt>
                <c:pt idx="17">
                  <c:v>Intrest Payment</c:v>
                </c:pt>
                <c:pt idx="18">
                  <c:v>Cost of Goods Sold</c:v>
                </c:pt>
                <c:pt idx="19">
                  <c:v>unit cost</c:v>
                </c:pt>
                <c:pt idx="21">
                  <c:v>operating expense</c:v>
                </c:pt>
                <c:pt idx="22">
                  <c:v>payroll</c:v>
                </c:pt>
                <c:pt idx="23">
                  <c:v>markting Cost</c:v>
                </c:pt>
                <c:pt idx="26">
                  <c:v>Income statement </c:v>
                </c:pt>
                <c:pt idx="27">
                  <c:v>Net Revenu</c:v>
                </c:pt>
                <c:pt idx="28">
                  <c:v>Cost Of Good Sold</c:v>
                </c:pt>
                <c:pt idx="30">
                  <c:v>Gross Profit</c:v>
                </c:pt>
                <c:pt idx="31">
                  <c:v>Gross Profit %</c:v>
                </c:pt>
                <c:pt idx="33">
                  <c:v>operating expense</c:v>
                </c:pt>
                <c:pt idx="34">
                  <c:v>payroll</c:v>
                </c:pt>
                <c:pt idx="35">
                  <c:v>markting Cost</c:v>
                </c:pt>
                <c:pt idx="36">
                  <c:v>total</c:v>
                </c:pt>
                <c:pt idx="38">
                  <c:v>operating earnings</c:v>
                </c:pt>
                <c:pt idx="39">
                  <c:v>operating margin%</c:v>
                </c:pt>
                <c:pt idx="40">
                  <c:v>net income</c:v>
                </c:pt>
                <c:pt idx="42">
                  <c:v>net income %</c:v>
                </c:pt>
                <c:pt idx="43">
                  <c:v>intrest rate</c:v>
                </c:pt>
                <c:pt idx="45">
                  <c:v>intrest</c:v>
                </c:pt>
                <c:pt idx="47">
                  <c:v>balance sheet</c:v>
                </c:pt>
                <c:pt idx="48">
                  <c:v>assets</c:v>
                </c:pt>
                <c:pt idx="50">
                  <c:v>cash</c:v>
                </c:pt>
                <c:pt idx="51">
                  <c:v>unit receivable</c:v>
                </c:pt>
                <c:pt idx="52">
                  <c:v>total currnt Assets</c:v>
                </c:pt>
                <c:pt idx="54">
                  <c:v>fixed assets</c:v>
                </c:pt>
                <c:pt idx="55">
                  <c:v>Accumulated Depreciation</c:v>
                </c:pt>
                <c:pt idx="56">
                  <c:v>net fixed assets</c:v>
                </c:pt>
                <c:pt idx="58">
                  <c:v>total assets</c:v>
                </c:pt>
                <c:pt idx="60">
                  <c:v>liabilities</c:v>
                </c:pt>
                <c:pt idx="61">
                  <c:v>units payable</c:v>
                </c:pt>
                <c:pt idx="62">
                  <c:v>deferred Revenue</c:v>
                </c:pt>
                <c:pt idx="63">
                  <c:v>total current assets</c:v>
                </c:pt>
                <c:pt idx="65">
                  <c:v>long term debt</c:v>
                </c:pt>
                <c:pt idx="67">
                  <c:v>total liabilities</c:v>
                </c:pt>
                <c:pt idx="69">
                  <c:v>EQUITY</c:v>
                </c:pt>
                <c:pt idx="71">
                  <c:v>common stock</c:v>
                </c:pt>
                <c:pt idx="72">
                  <c:v>Ratained Earnings</c:v>
                </c:pt>
                <c:pt idx="73">
                  <c:v>total shareholders Equity</c:v>
                </c:pt>
                <c:pt idx="75">
                  <c:v>liabilities and shareholders Equit</c:v>
                </c:pt>
                <c:pt idx="77">
                  <c:v>balance check</c:v>
                </c:pt>
                <c:pt idx="79">
                  <c:v>chash flow</c:v>
                </c:pt>
                <c:pt idx="81">
                  <c:v>net income</c:v>
                </c:pt>
                <c:pt idx="83">
                  <c:v>oprating activities</c:v>
                </c:pt>
                <c:pt idx="84">
                  <c:v>depreciation</c:v>
                </c:pt>
                <c:pt idx="85">
                  <c:v>chg in UR</c:v>
                </c:pt>
                <c:pt idx="86">
                  <c:v>chg in UP</c:v>
                </c:pt>
                <c:pt idx="87">
                  <c:v>chg in Der Rev</c:v>
                </c:pt>
                <c:pt idx="88">
                  <c:v>operating cash flow</c:v>
                </c:pt>
                <c:pt idx="90">
                  <c:v>investing activities</c:v>
                </c:pt>
                <c:pt idx="91">
                  <c:v>copex</c:v>
                </c:pt>
                <c:pt idx="93">
                  <c:v>free cash flow</c:v>
                </c:pt>
                <c:pt idx="95">
                  <c:v>financing activities </c:v>
                </c:pt>
                <c:pt idx="96">
                  <c:v>debt repayment </c:v>
                </c:pt>
                <c:pt idx="97">
                  <c:v>net borrowing </c:v>
                </c:pt>
                <c:pt idx="98">
                  <c:v>net cash flow from finacing </c:v>
                </c:pt>
                <c:pt idx="100">
                  <c:v> net cash flow </c:v>
                </c:pt>
              </c:strCache>
            </c:strRef>
          </c:cat>
          <c:val>
            <c:numRef>
              <c:f>Sheet2!$I$1:$I$101</c:f>
              <c:numCache>
                <c:formatCode>General</c:formatCode>
                <c:ptCount val="101"/>
                <c:pt idx="0">
                  <c:v>2016</c:v>
                </c:pt>
                <c:pt idx="4">
                  <c:v>8040</c:v>
                </c:pt>
                <c:pt idx="5" formatCode="_(&quot;$&quot;* #,##0_);_(&quot;$&quot;* \(#,##0\);_(&quot;$&quot;* &quot;-&quot;??_);_(@_)">
                  <c:v>1768800</c:v>
                </c:pt>
                <c:pt idx="7" formatCode="_(&quot;$&quot;* #,##0_);_(&quot;$&quot;* \(#,##0\);_(&quot;$&quot;* &quot;-&quot;??_);_(@_)">
                  <c:v>14221152000</c:v>
                </c:pt>
                <c:pt idx="8" formatCode="0%">
                  <c:v>0.05</c:v>
                </c:pt>
                <c:pt idx="9" formatCode="0%">
                  <c:v>0.08</c:v>
                </c:pt>
                <c:pt idx="10" formatCode="0%">
                  <c:v>0.12</c:v>
                </c:pt>
                <c:pt idx="12" formatCode="_(&quot;$&quot;* #,##0_);_(&quot;$&quot;* \(#,##0\);_(&quot;$&quot;* &quot;-&quot;??_);_(@_)">
                  <c:v>90000</c:v>
                </c:pt>
                <c:pt idx="13" formatCode="_(&quot;$&quot;* #,##0_);_(&quot;$&quot;* \(#,##0\);_(&quot;$&quot;* &quot;-&quot;??_);_(@_)">
                  <c:v>50000</c:v>
                </c:pt>
                <c:pt idx="14" formatCode="0%">
                  <c:v>0.08</c:v>
                </c:pt>
                <c:pt idx="15">
                  <c:v>0.08</c:v>
                </c:pt>
                <c:pt idx="17" formatCode="_(&quot;$&quot;* #,##0.00_);_(&quot;$&quot;* \(#,##0.00\);_(&quot;$&quot;* &quot;-&quot;??_);_(@_)">
                  <c:v>240036800</c:v>
                </c:pt>
                <c:pt idx="19" formatCode="_(&quot;$&quot;* #,##0_);_(&quot;$&quot;* \(#,##0\);_(&quot;$&quot;* &quot;-&quot;??_);_(@_)">
                  <c:v>23000</c:v>
                </c:pt>
                <c:pt idx="22" formatCode="_(&quot;$&quot;* #,##0_);_(&quot;$&quot;* \(#,##0\);_(&quot;$&quot;* &quot;-&quot;??_);_(@_)">
                  <c:v>24000</c:v>
                </c:pt>
                <c:pt idx="23" formatCode="_(&quot;$&quot;* #,##0_);_(&quot;$&quot;* \(#,##0\);_(&quot;$&quot;* &quot;-&quot;??_);_(@_)">
                  <c:v>22000</c:v>
                </c:pt>
                <c:pt idx="27" formatCode="_(&quot;$&quot;* #,##0_);_(&quot;$&quot;* \(#,##0\);_(&quot;$&quot;* &quot;-&quot;??_);_(@_)">
                  <c:v>14221152000</c:v>
                </c:pt>
                <c:pt idx="28" formatCode="_(&quot;$&quot;* #,##0_);_(&quot;$&quot;* \(#,##0\);_(&quot;$&quot;* &quot;-&quot;??_);_(@_)">
                  <c:v>184920000</c:v>
                </c:pt>
                <c:pt idx="30" formatCode="_(&quot;$&quot;* #,##0_);_(&quot;$&quot;* \(#,##0\);_(&quot;$&quot;* &quot;-&quot;??_);_(@_)">
                  <c:v>14036232000</c:v>
                </c:pt>
                <c:pt idx="31" formatCode="0%">
                  <c:v>0.98699683401175942</c:v>
                </c:pt>
                <c:pt idx="34" formatCode="_(&quot;$&quot;* #,##0_);_(&quot;$&quot;* \(#,##0\);_(&quot;$&quot;* &quot;-&quot;??_);_(@_)">
                  <c:v>5400</c:v>
                </c:pt>
                <c:pt idx="35" formatCode="_(&quot;$&quot;* #,##0_);_(&quot;$&quot;* \(#,##0\);_(&quot;$&quot;* &quot;-&quot;??_);_(@_)">
                  <c:v>32989000</c:v>
                </c:pt>
                <c:pt idx="36" formatCode="_(&quot;$&quot;* #,##0_);_(&quot;$&quot;* \(#,##0\);_(&quot;$&quot;* &quot;-&quot;??_);_(@_)">
                  <c:v>32994400</c:v>
                </c:pt>
                <c:pt idx="38" formatCode="_(&quot;$&quot;* #,##0_);_(&quot;$&quot;* \(#,##0\);_(&quot;$&quot;* &quot;-&quot;??_);_(@_)">
                  <c:v>14003237600</c:v>
                </c:pt>
                <c:pt idx="39" formatCode="0%">
                  <c:v>0.98467674067473576</c:v>
                </c:pt>
                <c:pt idx="40" formatCode="_(&quot;$&quot;* #,##0_);_(&quot;$&quot;* \(#,##0\);_(&quot;$&quot;* &quot;-&quot;??_);_(@_)">
                  <c:v>14003237600</c:v>
                </c:pt>
                <c:pt idx="42" formatCode="0%">
                  <c:v>0.98467674067473576</c:v>
                </c:pt>
                <c:pt idx="43" formatCode="0%">
                  <c:v>0.08</c:v>
                </c:pt>
                <c:pt idx="45" formatCode="_(&quot;$&quot;* #,##0.00_);_(&quot;$&quot;* \(#,##0.00\);_(&quot;$&quot;* &quot;-&quot;??_);_(@_)">
                  <c:v>240036800</c:v>
                </c:pt>
                <c:pt idx="50" formatCode="_(&quot;$&quot;* #,##0_);_(&quot;$&quot;* \(#,##0\);_(&quot;$&quot;* &quot;-&quot;??_);_(@_)">
                  <c:v>13458494355</c:v>
                </c:pt>
                <c:pt idx="51" formatCode="_(&quot;$&quot;* #,##0_);_(&quot;$&quot;* \(#,##0\);_(&quot;$&quot;* &quot;-&quot;??_);_(@_)">
                  <c:v>664101900</c:v>
                </c:pt>
                <c:pt idx="52" formatCode="_(&quot;$&quot;* #,##0_);_(&quot;$&quot;* \(#,##0\);_(&quot;$&quot;* &quot;-&quot;??_);_(@_)">
                  <c:v>14122596255</c:v>
                </c:pt>
                <c:pt idx="54" formatCode="_(&quot;$&quot;* #,##0_);_(&quot;$&quot;* \(#,##0\);_(&quot;$&quot;* &quot;-&quot;??_);_(@_)">
                  <c:v>915000</c:v>
                </c:pt>
                <c:pt idx="55" formatCode="_(&quot;$&quot;* #,##0_);_(&quot;$&quot;* \(#,##0\);_(&quot;$&quot;* &quot;-&quot;??_);_(@_)">
                  <c:v>-231739</c:v>
                </c:pt>
                <c:pt idx="56" formatCode="_(&quot;$&quot;* #,##0_);_(&quot;$&quot;* \(#,##0\);_(&quot;$&quot;* &quot;-&quot;??_);_(@_)">
                  <c:v>683261</c:v>
                </c:pt>
                <c:pt idx="58" formatCode="_(&quot;$&quot;* #,##0_);_(&quot;$&quot;* \(#,##0\);_(&quot;$&quot;* &quot;-&quot;??_);_(@_)">
                  <c:v>14123279516</c:v>
                </c:pt>
                <c:pt idx="61" formatCode="_(&quot;$&quot;* #,##0_);_(&quot;$&quot;* \(#,##0\);_(&quot;$&quot;* &quot;-&quot;??_);_(@_)">
                  <c:v>1137692160</c:v>
                </c:pt>
                <c:pt idx="62" formatCode="_(&quot;$&quot;* #,##0_);_(&quot;$&quot;* \(#,##0\);_(&quot;$&quot;* &quot;-&quot;??_);_(@_)">
                  <c:v>1706538240</c:v>
                </c:pt>
                <c:pt idx="63" formatCode="_(&quot;$&quot;* #,##0_);_(&quot;$&quot;* \(#,##0\);_(&quot;$&quot;* &quot;-&quot;??_);_(@_)">
                  <c:v>2844230400</c:v>
                </c:pt>
                <c:pt idx="65" formatCode="_(&quot;$&quot;* #,##0.00_);_(&quot;$&quot;* \(#,##0.00\);_(&quot;$&quot;* &quot;-&quot;??_);_(@_)">
                  <c:v>3000420000</c:v>
                </c:pt>
                <c:pt idx="67" formatCode="_(&quot;$&quot;* #,##0_);_(&quot;$&quot;* \(#,##0\);_(&quot;$&quot;* &quot;-&quot;??_);_(@_)">
                  <c:v>5844650400</c:v>
                </c:pt>
                <c:pt idx="71" formatCode="_(&quot;$&quot;* #,##0_);_(&quot;$&quot;* \(#,##0\);_(&quot;$&quot;* &quot;-&quot;??_);_(@_)">
                  <c:v>80000</c:v>
                </c:pt>
                <c:pt idx="72" formatCode="_(&quot;$&quot;* #,##0_);_(&quot;$&quot;* \(#,##0\);_(&quot;$&quot;* &quot;-&quot;??_);_(@_)">
                  <c:v>639776450629</c:v>
                </c:pt>
                <c:pt idx="73" formatCode="_(&quot;$&quot;* #,##0_);_(&quot;$&quot;* \(#,##0\);_(&quot;$&quot;* &quot;-&quot;??_);_(@_)">
                  <c:v>639776530629</c:v>
                </c:pt>
                <c:pt idx="75" formatCode="_(&quot;$&quot;* #,##0_);_(&quot;$&quot;* \(#,##0\);_(&quot;$&quot;* &quot;-&quot;??_);_(@_)">
                  <c:v>645621181029</c:v>
                </c:pt>
                <c:pt idx="77" formatCode="_(&quot;$&quot;* #,##0_);_(&quot;$&quot;* \(#,##0\);_(&quot;$&quot;* &quot;-&quot;??_);_(@_)">
                  <c:v>631497901513</c:v>
                </c:pt>
                <c:pt idx="81" formatCode="_(&quot;$&quot;* #,##0_);_(&quot;$&quot;* \(#,##0\);_(&quot;$&quot;* &quot;-&quot;??_);_(@_)">
                  <c:v>14003237600</c:v>
                </c:pt>
                <c:pt idx="84" formatCode="_(* #,##0_);_(* \(#,##0\);_(* &quot;-&quot;??_);_(@_)">
                  <c:v>23678</c:v>
                </c:pt>
                <c:pt idx="85" formatCode="_(* #,##0.00_);_(* \(#,##0.00\);_(* &quot;-&quot;??_);_(@_)">
                  <c:v>46955700</c:v>
                </c:pt>
                <c:pt idx="86" formatCode="_(* #,##0.00_);_(* \(#,##0.00\);_(* &quot;-&quot;??_);_(@_)">
                  <c:v>243900800</c:v>
                </c:pt>
                <c:pt idx="87" formatCode="_(* #,##0.00_);_(* \(#,##0.00\);_(* &quot;-&quot;??_);_(@_)">
                  <c:v>538550320</c:v>
                </c:pt>
                <c:pt idx="88" formatCode="_(&quot;$&quot;* #,##0_);_(&quot;$&quot;* \(#,##0\);_(&quot;$&quot;* &quot;-&quot;??_);_(@_)">
                  <c:v>14832668098</c:v>
                </c:pt>
                <c:pt idx="91" formatCode="_(* #,##0_);_(* \(#,##0\);_(* &quot;-&quot;??_);_(@_)">
                  <c:v>163667</c:v>
                </c:pt>
                <c:pt idx="93" formatCode="_(&quot;$&quot;* #,##0_);_(&quot;$&quot;* \(#,##0\);_(&quot;$&quot;* &quot;-&quot;??_);_(@_)">
                  <c:v>14832504431</c:v>
                </c:pt>
                <c:pt idx="96" formatCode="_(* #,##0_);_(* \(#,##0\);_(* &quot;-&quot;??_);_(@_)">
                  <c:v>-50000</c:v>
                </c:pt>
                <c:pt idx="97" formatCode="_(* #,##0_);_(* \(#,##0\);_(* &quot;-&quot;??_);_(@_)">
                  <c:v>90000</c:v>
                </c:pt>
                <c:pt idx="98" formatCode="_(* #,##0_);_(* \(#,##0\);_(* &quot;-&quot;??_);_(@_)">
                  <c:v>40000</c:v>
                </c:pt>
                <c:pt idx="100" formatCode="_(&quot;$&quot;* #,##0_);_(&quot;$&quot;* \(#,##0\);_(&quot;$&quot;* &quot;-&quot;??_);_(@_)">
                  <c:v>14832544431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2F-4780-B0D9-7259E65BB6E2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Sheet2!$A$1:$A$101</c:f>
              <c:strCache>
                <c:ptCount val="101"/>
                <c:pt idx="0">
                  <c:v>XZY company </c:v>
                </c:pt>
                <c:pt idx="1">
                  <c:v>assumption</c:v>
                </c:pt>
                <c:pt idx="2">
                  <c:v>Revenue</c:v>
                </c:pt>
                <c:pt idx="4">
                  <c:v>Units</c:v>
                </c:pt>
                <c:pt idx="5">
                  <c:v>Price</c:v>
                </c:pt>
                <c:pt idx="7">
                  <c:v>Net Revenue</c:v>
                </c:pt>
                <c:pt idx="8">
                  <c:v>Unit Receivable %</c:v>
                </c:pt>
                <c:pt idx="9">
                  <c:v>Untis Payable %</c:v>
                </c:pt>
                <c:pt idx="10">
                  <c:v>Deferred Revenue</c:v>
                </c:pt>
                <c:pt idx="12">
                  <c:v>Net Borrowing</c:v>
                </c:pt>
                <c:pt idx="13">
                  <c:v>Debt Payment</c:v>
                </c:pt>
                <c:pt idx="14">
                  <c:v>Intrest Rate</c:v>
                </c:pt>
                <c:pt idx="15">
                  <c:v>npv</c:v>
                </c:pt>
                <c:pt idx="17">
                  <c:v>Intrest Payment</c:v>
                </c:pt>
                <c:pt idx="18">
                  <c:v>Cost of Goods Sold</c:v>
                </c:pt>
                <c:pt idx="19">
                  <c:v>unit cost</c:v>
                </c:pt>
                <c:pt idx="21">
                  <c:v>operating expense</c:v>
                </c:pt>
                <c:pt idx="22">
                  <c:v>payroll</c:v>
                </c:pt>
                <c:pt idx="23">
                  <c:v>markting Cost</c:v>
                </c:pt>
                <c:pt idx="26">
                  <c:v>Income statement </c:v>
                </c:pt>
                <c:pt idx="27">
                  <c:v>Net Revenu</c:v>
                </c:pt>
                <c:pt idx="28">
                  <c:v>Cost Of Good Sold</c:v>
                </c:pt>
                <c:pt idx="30">
                  <c:v>Gross Profit</c:v>
                </c:pt>
                <c:pt idx="31">
                  <c:v>Gross Profit %</c:v>
                </c:pt>
                <c:pt idx="33">
                  <c:v>operating expense</c:v>
                </c:pt>
                <c:pt idx="34">
                  <c:v>payroll</c:v>
                </c:pt>
                <c:pt idx="35">
                  <c:v>markting Cost</c:v>
                </c:pt>
                <c:pt idx="36">
                  <c:v>total</c:v>
                </c:pt>
                <c:pt idx="38">
                  <c:v>operating earnings</c:v>
                </c:pt>
                <c:pt idx="39">
                  <c:v>operating margin%</c:v>
                </c:pt>
                <c:pt idx="40">
                  <c:v>net income</c:v>
                </c:pt>
                <c:pt idx="42">
                  <c:v>net income %</c:v>
                </c:pt>
                <c:pt idx="43">
                  <c:v>intrest rate</c:v>
                </c:pt>
                <c:pt idx="45">
                  <c:v>intrest</c:v>
                </c:pt>
                <c:pt idx="47">
                  <c:v>balance sheet</c:v>
                </c:pt>
                <c:pt idx="48">
                  <c:v>assets</c:v>
                </c:pt>
                <c:pt idx="50">
                  <c:v>cash</c:v>
                </c:pt>
                <c:pt idx="51">
                  <c:v>unit receivable</c:v>
                </c:pt>
                <c:pt idx="52">
                  <c:v>total currnt Assets</c:v>
                </c:pt>
                <c:pt idx="54">
                  <c:v>fixed assets</c:v>
                </c:pt>
                <c:pt idx="55">
                  <c:v>Accumulated Depreciation</c:v>
                </c:pt>
                <c:pt idx="56">
                  <c:v>net fixed assets</c:v>
                </c:pt>
                <c:pt idx="58">
                  <c:v>total assets</c:v>
                </c:pt>
                <c:pt idx="60">
                  <c:v>liabilities</c:v>
                </c:pt>
                <c:pt idx="61">
                  <c:v>units payable</c:v>
                </c:pt>
                <c:pt idx="62">
                  <c:v>deferred Revenue</c:v>
                </c:pt>
                <c:pt idx="63">
                  <c:v>total current assets</c:v>
                </c:pt>
                <c:pt idx="65">
                  <c:v>long term debt</c:v>
                </c:pt>
                <c:pt idx="67">
                  <c:v>total liabilities</c:v>
                </c:pt>
                <c:pt idx="69">
                  <c:v>EQUITY</c:v>
                </c:pt>
                <c:pt idx="71">
                  <c:v>common stock</c:v>
                </c:pt>
                <c:pt idx="72">
                  <c:v>Ratained Earnings</c:v>
                </c:pt>
                <c:pt idx="73">
                  <c:v>total shareholders Equity</c:v>
                </c:pt>
                <c:pt idx="75">
                  <c:v>liabilities and shareholders Equit</c:v>
                </c:pt>
                <c:pt idx="77">
                  <c:v>balance check</c:v>
                </c:pt>
                <c:pt idx="79">
                  <c:v>chash flow</c:v>
                </c:pt>
                <c:pt idx="81">
                  <c:v>net income</c:v>
                </c:pt>
                <c:pt idx="83">
                  <c:v>oprating activities</c:v>
                </c:pt>
                <c:pt idx="84">
                  <c:v>depreciation</c:v>
                </c:pt>
                <c:pt idx="85">
                  <c:v>chg in UR</c:v>
                </c:pt>
                <c:pt idx="86">
                  <c:v>chg in UP</c:v>
                </c:pt>
                <c:pt idx="87">
                  <c:v>chg in Der Rev</c:v>
                </c:pt>
                <c:pt idx="88">
                  <c:v>operating cash flow</c:v>
                </c:pt>
                <c:pt idx="90">
                  <c:v>investing activities</c:v>
                </c:pt>
                <c:pt idx="91">
                  <c:v>copex</c:v>
                </c:pt>
                <c:pt idx="93">
                  <c:v>free cash flow</c:v>
                </c:pt>
                <c:pt idx="95">
                  <c:v>financing activities </c:v>
                </c:pt>
                <c:pt idx="96">
                  <c:v>debt repayment </c:v>
                </c:pt>
                <c:pt idx="97">
                  <c:v>net borrowing </c:v>
                </c:pt>
                <c:pt idx="98">
                  <c:v>net cash flow from finacing </c:v>
                </c:pt>
                <c:pt idx="100">
                  <c:v> net cash flow </c:v>
                </c:pt>
              </c:strCache>
            </c:strRef>
          </c:cat>
          <c:val>
            <c:numRef>
              <c:f>Sheet2!$J$1:$J$101</c:f>
              <c:numCache>
                <c:formatCode>General</c:formatCode>
                <c:ptCount val="101"/>
                <c:pt idx="0">
                  <c:v>2017</c:v>
                </c:pt>
                <c:pt idx="4">
                  <c:v>8860</c:v>
                </c:pt>
                <c:pt idx="5" formatCode="_(&quot;$&quot;* #,##0_);_(&quot;$&quot;* \(#,##0\);_(&quot;$&quot;* &quot;-&quot;??_);_(@_)">
                  <c:v>1949200</c:v>
                </c:pt>
                <c:pt idx="7" formatCode="_(&quot;$&quot;* #,##0_);_(&quot;$&quot;* \(#,##0\);_(&quot;$&quot;* &quot;-&quot;??_);_(@_)">
                  <c:v>17269912000</c:v>
                </c:pt>
                <c:pt idx="8" formatCode="0%">
                  <c:v>0.05</c:v>
                </c:pt>
                <c:pt idx="9" formatCode="0%">
                  <c:v>0.08</c:v>
                </c:pt>
                <c:pt idx="10" formatCode="0%">
                  <c:v>0.13</c:v>
                </c:pt>
                <c:pt idx="12" formatCode="_(&quot;$&quot;* #,##0_);_(&quot;$&quot;* \(#,##0\);_(&quot;$&quot;* &quot;-&quot;??_);_(@_)">
                  <c:v>55000</c:v>
                </c:pt>
                <c:pt idx="13" formatCode="_(&quot;$&quot;* #,##0_);_(&quot;$&quot;* \(#,##0\);_(&quot;$&quot;* &quot;-&quot;??_);_(@_)">
                  <c:v>50000</c:v>
                </c:pt>
                <c:pt idx="14" formatCode="0%">
                  <c:v>0.1</c:v>
                </c:pt>
                <c:pt idx="15">
                  <c:v>0.1</c:v>
                </c:pt>
                <c:pt idx="17" formatCode="_(&quot;$&quot;* #,##0.00_);_(&quot;$&quot;* \(#,##0.00\);_(&quot;$&quot;* &quot;-&quot;??_);_(@_)">
                  <c:v>300046500</c:v>
                </c:pt>
                <c:pt idx="19" formatCode="_(&quot;$&quot;* #,##0_);_(&quot;$&quot;* \(#,##0\);_(&quot;$&quot;* &quot;-&quot;??_);_(@_)">
                  <c:v>23000</c:v>
                </c:pt>
                <c:pt idx="22" formatCode="_(&quot;$&quot;* #,##0_);_(&quot;$&quot;* \(#,##0\);_(&quot;$&quot;* &quot;-&quot;??_);_(@_)">
                  <c:v>24150</c:v>
                </c:pt>
                <c:pt idx="23" formatCode="_(&quot;$&quot;* #,##0_);_(&quot;$&quot;* \(#,##0\);_(&quot;$&quot;* &quot;-&quot;??_);_(@_)">
                  <c:v>23000</c:v>
                </c:pt>
                <c:pt idx="27" formatCode="_(&quot;$&quot;* #,##0_);_(&quot;$&quot;* \(#,##0\);_(&quot;$&quot;* &quot;-&quot;??_);_(@_)">
                  <c:v>17269912000</c:v>
                </c:pt>
                <c:pt idx="28" formatCode="_(&quot;$&quot;* #,##0_);_(&quot;$&quot;* \(#,##0\);_(&quot;$&quot;* &quot;-&quot;??_);_(@_)">
                  <c:v>203780000</c:v>
                </c:pt>
                <c:pt idx="30" formatCode="_(&quot;$&quot;* #,##0_);_(&quot;$&quot;* \(#,##0\);_(&quot;$&quot;* &quot;-&quot;??_);_(@_)">
                  <c:v>17066132000</c:v>
                </c:pt>
                <c:pt idx="31" formatCode="0%">
                  <c:v>0.98820028729735276</c:v>
                </c:pt>
                <c:pt idx="34" formatCode="_(&quot;$&quot;* #,##0_);_(&quot;$&quot;* \(#,##0\);_(&quot;$&quot;* &quot;-&quot;??_);_(@_)">
                  <c:v>6401</c:v>
                </c:pt>
                <c:pt idx="35" formatCode="_(&quot;$&quot;* #,##0_);_(&quot;$&quot;* \(#,##0\);_(&quot;$&quot;* &quot;-&quot;??_);_(@_)">
                  <c:v>32353000</c:v>
                </c:pt>
                <c:pt idx="36" formatCode="_(&quot;$&quot;* #,##0_);_(&quot;$&quot;* \(#,##0\);_(&quot;$&quot;* &quot;-&quot;??_);_(@_)">
                  <c:v>32359401</c:v>
                </c:pt>
                <c:pt idx="38" formatCode="_(&quot;$&quot;* #,##0_);_(&quot;$&quot;* \(#,##0\);_(&quot;$&quot;* &quot;-&quot;??_);_(@_)">
                  <c:v>17033772599</c:v>
                </c:pt>
                <c:pt idx="39" formatCode="0%">
                  <c:v>0.98632654289147503</c:v>
                </c:pt>
                <c:pt idx="40" formatCode="_(&quot;$&quot;* #,##0_);_(&quot;$&quot;* \(#,##0\);_(&quot;$&quot;* &quot;-&quot;??_);_(@_)">
                  <c:v>17033772599</c:v>
                </c:pt>
                <c:pt idx="42" formatCode="0%">
                  <c:v>0.98632654289147503</c:v>
                </c:pt>
                <c:pt idx="43" formatCode="0%">
                  <c:v>0.1</c:v>
                </c:pt>
                <c:pt idx="45" formatCode="_(&quot;$&quot;* #,##0.00_);_(&quot;$&quot;* \(#,##0.00\);_(&quot;$&quot;* &quot;-&quot;??_);_(@_)">
                  <c:v>300046500</c:v>
                </c:pt>
                <c:pt idx="50" formatCode="_(&quot;$&quot;* #,##0_);_(&quot;$&quot;* \(#,##0\);_(&quot;$&quot;* &quot;-&quot;??_);_(@_)">
                  <c:v>14832544431</c:v>
                </c:pt>
                <c:pt idx="51" formatCode="_(&quot;$&quot;* #,##0_);_(&quot;$&quot;* \(#,##0\);_(&quot;$&quot;* &quot;-&quot;??_);_(@_)">
                  <c:v>711057600</c:v>
                </c:pt>
                <c:pt idx="52" formatCode="_(&quot;$&quot;* #,##0_);_(&quot;$&quot;* \(#,##0\);_(&quot;$&quot;* &quot;-&quot;??_);_(@_)">
                  <c:v>15543602031</c:v>
                </c:pt>
                <c:pt idx="54" formatCode="_(&quot;$&quot;* #,##0_);_(&quot;$&quot;* \(#,##0\);_(&quot;$&quot;* &quot;-&quot;??_);_(@_)">
                  <c:v>1040000</c:v>
                </c:pt>
                <c:pt idx="55" formatCode="_(&quot;$&quot;* #,##0_);_(&quot;$&quot;* \(#,##0\);_(&quot;$&quot;* &quot;-&quot;??_);_(@_)">
                  <c:v>-263416</c:v>
                </c:pt>
                <c:pt idx="56" formatCode="_(&quot;$&quot;* #,##0_);_(&quot;$&quot;* \(#,##0\);_(&quot;$&quot;* &quot;-&quot;??_);_(@_)">
                  <c:v>776584</c:v>
                </c:pt>
                <c:pt idx="58" formatCode="_(&quot;$&quot;* #,##0_);_(&quot;$&quot;* \(#,##0\);_(&quot;$&quot;* &quot;-&quot;??_);_(@_)">
                  <c:v>15544378615</c:v>
                </c:pt>
                <c:pt idx="61" formatCode="_(&quot;$&quot;* #,##0_);_(&quot;$&quot;* \(#,##0\);_(&quot;$&quot;* &quot;-&quot;??_);_(@_)">
                  <c:v>1381592960</c:v>
                </c:pt>
                <c:pt idx="62" formatCode="_(&quot;$&quot;* #,##0_);_(&quot;$&quot;* \(#,##0\);_(&quot;$&quot;* &quot;-&quot;??_);_(@_)">
                  <c:v>2245088560</c:v>
                </c:pt>
                <c:pt idx="63" formatCode="_(&quot;$&quot;* #,##0_);_(&quot;$&quot;* \(#,##0\);_(&quot;$&quot;* &quot;-&quot;??_);_(@_)">
                  <c:v>3626681520</c:v>
                </c:pt>
                <c:pt idx="65" formatCode="_(&quot;$&quot;* #,##0.00_);_(&quot;$&quot;* \(#,##0.00\);_(&quot;$&quot;* &quot;-&quot;??_);_(@_)">
                  <c:v>3000460000</c:v>
                </c:pt>
                <c:pt idx="67" formatCode="_(&quot;$&quot;* #,##0_);_(&quot;$&quot;* \(#,##0\);_(&quot;$&quot;* &quot;-&quot;??_);_(@_)">
                  <c:v>6627141520</c:v>
                </c:pt>
                <c:pt idx="71" formatCode="_(&quot;$&quot;* #,##0_);_(&quot;$&quot;* \(#,##0\);_(&quot;$&quot;* &quot;-&quot;??_);_(@_)">
                  <c:v>80000</c:v>
                </c:pt>
                <c:pt idx="72" formatCode="_(&quot;$&quot;* #,##0_);_(&quot;$&quot;* \(#,##0\);_(&quot;$&quot;* &quot;-&quot;??_);_(@_)">
                  <c:v>656810303228</c:v>
                </c:pt>
                <c:pt idx="73" formatCode="_(&quot;$&quot;* #,##0_);_(&quot;$&quot;* \(#,##0\);_(&quot;$&quot;* &quot;-&quot;??_);_(@_)">
                  <c:v>656810383228</c:v>
                </c:pt>
                <c:pt idx="75" formatCode="_(&quot;$&quot;* #,##0_);_(&quot;$&quot;* \(#,##0\);_(&quot;$&quot;* &quot;-&quot;??_);_(@_)">
                  <c:v>663437524748</c:v>
                </c:pt>
                <c:pt idx="77" formatCode="_(&quot;$&quot;* #,##0_);_(&quot;$&quot;* \(#,##0\);_(&quot;$&quot;* &quot;-&quot;??_);_(@_)">
                  <c:v>647893146133</c:v>
                </c:pt>
                <c:pt idx="81" formatCode="_(&quot;$&quot;* #,##0_);_(&quot;$&quot;* \(#,##0\);_(&quot;$&quot;* &quot;-&quot;??_);_(@_)">
                  <c:v>17033772599</c:v>
                </c:pt>
                <c:pt idx="84" formatCode="_(* #,##0_);_(* \(#,##0\);_(* &quot;-&quot;??_);_(@_)">
                  <c:v>67653</c:v>
                </c:pt>
                <c:pt idx="85" formatCode="_(* #,##0.00_);_(* \(#,##0.00\);_(* &quot;-&quot;??_);_(@_)">
                  <c:v>152438000</c:v>
                </c:pt>
                <c:pt idx="86" formatCode="_(* #,##0.00_);_(* \(#,##0.00\);_(* &quot;-&quot;??_);_(@_)">
                  <c:v>44007040</c:v>
                </c:pt>
                <c:pt idx="87" formatCode="_(* #,##0.00_);_(* \(#,##0.00\);_(* &quot;-&quot;??_);_(@_)">
                  <c:v>249711440</c:v>
                </c:pt>
                <c:pt idx="88" formatCode="_(&quot;$&quot;* #,##0_);_(&quot;$&quot;* \(#,##0\);_(&quot;$&quot;* &quot;-&quot;??_);_(@_)">
                  <c:v>17479996732</c:v>
                </c:pt>
                <c:pt idx="91" formatCode="_(* #,##0_);_(* \(#,##0\);_(* &quot;-&quot;??_);_(@_)">
                  <c:v>167653</c:v>
                </c:pt>
                <c:pt idx="93" formatCode="_(&quot;$&quot;* #,##0_);_(&quot;$&quot;* \(#,##0\);_(&quot;$&quot;* &quot;-&quot;??_);_(@_)">
                  <c:v>17479829079</c:v>
                </c:pt>
                <c:pt idx="96" formatCode="_(* #,##0_);_(* \(#,##0\);_(* &quot;-&quot;??_);_(@_)">
                  <c:v>-50000</c:v>
                </c:pt>
                <c:pt idx="97" formatCode="_(* #,##0_);_(* \(#,##0\);_(* &quot;-&quot;??_);_(@_)">
                  <c:v>55000</c:v>
                </c:pt>
                <c:pt idx="98" formatCode="_(* #,##0_);_(* \(#,##0\);_(* &quot;-&quot;??_);_(@_)">
                  <c:v>5000</c:v>
                </c:pt>
                <c:pt idx="100" formatCode="_(&quot;$&quot;* #,##0_);_(&quot;$&quot;* \(#,##0\);_(&quot;$&quot;* &quot;-&quot;??_);_(@_)">
                  <c:v>17479834079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2F-4780-B0D9-7259E65BB6E2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Sheet2!$A$1:$A$101</c:f>
              <c:strCache>
                <c:ptCount val="101"/>
                <c:pt idx="0">
                  <c:v>XZY company </c:v>
                </c:pt>
                <c:pt idx="1">
                  <c:v>assumption</c:v>
                </c:pt>
                <c:pt idx="2">
                  <c:v>Revenue</c:v>
                </c:pt>
                <c:pt idx="4">
                  <c:v>Units</c:v>
                </c:pt>
                <c:pt idx="5">
                  <c:v>Price</c:v>
                </c:pt>
                <c:pt idx="7">
                  <c:v>Net Revenue</c:v>
                </c:pt>
                <c:pt idx="8">
                  <c:v>Unit Receivable %</c:v>
                </c:pt>
                <c:pt idx="9">
                  <c:v>Untis Payable %</c:v>
                </c:pt>
                <c:pt idx="10">
                  <c:v>Deferred Revenue</c:v>
                </c:pt>
                <c:pt idx="12">
                  <c:v>Net Borrowing</c:v>
                </c:pt>
                <c:pt idx="13">
                  <c:v>Debt Payment</c:v>
                </c:pt>
                <c:pt idx="14">
                  <c:v>Intrest Rate</c:v>
                </c:pt>
                <c:pt idx="15">
                  <c:v>npv</c:v>
                </c:pt>
                <c:pt idx="17">
                  <c:v>Intrest Payment</c:v>
                </c:pt>
                <c:pt idx="18">
                  <c:v>Cost of Goods Sold</c:v>
                </c:pt>
                <c:pt idx="19">
                  <c:v>unit cost</c:v>
                </c:pt>
                <c:pt idx="21">
                  <c:v>operating expense</c:v>
                </c:pt>
                <c:pt idx="22">
                  <c:v>payroll</c:v>
                </c:pt>
                <c:pt idx="23">
                  <c:v>markting Cost</c:v>
                </c:pt>
                <c:pt idx="26">
                  <c:v>Income statement </c:v>
                </c:pt>
                <c:pt idx="27">
                  <c:v>Net Revenu</c:v>
                </c:pt>
                <c:pt idx="28">
                  <c:v>Cost Of Good Sold</c:v>
                </c:pt>
                <c:pt idx="30">
                  <c:v>Gross Profit</c:v>
                </c:pt>
                <c:pt idx="31">
                  <c:v>Gross Profit %</c:v>
                </c:pt>
                <c:pt idx="33">
                  <c:v>operating expense</c:v>
                </c:pt>
                <c:pt idx="34">
                  <c:v>payroll</c:v>
                </c:pt>
                <c:pt idx="35">
                  <c:v>markting Cost</c:v>
                </c:pt>
                <c:pt idx="36">
                  <c:v>total</c:v>
                </c:pt>
                <c:pt idx="38">
                  <c:v>operating earnings</c:v>
                </c:pt>
                <c:pt idx="39">
                  <c:v>operating margin%</c:v>
                </c:pt>
                <c:pt idx="40">
                  <c:v>net income</c:v>
                </c:pt>
                <c:pt idx="42">
                  <c:v>net income %</c:v>
                </c:pt>
                <c:pt idx="43">
                  <c:v>intrest rate</c:v>
                </c:pt>
                <c:pt idx="45">
                  <c:v>intrest</c:v>
                </c:pt>
                <c:pt idx="47">
                  <c:v>balance sheet</c:v>
                </c:pt>
                <c:pt idx="48">
                  <c:v>assets</c:v>
                </c:pt>
                <c:pt idx="50">
                  <c:v>cash</c:v>
                </c:pt>
                <c:pt idx="51">
                  <c:v>unit receivable</c:v>
                </c:pt>
                <c:pt idx="52">
                  <c:v>total currnt Assets</c:v>
                </c:pt>
                <c:pt idx="54">
                  <c:v>fixed assets</c:v>
                </c:pt>
                <c:pt idx="55">
                  <c:v>Accumulated Depreciation</c:v>
                </c:pt>
                <c:pt idx="56">
                  <c:v>net fixed assets</c:v>
                </c:pt>
                <c:pt idx="58">
                  <c:v>total assets</c:v>
                </c:pt>
                <c:pt idx="60">
                  <c:v>liabilities</c:v>
                </c:pt>
                <c:pt idx="61">
                  <c:v>units payable</c:v>
                </c:pt>
                <c:pt idx="62">
                  <c:v>deferred Revenue</c:v>
                </c:pt>
                <c:pt idx="63">
                  <c:v>total current assets</c:v>
                </c:pt>
                <c:pt idx="65">
                  <c:v>long term debt</c:v>
                </c:pt>
                <c:pt idx="67">
                  <c:v>total liabilities</c:v>
                </c:pt>
                <c:pt idx="69">
                  <c:v>EQUITY</c:v>
                </c:pt>
                <c:pt idx="71">
                  <c:v>common stock</c:v>
                </c:pt>
                <c:pt idx="72">
                  <c:v>Ratained Earnings</c:v>
                </c:pt>
                <c:pt idx="73">
                  <c:v>total shareholders Equity</c:v>
                </c:pt>
                <c:pt idx="75">
                  <c:v>liabilities and shareholders Equit</c:v>
                </c:pt>
                <c:pt idx="77">
                  <c:v>balance check</c:v>
                </c:pt>
                <c:pt idx="79">
                  <c:v>chash flow</c:v>
                </c:pt>
                <c:pt idx="81">
                  <c:v>net income</c:v>
                </c:pt>
                <c:pt idx="83">
                  <c:v>oprating activities</c:v>
                </c:pt>
                <c:pt idx="84">
                  <c:v>depreciation</c:v>
                </c:pt>
                <c:pt idx="85">
                  <c:v>chg in UR</c:v>
                </c:pt>
                <c:pt idx="86">
                  <c:v>chg in UP</c:v>
                </c:pt>
                <c:pt idx="87">
                  <c:v>chg in Der Rev</c:v>
                </c:pt>
                <c:pt idx="88">
                  <c:v>operating cash flow</c:v>
                </c:pt>
                <c:pt idx="90">
                  <c:v>investing activities</c:v>
                </c:pt>
                <c:pt idx="91">
                  <c:v>copex</c:v>
                </c:pt>
                <c:pt idx="93">
                  <c:v>free cash flow</c:v>
                </c:pt>
                <c:pt idx="95">
                  <c:v>financing activities </c:v>
                </c:pt>
                <c:pt idx="96">
                  <c:v>debt repayment </c:v>
                </c:pt>
                <c:pt idx="97">
                  <c:v>net borrowing </c:v>
                </c:pt>
                <c:pt idx="98">
                  <c:v>net cash flow from finacing </c:v>
                </c:pt>
                <c:pt idx="100">
                  <c:v> net cash flow </c:v>
                </c:pt>
              </c:strCache>
            </c:strRef>
          </c:cat>
          <c:val>
            <c:numRef>
              <c:f>Sheet2!$K$1:$K$101</c:f>
              <c:numCache>
                <c:formatCode>General</c:formatCode>
                <c:ptCount val="101"/>
                <c:pt idx="0">
                  <c:v>2018</c:v>
                </c:pt>
                <c:pt idx="4">
                  <c:v>9000</c:v>
                </c:pt>
                <c:pt idx="5" formatCode="_(&quot;$&quot;* #,##0_);_(&quot;$&quot;* \(#,##0\);_(&quot;$&quot;* &quot;-&quot;??_);_(@_)">
                  <c:v>1980000</c:v>
                </c:pt>
                <c:pt idx="7" formatCode="_(&quot;$&quot;* #,##0_);_(&quot;$&quot;* \(#,##0\);_(&quot;$&quot;* &quot;-&quot;??_);_(@_)">
                  <c:v>17820000000</c:v>
                </c:pt>
                <c:pt idx="8" formatCode="0%">
                  <c:v>0.05</c:v>
                </c:pt>
                <c:pt idx="9" formatCode="0%">
                  <c:v>0.08</c:v>
                </c:pt>
                <c:pt idx="10" formatCode="0%">
                  <c:v>0.14000000000000001</c:v>
                </c:pt>
                <c:pt idx="12" formatCode="_(&quot;$&quot;* #,##0_);_(&quot;$&quot;* \(#,##0\);_(&quot;$&quot;* &quot;-&quot;??_);_(@_)">
                  <c:v>56000</c:v>
                </c:pt>
                <c:pt idx="13" formatCode="_(&quot;$&quot;* #,##0_);_(&quot;$&quot;* \(#,##0\);_(&quot;$&quot;* &quot;-&quot;??_);_(@_)">
                  <c:v>50000</c:v>
                </c:pt>
                <c:pt idx="14" formatCode="0%">
                  <c:v>0.12</c:v>
                </c:pt>
                <c:pt idx="15">
                  <c:v>0.12</c:v>
                </c:pt>
                <c:pt idx="17" formatCode="_(&quot;$&quot;* #,##0.00_);_(&quot;$&quot;* \(#,##0.00\);_(&quot;$&quot;* &quot;-&quot;??_);_(@_)">
                  <c:v>360056520</c:v>
                </c:pt>
                <c:pt idx="19" formatCode="_(&quot;$&quot;* #,##0_);_(&quot;$&quot;* \(#,##0\);_(&quot;$&quot;* &quot;-&quot;??_);_(@_)">
                  <c:v>23000</c:v>
                </c:pt>
                <c:pt idx="22" formatCode="_(&quot;$&quot;* #,##0_);_(&quot;$&quot;* \(#,##0\);_(&quot;$&quot;* &quot;-&quot;??_);_(@_)">
                  <c:v>24500</c:v>
                </c:pt>
                <c:pt idx="23" formatCode="_(&quot;$&quot;* #,##0_);_(&quot;$&quot;* \(#,##0\);_(&quot;$&quot;* &quot;-&quot;??_);_(@_)">
                  <c:v>23000</c:v>
                </c:pt>
                <c:pt idx="27" formatCode="_(&quot;$&quot;* #,##0_);_(&quot;$&quot;* \(#,##0\);_(&quot;$&quot;* &quot;-&quot;??_);_(@_)">
                  <c:v>17820000000</c:v>
                </c:pt>
                <c:pt idx="28" formatCode="_(&quot;$&quot;* #,##0_);_(&quot;$&quot;* \(#,##0\);_(&quot;$&quot;* &quot;-&quot;??_);_(@_)">
                  <c:v>207000000</c:v>
                </c:pt>
                <c:pt idx="30" formatCode="_(&quot;$&quot;* #,##0_);_(&quot;$&quot;* \(#,##0\);_(&quot;$&quot;* &quot;-&quot;??_);_(@_)">
                  <c:v>17613000000</c:v>
                </c:pt>
                <c:pt idx="31" formatCode="0%">
                  <c:v>0.98838383838383836</c:v>
                </c:pt>
                <c:pt idx="34" formatCode="_(&quot;$&quot;* #,##0_);_(&quot;$&quot;* \(#,##0\);_(&quot;$&quot;* &quot;-&quot;??_);_(@_)">
                  <c:v>6405</c:v>
                </c:pt>
                <c:pt idx="35" formatCode="_(&quot;$&quot;* #,##0_);_(&quot;$&quot;* \(#,##0\);_(&quot;$&quot;* &quot;-&quot;??_);_(@_)">
                  <c:v>62343000</c:v>
                </c:pt>
                <c:pt idx="36" formatCode="_(&quot;$&quot;* #,##0_);_(&quot;$&quot;* \(#,##0\);_(&quot;$&quot;* &quot;-&quot;??_);_(@_)">
                  <c:v>62349405</c:v>
                </c:pt>
                <c:pt idx="38" formatCode="_(&quot;$&quot;* #,##0_);_(&quot;$&quot;* \(#,##0\);_(&quot;$&quot;* &quot;-&quot;??_);_(@_)">
                  <c:v>17550650595</c:v>
                </c:pt>
                <c:pt idx="39" formatCode="0%">
                  <c:v>0.98488499410774411</c:v>
                </c:pt>
                <c:pt idx="40" formatCode="_(&quot;$&quot;* #,##0_);_(&quot;$&quot;* \(#,##0\);_(&quot;$&quot;* &quot;-&quot;??_);_(@_)">
                  <c:v>17550650595</c:v>
                </c:pt>
                <c:pt idx="42" formatCode="0%">
                  <c:v>0.98488499410774411</c:v>
                </c:pt>
                <c:pt idx="43" formatCode="0%">
                  <c:v>0.12</c:v>
                </c:pt>
                <c:pt idx="45" formatCode="_(&quot;$&quot;* #,##0.00_);_(&quot;$&quot;* \(#,##0.00\);_(&quot;$&quot;* &quot;-&quot;??_);_(@_)">
                  <c:v>360056520</c:v>
                </c:pt>
                <c:pt idx="50" formatCode="_(&quot;$&quot;* #,##0_);_(&quot;$&quot;* \(#,##0\);_(&quot;$&quot;* &quot;-&quot;??_);_(@_)">
                  <c:v>17479834079</c:v>
                </c:pt>
                <c:pt idx="51" formatCode="_(&quot;$&quot;* #,##0_);_(&quot;$&quot;* \(#,##0\);_(&quot;$&quot;* &quot;-&quot;??_);_(@_)">
                  <c:v>863495600</c:v>
                </c:pt>
                <c:pt idx="52" formatCode="_(&quot;$&quot;* #,##0_);_(&quot;$&quot;* \(#,##0\);_(&quot;$&quot;* &quot;-&quot;??_);_(@_)">
                  <c:v>18343329679</c:v>
                </c:pt>
                <c:pt idx="54" formatCode="_(&quot;$&quot;* #,##0_);_(&quot;$&quot;* \(#,##0\);_(&quot;$&quot;* &quot;-&quot;??_);_(@_)">
                  <c:v>1165000</c:v>
                </c:pt>
                <c:pt idx="55" formatCode="_(&quot;$&quot;* #,##0_);_(&quot;$&quot;* \(#,##0\);_(&quot;$&quot;* &quot;-&quot;??_);_(@_)">
                  <c:v>-295093</c:v>
                </c:pt>
                <c:pt idx="56" formatCode="_(&quot;$&quot;* #,##0_);_(&quot;$&quot;* \(#,##0\);_(&quot;$&quot;* &quot;-&quot;??_);_(@_)">
                  <c:v>869907</c:v>
                </c:pt>
                <c:pt idx="58" formatCode="_(&quot;$&quot;* #,##0_);_(&quot;$&quot;* \(#,##0\);_(&quot;$&quot;* &quot;-&quot;??_);_(@_)">
                  <c:v>18344199586</c:v>
                </c:pt>
                <c:pt idx="61" formatCode="_(&quot;$&quot;* #,##0_);_(&quot;$&quot;* \(#,##0\);_(&quot;$&quot;* &quot;-&quot;??_);_(@_)">
                  <c:v>1425600000</c:v>
                </c:pt>
                <c:pt idx="62" formatCode="_(&quot;$&quot;* #,##0_);_(&quot;$&quot;* \(#,##0\);_(&quot;$&quot;* &quot;-&quot;??_);_(@_)">
                  <c:v>2494800000</c:v>
                </c:pt>
                <c:pt idx="63" formatCode="_(&quot;$&quot;* #,##0_);_(&quot;$&quot;* \(#,##0\);_(&quot;$&quot;* &quot;-&quot;??_);_(@_)">
                  <c:v>3920400000</c:v>
                </c:pt>
                <c:pt idx="65" formatCode="_(&quot;$&quot;* #,##0.00_);_(&quot;$&quot;* \(#,##0.00\);_(&quot;$&quot;* &quot;-&quot;??_);_(@_)">
                  <c:v>3000465000</c:v>
                </c:pt>
                <c:pt idx="67" formatCode="_(&quot;$&quot;* #,##0_);_(&quot;$&quot;* \(#,##0\);_(&quot;$&quot;* &quot;-&quot;??_);_(@_)">
                  <c:v>6920865000</c:v>
                </c:pt>
                <c:pt idx="71" formatCode="_(&quot;$&quot;* #,##0_);_(&quot;$&quot;* \(#,##0\);_(&quot;$&quot;* &quot;-&quot;??_);_(@_)">
                  <c:v>80000</c:v>
                </c:pt>
                <c:pt idx="72" formatCode="_(&quot;$&quot;* #,##0_);_(&quot;$&quot;* \(#,##0\);_(&quot;$&quot;* &quot;-&quot;??_);_(@_)">
                  <c:v>674361033823</c:v>
                </c:pt>
                <c:pt idx="73" formatCode="_(&quot;$&quot;* #,##0_);_(&quot;$&quot;* \(#,##0\);_(&quot;$&quot;* &quot;-&quot;??_);_(@_)">
                  <c:v>674361113823</c:v>
                </c:pt>
                <c:pt idx="75" formatCode="_(&quot;$&quot;* #,##0_);_(&quot;$&quot;* \(#,##0\);_(&quot;$&quot;* &quot;-&quot;??_);_(@_)">
                  <c:v>681281978823</c:v>
                </c:pt>
                <c:pt idx="77" formatCode="_(&quot;$&quot;* #,##0_);_(&quot;$&quot;* \(#,##0\);_(&quot;$&quot;* &quot;-&quot;??_);_(@_)">
                  <c:v>662937779237</c:v>
                </c:pt>
                <c:pt idx="81" formatCode="_(&quot;$&quot;* #,##0_);_(&quot;$&quot;* \(#,##0\);_(&quot;$&quot;* &quot;-&quot;??_);_(@_)">
                  <c:v>17550650595</c:v>
                </c:pt>
                <c:pt idx="84" formatCode="_(* #,##0_);_(* \(#,##0\);_(* &quot;-&quot;??_);_(@_)">
                  <c:v>78686</c:v>
                </c:pt>
                <c:pt idx="85" formatCode="_(* #,##0.00_);_(* \(#,##0.00\);_(* &quot;-&quot;??_);_(@_)">
                  <c:v>27504400</c:v>
                </c:pt>
                <c:pt idx="86" formatCode="_(* #,##0.00_);_(* \(#,##0.00\);_(* &quot;-&quot;??_);_(@_)">
                  <c:v>288937440</c:v>
                </c:pt>
                <c:pt idx="87" formatCode="_(* #,##0.00_);_(* \(#,##0.00\);_(* &quot;-&quot;??_);_(@_)">
                  <c:v>719957700</c:v>
                </c:pt>
                <c:pt idx="88" formatCode="_(&quot;$&quot;* #,##0_);_(&quot;$&quot;* \(#,##0\);_(&quot;$&quot;* &quot;-&quot;??_);_(@_)">
                  <c:v>18587128821</c:v>
                </c:pt>
                <c:pt idx="91" formatCode="_(* #,##0_);_(* \(#,##0\);_(* &quot;-&quot;??_);_(@_)">
                  <c:v>186767</c:v>
                </c:pt>
                <c:pt idx="93" formatCode="_(&quot;$&quot;* #,##0_);_(&quot;$&quot;* \(#,##0\);_(&quot;$&quot;* &quot;-&quot;??_);_(@_)">
                  <c:v>18586942054</c:v>
                </c:pt>
                <c:pt idx="96" formatCode="_(* #,##0_);_(* \(#,##0\);_(* &quot;-&quot;??_);_(@_)">
                  <c:v>-50000</c:v>
                </c:pt>
                <c:pt idx="97" formatCode="_(* #,##0_);_(* \(#,##0\);_(* &quot;-&quot;??_);_(@_)">
                  <c:v>56000</c:v>
                </c:pt>
                <c:pt idx="98" formatCode="_(* #,##0_);_(* \(#,##0\);_(* &quot;-&quot;??_);_(@_)">
                  <c:v>6000</c:v>
                </c:pt>
                <c:pt idx="100" formatCode="_(&quot;$&quot;* #,##0_);_(&quot;$&quot;* \(#,##0\);_(&quot;$&quot;* &quot;-&quot;??_);_(@_)">
                  <c:v>18586948054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82F-4780-B0D9-7259E65BB6E2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Sheet2!$A$1:$A$101</c:f>
              <c:strCache>
                <c:ptCount val="101"/>
                <c:pt idx="0">
                  <c:v>XZY company </c:v>
                </c:pt>
                <c:pt idx="1">
                  <c:v>assumption</c:v>
                </c:pt>
                <c:pt idx="2">
                  <c:v>Revenue</c:v>
                </c:pt>
                <c:pt idx="4">
                  <c:v>Units</c:v>
                </c:pt>
                <c:pt idx="5">
                  <c:v>Price</c:v>
                </c:pt>
                <c:pt idx="7">
                  <c:v>Net Revenue</c:v>
                </c:pt>
                <c:pt idx="8">
                  <c:v>Unit Receivable %</c:v>
                </c:pt>
                <c:pt idx="9">
                  <c:v>Untis Payable %</c:v>
                </c:pt>
                <c:pt idx="10">
                  <c:v>Deferred Revenue</c:v>
                </c:pt>
                <c:pt idx="12">
                  <c:v>Net Borrowing</c:v>
                </c:pt>
                <c:pt idx="13">
                  <c:v>Debt Payment</c:v>
                </c:pt>
                <c:pt idx="14">
                  <c:v>Intrest Rate</c:v>
                </c:pt>
                <c:pt idx="15">
                  <c:v>npv</c:v>
                </c:pt>
                <c:pt idx="17">
                  <c:v>Intrest Payment</c:v>
                </c:pt>
                <c:pt idx="18">
                  <c:v>Cost of Goods Sold</c:v>
                </c:pt>
                <c:pt idx="19">
                  <c:v>unit cost</c:v>
                </c:pt>
                <c:pt idx="21">
                  <c:v>operating expense</c:v>
                </c:pt>
                <c:pt idx="22">
                  <c:v>payroll</c:v>
                </c:pt>
                <c:pt idx="23">
                  <c:v>markting Cost</c:v>
                </c:pt>
                <c:pt idx="26">
                  <c:v>Income statement </c:v>
                </c:pt>
                <c:pt idx="27">
                  <c:v>Net Revenu</c:v>
                </c:pt>
                <c:pt idx="28">
                  <c:v>Cost Of Good Sold</c:v>
                </c:pt>
                <c:pt idx="30">
                  <c:v>Gross Profit</c:v>
                </c:pt>
                <c:pt idx="31">
                  <c:v>Gross Profit %</c:v>
                </c:pt>
                <c:pt idx="33">
                  <c:v>operating expense</c:v>
                </c:pt>
                <c:pt idx="34">
                  <c:v>payroll</c:v>
                </c:pt>
                <c:pt idx="35">
                  <c:v>markting Cost</c:v>
                </c:pt>
                <c:pt idx="36">
                  <c:v>total</c:v>
                </c:pt>
                <c:pt idx="38">
                  <c:v>operating earnings</c:v>
                </c:pt>
                <c:pt idx="39">
                  <c:v>operating margin%</c:v>
                </c:pt>
                <c:pt idx="40">
                  <c:v>net income</c:v>
                </c:pt>
                <c:pt idx="42">
                  <c:v>net income %</c:v>
                </c:pt>
                <c:pt idx="43">
                  <c:v>intrest rate</c:v>
                </c:pt>
                <c:pt idx="45">
                  <c:v>intrest</c:v>
                </c:pt>
                <c:pt idx="47">
                  <c:v>balance sheet</c:v>
                </c:pt>
                <c:pt idx="48">
                  <c:v>assets</c:v>
                </c:pt>
                <c:pt idx="50">
                  <c:v>cash</c:v>
                </c:pt>
                <c:pt idx="51">
                  <c:v>unit receivable</c:v>
                </c:pt>
                <c:pt idx="52">
                  <c:v>total currnt Assets</c:v>
                </c:pt>
                <c:pt idx="54">
                  <c:v>fixed assets</c:v>
                </c:pt>
                <c:pt idx="55">
                  <c:v>Accumulated Depreciation</c:v>
                </c:pt>
                <c:pt idx="56">
                  <c:v>net fixed assets</c:v>
                </c:pt>
                <c:pt idx="58">
                  <c:v>total assets</c:v>
                </c:pt>
                <c:pt idx="60">
                  <c:v>liabilities</c:v>
                </c:pt>
                <c:pt idx="61">
                  <c:v>units payable</c:v>
                </c:pt>
                <c:pt idx="62">
                  <c:v>deferred Revenue</c:v>
                </c:pt>
                <c:pt idx="63">
                  <c:v>total current assets</c:v>
                </c:pt>
                <c:pt idx="65">
                  <c:v>long term debt</c:v>
                </c:pt>
                <c:pt idx="67">
                  <c:v>total liabilities</c:v>
                </c:pt>
                <c:pt idx="69">
                  <c:v>EQUITY</c:v>
                </c:pt>
                <c:pt idx="71">
                  <c:v>common stock</c:v>
                </c:pt>
                <c:pt idx="72">
                  <c:v>Ratained Earnings</c:v>
                </c:pt>
                <c:pt idx="73">
                  <c:v>total shareholders Equity</c:v>
                </c:pt>
                <c:pt idx="75">
                  <c:v>liabilities and shareholders Equit</c:v>
                </c:pt>
                <c:pt idx="77">
                  <c:v>balance check</c:v>
                </c:pt>
                <c:pt idx="79">
                  <c:v>chash flow</c:v>
                </c:pt>
                <c:pt idx="81">
                  <c:v>net income</c:v>
                </c:pt>
                <c:pt idx="83">
                  <c:v>oprating activities</c:v>
                </c:pt>
                <c:pt idx="84">
                  <c:v>depreciation</c:v>
                </c:pt>
                <c:pt idx="85">
                  <c:v>chg in UR</c:v>
                </c:pt>
                <c:pt idx="86">
                  <c:v>chg in UP</c:v>
                </c:pt>
                <c:pt idx="87">
                  <c:v>chg in Der Rev</c:v>
                </c:pt>
                <c:pt idx="88">
                  <c:v>operating cash flow</c:v>
                </c:pt>
                <c:pt idx="90">
                  <c:v>investing activities</c:v>
                </c:pt>
                <c:pt idx="91">
                  <c:v>copex</c:v>
                </c:pt>
                <c:pt idx="93">
                  <c:v>free cash flow</c:v>
                </c:pt>
                <c:pt idx="95">
                  <c:v>financing activities </c:v>
                </c:pt>
                <c:pt idx="96">
                  <c:v>debt repayment </c:v>
                </c:pt>
                <c:pt idx="97">
                  <c:v>net borrowing </c:v>
                </c:pt>
                <c:pt idx="98">
                  <c:v>net cash flow from finacing </c:v>
                </c:pt>
                <c:pt idx="100">
                  <c:v> net cash flow </c:v>
                </c:pt>
              </c:strCache>
            </c:strRef>
          </c:cat>
          <c:val>
            <c:numRef>
              <c:f>Sheet2!$L$1:$L$101</c:f>
              <c:numCache>
                <c:formatCode>General</c:formatCode>
                <c:ptCount val="101"/>
                <c:pt idx="0">
                  <c:v>2019</c:v>
                </c:pt>
                <c:pt idx="4">
                  <c:v>9870</c:v>
                </c:pt>
                <c:pt idx="5" formatCode="_(&quot;$&quot;* #,##0_);_(&quot;$&quot;* \(#,##0\);_(&quot;$&quot;* &quot;-&quot;??_);_(@_)">
                  <c:v>2171400</c:v>
                </c:pt>
                <c:pt idx="7" formatCode="_(&quot;$&quot;* #,##0_);_(&quot;$&quot;* \(#,##0\);_(&quot;$&quot;* &quot;-&quot;??_);_(@_)">
                  <c:v>21431718000</c:v>
                </c:pt>
                <c:pt idx="8" formatCode="0%">
                  <c:v>0.05</c:v>
                </c:pt>
                <c:pt idx="9" formatCode="0%">
                  <c:v>0.08</c:v>
                </c:pt>
                <c:pt idx="10" formatCode="0%">
                  <c:v>0.15</c:v>
                </c:pt>
                <c:pt idx="12" formatCode="_(&quot;$&quot;* #,##0_);_(&quot;$&quot;* \(#,##0\);_(&quot;$&quot;* &quot;-&quot;??_);_(@_)">
                  <c:v>23000</c:v>
                </c:pt>
                <c:pt idx="13" formatCode="_(&quot;$&quot;* #,##0_);_(&quot;$&quot;* \(#,##0\);_(&quot;$&quot;* &quot;-&quot;??_);_(@_)">
                  <c:v>50000</c:v>
                </c:pt>
                <c:pt idx="14" formatCode="0%">
                  <c:v>0.16</c:v>
                </c:pt>
                <c:pt idx="15">
                  <c:v>0.16</c:v>
                </c:pt>
                <c:pt idx="17" formatCode="_(&quot;$&quot;* #,##0.00_);_(&quot;$&quot;* \(#,##0.00\);_(&quot;$&quot;* &quot;-&quot;??_);_(@_)">
                  <c:v>480071040</c:v>
                </c:pt>
                <c:pt idx="19" formatCode="_(&quot;$&quot;* #,##0_);_(&quot;$&quot;* \(#,##0\);_(&quot;$&quot;* &quot;-&quot;??_);_(@_)">
                  <c:v>23000</c:v>
                </c:pt>
                <c:pt idx="22" formatCode="_(&quot;$&quot;* #,##0_);_(&quot;$&quot;* \(#,##0\);_(&quot;$&quot;* &quot;-&quot;??_);_(@_)">
                  <c:v>24840</c:v>
                </c:pt>
                <c:pt idx="23" formatCode="_(&quot;$&quot;* #,##0_);_(&quot;$&quot;* \(#,##0\);_(&quot;$&quot;* &quot;-&quot;??_);_(@_)">
                  <c:v>24000</c:v>
                </c:pt>
                <c:pt idx="27" formatCode="_(&quot;$&quot;* #,##0_);_(&quot;$&quot;* \(#,##0\);_(&quot;$&quot;* &quot;-&quot;??_);_(@_)">
                  <c:v>21431718000</c:v>
                </c:pt>
                <c:pt idx="28" formatCode="_(&quot;$&quot;* #,##0_);_(&quot;$&quot;* \(#,##0\);_(&quot;$&quot;* &quot;-&quot;??_);_(@_)">
                  <c:v>227010000</c:v>
                </c:pt>
                <c:pt idx="30" formatCode="_(&quot;$&quot;* #,##0_);_(&quot;$&quot;* \(#,##0\);_(&quot;$&quot;* &quot;-&quot;??_);_(@_)">
                  <c:v>21204708000</c:v>
                </c:pt>
                <c:pt idx="31" formatCode="0%">
                  <c:v>0.9894077553652022</c:v>
                </c:pt>
                <c:pt idx="34" formatCode="_(&quot;$&quot;* #,##0_);_(&quot;$&quot;* \(#,##0\);_(&quot;$&quot;* &quot;-&quot;??_);_(@_)">
                  <c:v>9408</c:v>
                </c:pt>
                <c:pt idx="35" formatCode="_(&quot;$&quot;* #,##0_);_(&quot;$&quot;* \(#,##0\);_(&quot;$&quot;* &quot;-&quot;??_);_(@_)">
                  <c:v>82774000</c:v>
                </c:pt>
                <c:pt idx="36" formatCode="_(&quot;$&quot;* #,##0_);_(&quot;$&quot;* \(#,##0\);_(&quot;$&quot;* &quot;-&quot;??_);_(@_)">
                  <c:v>82783408</c:v>
                </c:pt>
                <c:pt idx="38" formatCode="_(&quot;$&quot;* #,##0_);_(&quot;$&quot;* \(#,##0\);_(&quot;$&quot;* &quot;-&quot;??_);_(@_)">
                  <c:v>21121924592</c:v>
                </c:pt>
                <c:pt idx="39" formatCode="0%">
                  <c:v>0.98554509685131164</c:v>
                </c:pt>
                <c:pt idx="40" formatCode="_(&quot;$&quot;* #,##0_);_(&quot;$&quot;* \(#,##0\);_(&quot;$&quot;* &quot;-&quot;??_);_(@_)">
                  <c:v>21121924592</c:v>
                </c:pt>
                <c:pt idx="42" formatCode="0%">
                  <c:v>0.98554509685131164</c:v>
                </c:pt>
                <c:pt idx="43" formatCode="0%">
                  <c:v>0.16</c:v>
                </c:pt>
                <c:pt idx="45" formatCode="_(&quot;$&quot;* #,##0.00_);_(&quot;$&quot;* \(#,##0.00\);_(&quot;$&quot;* &quot;-&quot;??_);_(@_)">
                  <c:v>480071040</c:v>
                </c:pt>
                <c:pt idx="50" formatCode="_(&quot;$&quot;* #,##0_);_(&quot;$&quot;* \(#,##0\);_(&quot;$&quot;* &quot;-&quot;??_);_(@_)">
                  <c:v>18586948054</c:v>
                </c:pt>
                <c:pt idx="51" formatCode="_(&quot;$&quot;* #,##0_);_(&quot;$&quot;* \(#,##0\);_(&quot;$&quot;* &quot;-&quot;??_);_(@_)">
                  <c:v>891000000</c:v>
                </c:pt>
                <c:pt idx="52" formatCode="_(&quot;$&quot;* #,##0_);_(&quot;$&quot;* \(#,##0\);_(&quot;$&quot;* &quot;-&quot;??_);_(@_)">
                  <c:v>19477948054</c:v>
                </c:pt>
                <c:pt idx="54" formatCode="_(&quot;$&quot;* #,##0_);_(&quot;$&quot;* \(#,##0\);_(&quot;$&quot;* &quot;-&quot;??_);_(@_)">
                  <c:v>1290000</c:v>
                </c:pt>
                <c:pt idx="55" formatCode="_(&quot;$&quot;* #,##0_);_(&quot;$&quot;* \(#,##0\);_(&quot;$&quot;* &quot;-&quot;??_);_(@_)">
                  <c:v>-326770</c:v>
                </c:pt>
                <c:pt idx="56" formatCode="_(&quot;$&quot;* #,##0_);_(&quot;$&quot;* \(#,##0\);_(&quot;$&quot;* &quot;-&quot;??_);_(@_)">
                  <c:v>963230</c:v>
                </c:pt>
                <c:pt idx="58" formatCode="_(&quot;$&quot;* #,##0_);_(&quot;$&quot;* \(#,##0\);_(&quot;$&quot;* &quot;-&quot;??_);_(@_)">
                  <c:v>19478911284</c:v>
                </c:pt>
                <c:pt idx="61" formatCode="_(&quot;$&quot;* #,##0_);_(&quot;$&quot;* \(#,##0\);_(&quot;$&quot;* &quot;-&quot;??_);_(@_)">
                  <c:v>1714537440</c:v>
                </c:pt>
                <c:pt idx="62" formatCode="_(&quot;$&quot;* #,##0_);_(&quot;$&quot;* \(#,##0\);_(&quot;$&quot;* &quot;-&quot;??_);_(@_)">
                  <c:v>3214757700</c:v>
                </c:pt>
                <c:pt idx="63" formatCode="_(&quot;$&quot;* #,##0_);_(&quot;$&quot;* \(#,##0\);_(&quot;$&quot;* &quot;-&quot;??_);_(@_)">
                  <c:v>4929295140</c:v>
                </c:pt>
                <c:pt idx="65" formatCode="_(&quot;$&quot;* #,##0.00_);_(&quot;$&quot;* \(#,##0.00\);_(&quot;$&quot;* &quot;-&quot;??_);_(@_)">
                  <c:v>3000471000</c:v>
                </c:pt>
                <c:pt idx="67" formatCode="_(&quot;$&quot;* #,##0_);_(&quot;$&quot;* \(#,##0\);_(&quot;$&quot;* &quot;-&quot;??_);_(@_)">
                  <c:v>7929766140</c:v>
                </c:pt>
                <c:pt idx="71" formatCode="_(&quot;$&quot;* #,##0_);_(&quot;$&quot;* \(#,##0\);_(&quot;$&quot;* &quot;-&quot;??_);_(@_)">
                  <c:v>80000</c:v>
                </c:pt>
                <c:pt idx="72" formatCode="_(&quot;$&quot;* #,##0_);_(&quot;$&quot;* \(#,##0\);_(&quot;$&quot;* &quot;-&quot;??_);_(@_)">
                  <c:v>695483038415</c:v>
                </c:pt>
                <c:pt idx="73" formatCode="_(&quot;$&quot;* #,##0_);_(&quot;$&quot;* \(#,##0\);_(&quot;$&quot;* &quot;-&quot;??_);_(@_)">
                  <c:v>695483118415</c:v>
                </c:pt>
                <c:pt idx="75" formatCode="_(&quot;$&quot;* #,##0_);_(&quot;$&quot;* \(#,##0\);_(&quot;$&quot;* &quot;-&quot;??_);_(@_)">
                  <c:v>703412884555</c:v>
                </c:pt>
                <c:pt idx="77" formatCode="_(&quot;$&quot;* #,##0_);_(&quot;$&quot;* \(#,##0\);_(&quot;$&quot;* &quot;-&quot;??_);_(@_)">
                  <c:v>683933973271</c:v>
                </c:pt>
                <c:pt idx="81" formatCode="_(&quot;$&quot;* #,##0_);_(&quot;$&quot;* \(#,##0\);_(&quot;$&quot;* &quot;-&quot;??_);_(@_)">
                  <c:v>21121924592</c:v>
                </c:pt>
                <c:pt idx="84" formatCode="_(* #,##0_);_(* \(#,##0\);_(* &quot;-&quot;??_);_(@_)">
                  <c:v>87333</c:v>
                </c:pt>
                <c:pt idx="85" formatCode="_(* #,##0.00_);_(* \(#,##0.00\);_(* &quot;-&quot;??_);_(@_)">
                  <c:v>180585900</c:v>
                </c:pt>
                <c:pt idx="86" formatCode="_(* #,##0.00_);_(* \(#,##0.00\);_(* &quot;-&quot;??_);_(@_)">
                  <c:v>27906560</c:v>
                </c:pt>
                <c:pt idx="87" formatCode="_(* #,##0.00_);_(* \(#,##0.00\);_(* &quot;-&quot;??_);_(@_)">
                  <c:v>270130300</c:v>
                </c:pt>
                <c:pt idx="88" formatCode="_(&quot;$&quot;* #,##0_);_(&quot;$&quot;* \(#,##0\);_(&quot;$&quot;* &quot;-&quot;??_);_(@_)">
                  <c:v>21600634685</c:v>
                </c:pt>
                <c:pt idx="91" formatCode="_(* #,##0_);_(* \(#,##0\);_(* &quot;-&quot;??_);_(@_)">
                  <c:v>178686</c:v>
                </c:pt>
                <c:pt idx="93" formatCode="_(&quot;$&quot;* #,##0_);_(&quot;$&quot;* \(#,##0\);_(&quot;$&quot;* &quot;-&quot;??_);_(@_)">
                  <c:v>21600455999</c:v>
                </c:pt>
                <c:pt idx="96" formatCode="_(* #,##0_);_(* \(#,##0\);_(* &quot;-&quot;??_);_(@_)">
                  <c:v>-50000</c:v>
                </c:pt>
                <c:pt idx="97" formatCode="_(* #,##0_);_(* \(#,##0\);_(* &quot;-&quot;??_);_(@_)">
                  <c:v>23000</c:v>
                </c:pt>
                <c:pt idx="98" formatCode="_(* #,##0_);_(* \(#,##0\);_(* &quot;-&quot;??_);_(@_)">
                  <c:v>-27000</c:v>
                </c:pt>
                <c:pt idx="100" formatCode="_(&quot;$&quot;* #,##0_);_(&quot;$&quot;* \(#,##0\);_(&quot;$&quot;* &quot;-&quot;??_);_(@_)">
                  <c:v>21600428999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82F-4780-B0D9-7259E65BB6E2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Sheet2!$A$1:$A$101</c:f>
              <c:strCache>
                <c:ptCount val="101"/>
                <c:pt idx="0">
                  <c:v>XZY company </c:v>
                </c:pt>
                <c:pt idx="1">
                  <c:v>assumption</c:v>
                </c:pt>
                <c:pt idx="2">
                  <c:v>Revenue</c:v>
                </c:pt>
                <c:pt idx="4">
                  <c:v>Units</c:v>
                </c:pt>
                <c:pt idx="5">
                  <c:v>Price</c:v>
                </c:pt>
                <c:pt idx="7">
                  <c:v>Net Revenue</c:v>
                </c:pt>
                <c:pt idx="8">
                  <c:v>Unit Receivable %</c:v>
                </c:pt>
                <c:pt idx="9">
                  <c:v>Untis Payable %</c:v>
                </c:pt>
                <c:pt idx="10">
                  <c:v>Deferred Revenue</c:v>
                </c:pt>
                <c:pt idx="12">
                  <c:v>Net Borrowing</c:v>
                </c:pt>
                <c:pt idx="13">
                  <c:v>Debt Payment</c:v>
                </c:pt>
                <c:pt idx="14">
                  <c:v>Intrest Rate</c:v>
                </c:pt>
                <c:pt idx="15">
                  <c:v>npv</c:v>
                </c:pt>
                <c:pt idx="17">
                  <c:v>Intrest Payment</c:v>
                </c:pt>
                <c:pt idx="18">
                  <c:v>Cost of Goods Sold</c:v>
                </c:pt>
                <c:pt idx="19">
                  <c:v>unit cost</c:v>
                </c:pt>
                <c:pt idx="21">
                  <c:v>operating expense</c:v>
                </c:pt>
                <c:pt idx="22">
                  <c:v>payroll</c:v>
                </c:pt>
                <c:pt idx="23">
                  <c:v>markting Cost</c:v>
                </c:pt>
                <c:pt idx="26">
                  <c:v>Income statement </c:v>
                </c:pt>
                <c:pt idx="27">
                  <c:v>Net Revenu</c:v>
                </c:pt>
                <c:pt idx="28">
                  <c:v>Cost Of Good Sold</c:v>
                </c:pt>
                <c:pt idx="30">
                  <c:v>Gross Profit</c:v>
                </c:pt>
                <c:pt idx="31">
                  <c:v>Gross Profit %</c:v>
                </c:pt>
                <c:pt idx="33">
                  <c:v>operating expense</c:v>
                </c:pt>
                <c:pt idx="34">
                  <c:v>payroll</c:v>
                </c:pt>
                <c:pt idx="35">
                  <c:v>markting Cost</c:v>
                </c:pt>
                <c:pt idx="36">
                  <c:v>total</c:v>
                </c:pt>
                <c:pt idx="38">
                  <c:v>operating earnings</c:v>
                </c:pt>
                <c:pt idx="39">
                  <c:v>operating margin%</c:v>
                </c:pt>
                <c:pt idx="40">
                  <c:v>net income</c:v>
                </c:pt>
                <c:pt idx="42">
                  <c:v>net income %</c:v>
                </c:pt>
                <c:pt idx="43">
                  <c:v>intrest rate</c:v>
                </c:pt>
                <c:pt idx="45">
                  <c:v>intrest</c:v>
                </c:pt>
                <c:pt idx="47">
                  <c:v>balance sheet</c:v>
                </c:pt>
                <c:pt idx="48">
                  <c:v>assets</c:v>
                </c:pt>
                <c:pt idx="50">
                  <c:v>cash</c:v>
                </c:pt>
                <c:pt idx="51">
                  <c:v>unit receivable</c:v>
                </c:pt>
                <c:pt idx="52">
                  <c:v>total currnt Assets</c:v>
                </c:pt>
                <c:pt idx="54">
                  <c:v>fixed assets</c:v>
                </c:pt>
                <c:pt idx="55">
                  <c:v>Accumulated Depreciation</c:v>
                </c:pt>
                <c:pt idx="56">
                  <c:v>net fixed assets</c:v>
                </c:pt>
                <c:pt idx="58">
                  <c:v>total assets</c:v>
                </c:pt>
                <c:pt idx="60">
                  <c:v>liabilities</c:v>
                </c:pt>
                <c:pt idx="61">
                  <c:v>units payable</c:v>
                </c:pt>
                <c:pt idx="62">
                  <c:v>deferred Revenue</c:v>
                </c:pt>
                <c:pt idx="63">
                  <c:v>total current assets</c:v>
                </c:pt>
                <c:pt idx="65">
                  <c:v>long term debt</c:v>
                </c:pt>
                <c:pt idx="67">
                  <c:v>total liabilities</c:v>
                </c:pt>
                <c:pt idx="69">
                  <c:v>EQUITY</c:v>
                </c:pt>
                <c:pt idx="71">
                  <c:v>common stock</c:v>
                </c:pt>
                <c:pt idx="72">
                  <c:v>Ratained Earnings</c:v>
                </c:pt>
                <c:pt idx="73">
                  <c:v>total shareholders Equity</c:v>
                </c:pt>
                <c:pt idx="75">
                  <c:v>liabilities and shareholders Equit</c:v>
                </c:pt>
                <c:pt idx="77">
                  <c:v>balance check</c:v>
                </c:pt>
                <c:pt idx="79">
                  <c:v>chash flow</c:v>
                </c:pt>
                <c:pt idx="81">
                  <c:v>net income</c:v>
                </c:pt>
                <c:pt idx="83">
                  <c:v>oprating activities</c:v>
                </c:pt>
                <c:pt idx="84">
                  <c:v>depreciation</c:v>
                </c:pt>
                <c:pt idx="85">
                  <c:v>chg in UR</c:v>
                </c:pt>
                <c:pt idx="86">
                  <c:v>chg in UP</c:v>
                </c:pt>
                <c:pt idx="87">
                  <c:v>chg in Der Rev</c:v>
                </c:pt>
                <c:pt idx="88">
                  <c:v>operating cash flow</c:v>
                </c:pt>
                <c:pt idx="90">
                  <c:v>investing activities</c:v>
                </c:pt>
                <c:pt idx="91">
                  <c:v>copex</c:v>
                </c:pt>
                <c:pt idx="93">
                  <c:v>free cash flow</c:v>
                </c:pt>
                <c:pt idx="95">
                  <c:v>financing activities </c:v>
                </c:pt>
                <c:pt idx="96">
                  <c:v>debt repayment </c:v>
                </c:pt>
                <c:pt idx="97">
                  <c:v>net borrowing </c:v>
                </c:pt>
                <c:pt idx="98">
                  <c:v>net cash flow from finacing </c:v>
                </c:pt>
                <c:pt idx="100">
                  <c:v> net cash flow </c:v>
                </c:pt>
              </c:strCache>
            </c:strRef>
          </c:cat>
          <c:val>
            <c:numRef>
              <c:f>Sheet2!$M$1:$M$101</c:f>
              <c:numCache>
                <c:formatCode>General</c:formatCode>
                <c:ptCount val="101"/>
                <c:pt idx="0">
                  <c:v>2020</c:v>
                </c:pt>
                <c:pt idx="4">
                  <c:v>9950</c:v>
                </c:pt>
                <c:pt idx="5" formatCode="_(&quot;$&quot;* #,##0_);_(&quot;$&quot;* \(#,##0\);_(&quot;$&quot;* &quot;-&quot;??_);_(@_)">
                  <c:v>2189000</c:v>
                </c:pt>
                <c:pt idx="7" formatCode="_(&quot;$&quot;* #,##0_);_(&quot;$&quot;* \(#,##0\);_(&quot;$&quot;* &quot;-&quot;??_);_(@_)">
                  <c:v>21780550000</c:v>
                </c:pt>
                <c:pt idx="8" formatCode="0%">
                  <c:v>0.05</c:v>
                </c:pt>
                <c:pt idx="9" formatCode="0%">
                  <c:v>0.08</c:v>
                </c:pt>
                <c:pt idx="10" formatCode="0%">
                  <c:v>0.16</c:v>
                </c:pt>
                <c:pt idx="12" formatCode="_(&quot;$&quot;* #,##0_);_(&quot;$&quot;* \(#,##0\);_(&quot;$&quot;* &quot;-&quot;??_);_(@_)">
                  <c:v>85000</c:v>
                </c:pt>
                <c:pt idx="13" formatCode="_(&quot;$&quot;* #,##0_);_(&quot;$&quot;* \(#,##0\);_(&quot;$&quot;* &quot;-&quot;??_);_(@_)">
                  <c:v>50000</c:v>
                </c:pt>
                <c:pt idx="14" formatCode="0%">
                  <c:v>0.2</c:v>
                </c:pt>
                <c:pt idx="15">
                  <c:v>0.2</c:v>
                </c:pt>
                <c:pt idx="17" formatCode="_(&quot;$&quot;* #,##0.00_);_(&quot;$&quot;* \(#,##0.00\);_(&quot;$&quot;* &quot;-&quot;??_);_(@_)">
                  <c:v>0</c:v>
                </c:pt>
                <c:pt idx="19" formatCode="_(&quot;$&quot;* #,##0_);_(&quot;$&quot;* \(#,##0\);_(&quot;$&quot;* &quot;-&quot;??_);_(@_)">
                  <c:v>23000</c:v>
                </c:pt>
                <c:pt idx="22" formatCode="_(&quot;$&quot;* #,##0_);_(&quot;$&quot;* \(#,##0\);_(&quot;$&quot;* &quot;-&quot;??_);_(@_)">
                  <c:v>25000</c:v>
                </c:pt>
                <c:pt idx="23" formatCode="_(&quot;$&quot;* #,##0_);_(&quot;$&quot;* \(#,##0\);_(&quot;$&quot;* &quot;-&quot;??_);_(@_)">
                  <c:v>25000</c:v>
                </c:pt>
                <c:pt idx="27" formatCode="_(&quot;$&quot;* #,##0_);_(&quot;$&quot;* \(#,##0\);_(&quot;$&quot;* &quot;-&quot;??_);_(@_)">
                  <c:v>21780550000</c:v>
                </c:pt>
                <c:pt idx="28" formatCode="_(&quot;$&quot;* #,##0_);_(&quot;$&quot;* \(#,##0\);_(&quot;$&quot;* &quot;-&quot;??_);_(@_)">
                  <c:v>228850000</c:v>
                </c:pt>
                <c:pt idx="30" formatCode="_(&quot;$&quot;* #,##0_);_(&quot;$&quot;* \(#,##0\);_(&quot;$&quot;* &quot;-&quot;??_);_(@_)">
                  <c:v>21551700000</c:v>
                </c:pt>
                <c:pt idx="31" formatCode="0%">
                  <c:v>0.98949291914116033</c:v>
                </c:pt>
                <c:pt idx="34" formatCode="_(&quot;$&quot;* #,##0_);_(&quot;$&quot;* \(#,##0\);_(&quot;$&quot;* &quot;-&quot;??_);_(@_)">
                  <c:v>9500</c:v>
                </c:pt>
                <c:pt idx="35" formatCode="_(&quot;$&quot;* #,##0_);_(&quot;$&quot;* \(#,##0\);_(&quot;$&quot;* &quot;-&quot;??_);_(@_)">
                  <c:v>99025000</c:v>
                </c:pt>
                <c:pt idx="36" formatCode="_(&quot;$&quot;* #,##0_);_(&quot;$&quot;* \(#,##0\);_(&quot;$&quot;* &quot;-&quot;??_);_(@_)">
                  <c:v>99034500</c:v>
                </c:pt>
                <c:pt idx="38" formatCode="_(&quot;$&quot;* #,##0_);_(&quot;$&quot;* \(#,##0\);_(&quot;$&quot;* &quot;-&quot;??_);_(@_)">
                  <c:v>21452665500</c:v>
                </c:pt>
                <c:pt idx="39" formatCode="0%">
                  <c:v>0.98494599539497396</c:v>
                </c:pt>
                <c:pt idx="40" formatCode="_(&quot;$&quot;* #,##0_);_(&quot;$&quot;* \(#,##0\);_(&quot;$&quot;* &quot;-&quot;??_);_(@_)">
                  <c:v>21452665500</c:v>
                </c:pt>
                <c:pt idx="42" formatCode="0%">
                  <c:v>0.98494599539497396</c:v>
                </c:pt>
                <c:pt idx="43" formatCode="0%">
                  <c:v>0.2</c:v>
                </c:pt>
                <c:pt idx="45" formatCode="_(&quot;$&quot;* #,##0.00_);_(&quot;$&quot;* \(#,##0.00\);_(&quot;$&quot;* &quot;-&quot;??_);_(@_)">
                  <c:v>0</c:v>
                </c:pt>
                <c:pt idx="50" formatCode="_(&quot;$&quot;* #,##0_);_(&quot;$&quot;* \(#,##0\);_(&quot;$&quot;* &quot;-&quot;??_);_(@_)">
                  <c:v>21600428999</c:v>
                </c:pt>
                <c:pt idx="51" formatCode="_(&quot;$&quot;* #,##0_);_(&quot;$&quot;* \(#,##0\);_(&quot;$&quot;* &quot;-&quot;??_);_(@_)">
                  <c:v>1071585900</c:v>
                </c:pt>
                <c:pt idx="52" formatCode="_(&quot;$&quot;* #,##0_);_(&quot;$&quot;* \(#,##0\);_(&quot;$&quot;* &quot;-&quot;??_);_(@_)">
                  <c:v>22672014899</c:v>
                </c:pt>
                <c:pt idx="54" formatCode="_(&quot;$&quot;* #,##0_);_(&quot;$&quot;* \(#,##0\);_(&quot;$&quot;* &quot;-&quot;??_);_(@_)">
                  <c:v>1415000</c:v>
                </c:pt>
                <c:pt idx="55" formatCode="_(&quot;$&quot;* #,##0_);_(&quot;$&quot;* \(#,##0\);_(&quot;$&quot;* &quot;-&quot;??_);_(@_)">
                  <c:v>-358447</c:v>
                </c:pt>
                <c:pt idx="56" formatCode="_(&quot;$&quot;* #,##0_);_(&quot;$&quot;* \(#,##0\);_(&quot;$&quot;* &quot;-&quot;??_);_(@_)">
                  <c:v>1056553</c:v>
                </c:pt>
                <c:pt idx="58" formatCode="_(&quot;$&quot;* #,##0_);_(&quot;$&quot;* \(#,##0\);_(&quot;$&quot;* &quot;-&quot;??_);_(@_)">
                  <c:v>22673071452</c:v>
                </c:pt>
                <c:pt idx="61" formatCode="_(&quot;$&quot;* #,##0_);_(&quot;$&quot;* \(#,##0\);_(&quot;$&quot;* &quot;-&quot;??_);_(@_)">
                  <c:v>1742444000</c:v>
                </c:pt>
                <c:pt idx="62" formatCode="_(&quot;$&quot;* #,##0_);_(&quot;$&quot;* \(#,##0\);_(&quot;$&quot;* &quot;-&quot;??_);_(@_)">
                  <c:v>3484888000</c:v>
                </c:pt>
                <c:pt idx="63" formatCode="_(&quot;$&quot;* #,##0_);_(&quot;$&quot;* \(#,##0\);_(&quot;$&quot;* &quot;-&quot;??_);_(@_)">
                  <c:v>5227332000</c:v>
                </c:pt>
                <c:pt idx="65" formatCode="_(&quot;$&quot;* #,##0.00_);_(&quot;$&quot;* \(#,##0.00\);_(&quot;$&quot;* &quot;-&quot;??_);_(@_)">
                  <c:v>3000444000</c:v>
                </c:pt>
                <c:pt idx="67" formatCode="_(&quot;$&quot;* #,##0_);_(&quot;$&quot;* \(#,##0\);_(&quot;$&quot;* &quot;-&quot;??_);_(@_)">
                  <c:v>8227776000</c:v>
                </c:pt>
                <c:pt idx="71" formatCode="_(&quot;$&quot;* #,##0_);_(&quot;$&quot;* \(#,##0\);_(&quot;$&quot;* &quot;-&quot;??_);_(@_)">
                  <c:v>80000</c:v>
                </c:pt>
                <c:pt idx="72" formatCode="_(&quot;$&quot;* #,##0_);_(&quot;$&quot;* \(#,##0\);_(&quot;$&quot;* &quot;-&quot;??_);_(@_)">
                  <c:v>716935783915</c:v>
                </c:pt>
                <c:pt idx="73" formatCode="_(&quot;$&quot;* #,##0_);_(&quot;$&quot;* \(#,##0\);_(&quot;$&quot;* &quot;-&quot;??_);_(@_)">
                  <c:v>716935863915</c:v>
                </c:pt>
                <c:pt idx="75" formatCode="_(&quot;$&quot;* #,##0_);_(&quot;$&quot;* \(#,##0\);_(&quot;$&quot;* &quot;-&quot;??_);_(@_)">
                  <c:v>725163639915</c:v>
                </c:pt>
                <c:pt idx="77" formatCode="_(&quot;$&quot;* #,##0_);_(&quot;$&quot;* \(#,##0\);_(&quot;$&quot;* &quot;-&quot;??_);_(@_)">
                  <c:v>702490568463</c:v>
                </c:pt>
                <c:pt idx="81" formatCode="_(&quot;$&quot;* #,##0_);_(&quot;$&quot;* \(#,##0\);_(&quot;$&quot;* &quot;-&quot;??_);_(@_)">
                  <c:v>21452665500</c:v>
                </c:pt>
                <c:pt idx="84" formatCode="_(* #,##0_);_(* \(#,##0\);_(* &quot;-&quot;??_);_(@_)">
                  <c:v>66878</c:v>
                </c:pt>
                <c:pt idx="85" formatCode="_(* #,##0.00_);_(* \(#,##0.00\);_(* &quot;-&quot;??_);_(@_)">
                  <c:v>-1071585900</c:v>
                </c:pt>
                <c:pt idx="86" formatCode="_(* #,##0.00_);_(* \(#,##0.00\);_(* &quot;-&quot;??_);_(@_)">
                  <c:v>-1742444000</c:v>
                </c:pt>
                <c:pt idx="87" formatCode="_(* #,##0.00_);_(* \(#,##0.00\);_(* &quot;-&quot;??_);_(@_)">
                  <c:v>-3484888000</c:v>
                </c:pt>
                <c:pt idx="88" formatCode="_(&quot;$&quot;* #,##0_);_(&quot;$&quot;* \(#,##0\);_(&quot;$&quot;* &quot;-&quot;??_);_(@_)">
                  <c:v>15153814478</c:v>
                </c:pt>
                <c:pt idx="91" formatCode="_(* #,##0_);_(* \(#,##0\);_(* &quot;-&quot;??_);_(@_)">
                  <c:v>166878</c:v>
                </c:pt>
                <c:pt idx="93" formatCode="_(&quot;$&quot;* #,##0_);_(&quot;$&quot;* \(#,##0\);_(&quot;$&quot;* &quot;-&quot;??_);_(@_)">
                  <c:v>15153647600</c:v>
                </c:pt>
                <c:pt idx="96" formatCode="_(* #,##0_);_(* \(#,##0\);_(* &quot;-&quot;??_);_(@_)">
                  <c:v>-50000</c:v>
                </c:pt>
                <c:pt idx="97" formatCode="_(* #,##0_);_(* \(#,##0\);_(* &quot;-&quot;??_);_(@_)">
                  <c:v>85000</c:v>
                </c:pt>
                <c:pt idx="98" formatCode="_(* #,##0_);_(* \(#,##0\);_(* &quot;-&quot;??_);_(@_)">
                  <c:v>35000</c:v>
                </c:pt>
                <c:pt idx="100" formatCode="_(&quot;$&quot;* #,##0_);_(&quot;$&quot;* \(#,##0\);_(&quot;$&quot;* &quot;-&quot;??_);_(@_)">
                  <c:v>15153682600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82F-4780-B0D9-7259E65BB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322896"/>
        <c:axId val="575318416"/>
      </c:barChart>
      <c:catAx>
        <c:axId val="57532289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575318416"/>
        <c:crosses val="autoZero"/>
        <c:auto val="1"/>
        <c:lblAlgn val="ctr"/>
        <c:lblOffset val="100"/>
        <c:noMultiLvlLbl val="0"/>
      </c:catAx>
      <c:valAx>
        <c:axId val="57531841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57532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Sheet2!$A$1:$A$101</c:f>
              <c:strCache>
                <c:ptCount val="101"/>
                <c:pt idx="0">
                  <c:v>XZY company </c:v>
                </c:pt>
                <c:pt idx="1">
                  <c:v>assumption</c:v>
                </c:pt>
                <c:pt idx="2">
                  <c:v>Revenue</c:v>
                </c:pt>
                <c:pt idx="4">
                  <c:v>Units</c:v>
                </c:pt>
                <c:pt idx="5">
                  <c:v>Price</c:v>
                </c:pt>
                <c:pt idx="7">
                  <c:v>Net Revenue</c:v>
                </c:pt>
                <c:pt idx="8">
                  <c:v>Unit Receivable %</c:v>
                </c:pt>
                <c:pt idx="9">
                  <c:v>Untis Payable %</c:v>
                </c:pt>
                <c:pt idx="10">
                  <c:v>Deferred Revenue</c:v>
                </c:pt>
                <c:pt idx="12">
                  <c:v>Net Borrowing</c:v>
                </c:pt>
                <c:pt idx="13">
                  <c:v>Debt Payment</c:v>
                </c:pt>
                <c:pt idx="14">
                  <c:v>Intrest Rate</c:v>
                </c:pt>
                <c:pt idx="15">
                  <c:v>npv</c:v>
                </c:pt>
                <c:pt idx="17">
                  <c:v>Intrest Payment</c:v>
                </c:pt>
                <c:pt idx="18">
                  <c:v>Cost of Goods Sold</c:v>
                </c:pt>
                <c:pt idx="19">
                  <c:v>unit cost</c:v>
                </c:pt>
                <c:pt idx="21">
                  <c:v>operating expense</c:v>
                </c:pt>
                <c:pt idx="22">
                  <c:v>payroll</c:v>
                </c:pt>
                <c:pt idx="23">
                  <c:v>markting Cost</c:v>
                </c:pt>
                <c:pt idx="26">
                  <c:v>Income statement </c:v>
                </c:pt>
                <c:pt idx="27">
                  <c:v>Net Revenu</c:v>
                </c:pt>
                <c:pt idx="28">
                  <c:v>Cost Of Good Sold</c:v>
                </c:pt>
                <c:pt idx="30">
                  <c:v>Gross Profit</c:v>
                </c:pt>
                <c:pt idx="31">
                  <c:v>Gross Profit %</c:v>
                </c:pt>
                <c:pt idx="33">
                  <c:v>operating expense</c:v>
                </c:pt>
                <c:pt idx="34">
                  <c:v>payroll</c:v>
                </c:pt>
                <c:pt idx="35">
                  <c:v>markting Cost</c:v>
                </c:pt>
                <c:pt idx="36">
                  <c:v>total</c:v>
                </c:pt>
                <c:pt idx="38">
                  <c:v>operating earnings</c:v>
                </c:pt>
                <c:pt idx="39">
                  <c:v>operating margin%</c:v>
                </c:pt>
                <c:pt idx="40">
                  <c:v>net income</c:v>
                </c:pt>
                <c:pt idx="42">
                  <c:v>net income %</c:v>
                </c:pt>
                <c:pt idx="43">
                  <c:v>intrest rate</c:v>
                </c:pt>
                <c:pt idx="45">
                  <c:v>intrest</c:v>
                </c:pt>
                <c:pt idx="47">
                  <c:v>balance sheet</c:v>
                </c:pt>
                <c:pt idx="48">
                  <c:v>assets</c:v>
                </c:pt>
                <c:pt idx="50">
                  <c:v>cash</c:v>
                </c:pt>
                <c:pt idx="51">
                  <c:v>unit receivable</c:v>
                </c:pt>
                <c:pt idx="52">
                  <c:v>total currnt Assets</c:v>
                </c:pt>
                <c:pt idx="54">
                  <c:v>fixed assets</c:v>
                </c:pt>
                <c:pt idx="55">
                  <c:v>Accumulated Depreciation</c:v>
                </c:pt>
                <c:pt idx="56">
                  <c:v>net fixed assets</c:v>
                </c:pt>
                <c:pt idx="58">
                  <c:v>total assets</c:v>
                </c:pt>
                <c:pt idx="60">
                  <c:v>liabilities</c:v>
                </c:pt>
                <c:pt idx="61">
                  <c:v>units payable</c:v>
                </c:pt>
                <c:pt idx="62">
                  <c:v>deferred Revenue</c:v>
                </c:pt>
                <c:pt idx="63">
                  <c:v>total current assets</c:v>
                </c:pt>
                <c:pt idx="65">
                  <c:v>long term debt</c:v>
                </c:pt>
                <c:pt idx="67">
                  <c:v>total liabilities</c:v>
                </c:pt>
                <c:pt idx="69">
                  <c:v>EQUITY</c:v>
                </c:pt>
                <c:pt idx="71">
                  <c:v>common stock</c:v>
                </c:pt>
                <c:pt idx="72">
                  <c:v>Ratained Earnings</c:v>
                </c:pt>
                <c:pt idx="73">
                  <c:v>total shareholders Equity</c:v>
                </c:pt>
                <c:pt idx="75">
                  <c:v>liabilities and shareholders Equit</c:v>
                </c:pt>
                <c:pt idx="77">
                  <c:v>balance check</c:v>
                </c:pt>
                <c:pt idx="79">
                  <c:v>chash flow</c:v>
                </c:pt>
                <c:pt idx="81">
                  <c:v>net income</c:v>
                </c:pt>
                <c:pt idx="83">
                  <c:v>oprating activities</c:v>
                </c:pt>
                <c:pt idx="84">
                  <c:v>depreciation</c:v>
                </c:pt>
                <c:pt idx="85">
                  <c:v>chg in UR</c:v>
                </c:pt>
                <c:pt idx="86">
                  <c:v>chg in UP</c:v>
                </c:pt>
                <c:pt idx="87">
                  <c:v>chg in Der Rev</c:v>
                </c:pt>
                <c:pt idx="88">
                  <c:v>operating cash flow</c:v>
                </c:pt>
                <c:pt idx="90">
                  <c:v>investing activities</c:v>
                </c:pt>
                <c:pt idx="91">
                  <c:v>copex</c:v>
                </c:pt>
                <c:pt idx="93">
                  <c:v>free cash flow</c:v>
                </c:pt>
                <c:pt idx="95">
                  <c:v>financing activities </c:v>
                </c:pt>
                <c:pt idx="96">
                  <c:v>debt repayment </c:v>
                </c:pt>
                <c:pt idx="97">
                  <c:v>net borrowing </c:v>
                </c:pt>
                <c:pt idx="98">
                  <c:v>net cash flow from finacing </c:v>
                </c:pt>
                <c:pt idx="100">
                  <c:v> net cash flow </c:v>
                </c:pt>
              </c:strCache>
            </c:strRef>
          </c:cat>
          <c:val>
            <c:numRef>
              <c:f>Sheet2!$B$1:$B$101</c:f>
              <c:numCache>
                <c:formatCode>General</c:formatCode>
                <c:ptCount val="101"/>
                <c:pt idx="0">
                  <c:v>2009</c:v>
                </c:pt>
                <c:pt idx="4">
                  <c:v>3790</c:v>
                </c:pt>
                <c:pt idx="5" formatCode="_(&quot;$&quot;* #,##0_);_(&quot;$&quot;* \(#,##0\);_(&quot;$&quot;* &quot;-&quot;??_);_(@_)">
                  <c:v>758000</c:v>
                </c:pt>
                <c:pt idx="7" formatCode="_(&quot;$&quot;* #,##0_);_(&quot;$&quot;* \(#,##0\);_(&quot;$&quot;* &quot;-&quot;??_);_(@_)">
                  <c:v>2872820000</c:v>
                </c:pt>
                <c:pt idx="8" formatCode="0%">
                  <c:v>0.05</c:v>
                </c:pt>
                <c:pt idx="9" formatCode="0%">
                  <c:v>0.08</c:v>
                </c:pt>
                <c:pt idx="10" formatCode="0%">
                  <c:v>0.04</c:v>
                </c:pt>
                <c:pt idx="12" formatCode="_(&quot;$&quot;* #,##0.00_);_(&quot;$&quot;* \(#,##0.00\);_(&quot;$&quot;* &quot;-&quot;??_);_(@_)">
                  <c:v>0</c:v>
                </c:pt>
                <c:pt idx="13" formatCode="_(&quot;$&quot;* #,##0_);_(&quot;$&quot;* \(#,##0\);_(&quot;$&quot;* &quot;-&quot;??_);_(@_)">
                  <c:v>50000</c:v>
                </c:pt>
                <c:pt idx="14" formatCode="0%">
                  <c:v>0.04</c:v>
                </c:pt>
                <c:pt idx="15" formatCode="&quot;$&quot;#,##0.00_);[Red]\(&quot;$&quot;#,##0.00\)">
                  <c:v>596949395558.87378</c:v>
                </c:pt>
                <c:pt idx="17" formatCode="_(&quot;$&quot;* #,##0.00_);_(&quot;$&quot;* \(#,##0.00\);_(&quot;$&quot;* &quot;-&quot;??_);_(@_)">
                  <c:v>119998000</c:v>
                </c:pt>
                <c:pt idx="19" formatCode="_(&quot;$&quot;* #,##0_);_(&quot;$&quot;* \(#,##0\);_(&quot;$&quot;* &quot;-&quot;??_);_(@_)">
                  <c:v>2000</c:v>
                </c:pt>
                <c:pt idx="22" formatCode="_(&quot;$&quot;* #,##0_);_(&quot;$&quot;* \(#,##0\);_(&quot;$&quot;* &quot;-&quot;??_);_(@_)">
                  <c:v>20000</c:v>
                </c:pt>
                <c:pt idx="23" formatCode="_(&quot;$&quot;* #,##0_);_(&quot;$&quot;* \(#,##0\);_(&quot;$&quot;* &quot;-&quot;??_);_(@_)">
                  <c:v>5000</c:v>
                </c:pt>
                <c:pt idx="27" formatCode="_(&quot;$&quot;* #,##0_);_(&quot;$&quot;* \(#,##0\);_(&quot;$&quot;* &quot;-&quot;??_);_(@_)">
                  <c:v>2872820000</c:v>
                </c:pt>
                <c:pt idx="28" formatCode="_(&quot;$&quot;* #,##0_);_(&quot;$&quot;* \(#,##0\);_(&quot;$&quot;* &quot;-&quot;??_);_(@_)">
                  <c:v>7580000</c:v>
                </c:pt>
                <c:pt idx="30" formatCode="_(&quot;$&quot;* #,##0_);_(&quot;$&quot;* \(#,##0\);_(&quot;$&quot;* &quot;-&quot;??_);_(@_)">
                  <c:v>2865240000</c:v>
                </c:pt>
                <c:pt idx="31" formatCode="0%">
                  <c:v>0.99736147757255933</c:v>
                </c:pt>
                <c:pt idx="34" formatCode="_(&quot;$&quot;* #,##0_);_(&quot;$&quot;* \(#,##0\);_(&quot;$&quot;* &quot;-&quot;??_);_(@_)">
                  <c:v>3003673</c:v>
                </c:pt>
                <c:pt idx="35" formatCode="_(&quot;$&quot;* #,##0_);_(&quot;$&quot;* \(#,##0\);_(&quot;$&quot;* &quot;-&quot;??_);_(@_)">
                  <c:v>500000</c:v>
                </c:pt>
                <c:pt idx="36" formatCode="_(&quot;$&quot;* #,##0_);_(&quot;$&quot;* \(#,##0\);_(&quot;$&quot;* &quot;-&quot;??_);_(@_)">
                  <c:v>3503673</c:v>
                </c:pt>
                <c:pt idx="38" formatCode="_(&quot;$&quot;* #,##0_);_(&quot;$&quot;* \(#,##0\);_(&quot;$&quot;* &quot;-&quot;??_);_(@_)">
                  <c:v>2861736327</c:v>
                </c:pt>
                <c:pt idx="39" formatCode="0%">
                  <c:v>0.99614188393286041</c:v>
                </c:pt>
                <c:pt idx="40" formatCode="_(&quot;$&quot;* #,##0_);_(&quot;$&quot;* \(#,##0\);_(&quot;$&quot;* &quot;-&quot;??_);_(@_)">
                  <c:v>2861736327</c:v>
                </c:pt>
                <c:pt idx="42" formatCode="0%">
                  <c:v>0.99614188393286041</c:v>
                </c:pt>
                <c:pt idx="43" formatCode="0%">
                  <c:v>0.04</c:v>
                </c:pt>
                <c:pt idx="45" formatCode="_(&quot;$&quot;* #,##0.00_);_(&quot;$&quot;* \(#,##0.00\);_(&quot;$&quot;* &quot;-&quot;??_);_(@_)">
                  <c:v>119998000</c:v>
                </c:pt>
                <c:pt idx="48">
                  <c:v>0</c:v>
                </c:pt>
                <c:pt idx="50" formatCode="_(&quot;$&quot;* #,##0_);_(&quot;$&quot;* \(#,##0\);_(&quot;$&quot;* &quot;-&quot;??_);_(@_)">
                  <c:v>4250000</c:v>
                </c:pt>
                <c:pt idx="51" formatCode="_(&quot;$&quot;* #,##0_);_(&quot;$&quot;* \(#,##0\);_(&quot;$&quot;* &quot;-&quot;??_);_(@_)">
                  <c:v>120000</c:v>
                </c:pt>
                <c:pt idx="52" formatCode="_(&quot;$&quot;* #,##0_);_(&quot;$&quot;* \(#,##0\);_(&quot;$&quot;* &quot;-&quot;??_);_(@_)">
                  <c:v>4370000</c:v>
                </c:pt>
                <c:pt idx="54" formatCode="_(&quot;$&quot;* #,##0_);_(&quot;$&quot;* \(#,##0\);_(&quot;$&quot;* &quot;-&quot;??_);_(@_)">
                  <c:v>40000</c:v>
                </c:pt>
                <c:pt idx="55" formatCode="_(&quot;$&quot;* #,##0_);_(&quot;$&quot;* \(#,##0\);_(&quot;$&quot;* &quot;-&quot;??_);_(@_)">
                  <c:v>-10000</c:v>
                </c:pt>
                <c:pt idx="56" formatCode="_(&quot;$&quot;* #,##0_);_(&quot;$&quot;* \(#,##0\);_(&quot;$&quot;* &quot;-&quot;??_);_(@_)">
                  <c:v>30000</c:v>
                </c:pt>
                <c:pt idx="58" formatCode="_(&quot;$&quot;* #,##0_);_(&quot;$&quot;* \(#,##0\);_(&quot;$&quot;* &quot;-&quot;??_);_(@_)">
                  <c:v>4400000</c:v>
                </c:pt>
                <c:pt idx="61" formatCode="_(&quot;$&quot;* #,##0_);_(&quot;$&quot;* \(#,##0\);_(&quot;$&quot;* &quot;-&quot;??_);_(@_)">
                  <c:v>75000</c:v>
                </c:pt>
                <c:pt idx="62" formatCode="_(&quot;$&quot;* #,##0_);_(&quot;$&quot;* \(#,##0\);_(&quot;$&quot;* &quot;-&quot;??_);_(@_)">
                  <c:v>25000</c:v>
                </c:pt>
                <c:pt idx="63" formatCode="_(&quot;$&quot;* #,##0_);_(&quot;$&quot;* \(#,##0\);_(&quot;$&quot;* &quot;-&quot;??_);_(@_)">
                  <c:v>100000</c:v>
                </c:pt>
                <c:pt idx="65" formatCode="_(&quot;$&quot;* #,##0_);_(&quot;$&quot;* \(#,##0\);_(&quot;$&quot;* &quot;-&quot;??_);_(@_)">
                  <c:v>3000000000</c:v>
                </c:pt>
                <c:pt idx="67" formatCode="_(&quot;$&quot;* #,##0_);_(&quot;$&quot;* \(#,##0\);_(&quot;$&quot;* &quot;-&quot;??_);_(@_)">
                  <c:v>3000100000</c:v>
                </c:pt>
                <c:pt idx="71" formatCode="_(&quot;$&quot;* #,##0_);_(&quot;$&quot;* \(#,##0\);_(&quot;$&quot;* &quot;-&quot;??_);_(@_)">
                  <c:v>50000</c:v>
                </c:pt>
                <c:pt idx="72" formatCode="_(&quot;$&quot;* #,##0_);_(&quot;$&quot;* \(#,##0\);_(&quot;$&quot;* &quot;-&quot;??_);_(@_)">
                  <c:v>1250000</c:v>
                </c:pt>
                <c:pt idx="73" formatCode="_(&quot;$&quot;* #,##0_);_(&quot;$&quot;* \(#,##0\);_(&quot;$&quot;* &quot;-&quot;??_);_(@_)">
                  <c:v>1300000</c:v>
                </c:pt>
                <c:pt idx="75" formatCode="_(&quot;$&quot;* #,##0_);_(&quot;$&quot;* \(#,##0\);_(&quot;$&quot;* &quot;-&quot;??_);_(@_)">
                  <c:v>3001400000</c:v>
                </c:pt>
                <c:pt idx="77" formatCode="_(&quot;$&quot;* #,##0_);_(&quot;$&quot;* \(#,##0\);_(&quot;$&quot;* &quot;-&quot;??_);_(@_)">
                  <c:v>2997000000</c:v>
                </c:pt>
                <c:pt idx="81" formatCode="_(&quot;$&quot;* #,##0_);_(&quot;$&quot;* \(#,##0\);_(&quot;$&quot;* &quot;-&quot;??_);_(@_)">
                  <c:v>2861736327</c:v>
                </c:pt>
                <c:pt idx="84" formatCode="_(* #,##0_);_(* \(#,##0\);_(* &quot;-&quot;??_);_(@_)">
                  <c:v>31667</c:v>
                </c:pt>
                <c:pt idx="85" formatCode="_(* #,##0.00_);_(* \(#,##0.00\);_(* &quot;-&quot;??_);_(@_)">
                  <c:v>143521000</c:v>
                </c:pt>
                <c:pt idx="86" formatCode="_(* #,##0.00_);_(* \(#,##0.00\);_(* &quot;-&quot;??_);_(@_)">
                  <c:v>323925000</c:v>
                </c:pt>
                <c:pt idx="87" formatCode="_(* #,##0.00_);_(* \(#,##0.00\);_(* &quot;-&quot;??_);_(@_)">
                  <c:v>242975000</c:v>
                </c:pt>
                <c:pt idx="88" formatCode="_(&quot;$&quot;* #,##0_);_(&quot;$&quot;* \(#,##0\);_(&quot;$&quot;* &quot;-&quot;??_);_(@_)">
                  <c:v>3572188994</c:v>
                </c:pt>
                <c:pt idx="91" formatCode="_(* #,##0_);_(* \(#,##0\);_(* &quot;-&quot;??_);_(@_)">
                  <c:v>103333</c:v>
                </c:pt>
                <c:pt idx="93" formatCode="_(&quot;$&quot;* #,##0_);_(&quot;$&quot;* \(#,##0\);_(&quot;$&quot;* &quot;-&quot;??_);_(@_)">
                  <c:v>3572085661</c:v>
                </c:pt>
                <c:pt idx="96" formatCode="_(* #,##0_);_(* \(#,##0\);_(* &quot;-&quot;??_);_(@_)">
                  <c:v>-50000</c:v>
                </c:pt>
                <c:pt idx="97" formatCode="_(* #,##0_);_(* \(#,##0\);_(* &quot;-&quot;??_);_(@_)">
                  <c:v>0</c:v>
                </c:pt>
                <c:pt idx="98" formatCode="_(* #,##0_);_(* \(#,##0\);_(* &quot;-&quot;??_);_(@_)">
                  <c:v>-50000</c:v>
                </c:pt>
                <c:pt idx="100" formatCode="_(&quot;$&quot;* #,##0_);_(&quot;$&quot;* \(#,##0\);_(&quot;$&quot;* &quot;-&quot;??_);_(@_)">
                  <c:v>3572035661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48-4D13-9C5C-EE0279B5F8B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Sheet2!$A$1:$A$101</c:f>
              <c:strCache>
                <c:ptCount val="101"/>
                <c:pt idx="0">
                  <c:v>XZY company </c:v>
                </c:pt>
                <c:pt idx="1">
                  <c:v>assumption</c:v>
                </c:pt>
                <c:pt idx="2">
                  <c:v>Revenue</c:v>
                </c:pt>
                <c:pt idx="4">
                  <c:v>Units</c:v>
                </c:pt>
                <c:pt idx="5">
                  <c:v>Price</c:v>
                </c:pt>
                <c:pt idx="7">
                  <c:v>Net Revenue</c:v>
                </c:pt>
                <c:pt idx="8">
                  <c:v>Unit Receivable %</c:v>
                </c:pt>
                <c:pt idx="9">
                  <c:v>Untis Payable %</c:v>
                </c:pt>
                <c:pt idx="10">
                  <c:v>Deferred Revenue</c:v>
                </c:pt>
                <c:pt idx="12">
                  <c:v>Net Borrowing</c:v>
                </c:pt>
                <c:pt idx="13">
                  <c:v>Debt Payment</c:v>
                </c:pt>
                <c:pt idx="14">
                  <c:v>Intrest Rate</c:v>
                </c:pt>
                <c:pt idx="15">
                  <c:v>npv</c:v>
                </c:pt>
                <c:pt idx="17">
                  <c:v>Intrest Payment</c:v>
                </c:pt>
                <c:pt idx="18">
                  <c:v>Cost of Goods Sold</c:v>
                </c:pt>
                <c:pt idx="19">
                  <c:v>unit cost</c:v>
                </c:pt>
                <c:pt idx="21">
                  <c:v>operating expense</c:v>
                </c:pt>
                <c:pt idx="22">
                  <c:v>payroll</c:v>
                </c:pt>
                <c:pt idx="23">
                  <c:v>markting Cost</c:v>
                </c:pt>
                <c:pt idx="26">
                  <c:v>Income statement </c:v>
                </c:pt>
                <c:pt idx="27">
                  <c:v>Net Revenu</c:v>
                </c:pt>
                <c:pt idx="28">
                  <c:v>Cost Of Good Sold</c:v>
                </c:pt>
                <c:pt idx="30">
                  <c:v>Gross Profit</c:v>
                </c:pt>
                <c:pt idx="31">
                  <c:v>Gross Profit %</c:v>
                </c:pt>
                <c:pt idx="33">
                  <c:v>operating expense</c:v>
                </c:pt>
                <c:pt idx="34">
                  <c:v>payroll</c:v>
                </c:pt>
                <c:pt idx="35">
                  <c:v>markting Cost</c:v>
                </c:pt>
                <c:pt idx="36">
                  <c:v>total</c:v>
                </c:pt>
                <c:pt idx="38">
                  <c:v>operating earnings</c:v>
                </c:pt>
                <c:pt idx="39">
                  <c:v>operating margin%</c:v>
                </c:pt>
                <c:pt idx="40">
                  <c:v>net income</c:v>
                </c:pt>
                <c:pt idx="42">
                  <c:v>net income %</c:v>
                </c:pt>
                <c:pt idx="43">
                  <c:v>intrest rate</c:v>
                </c:pt>
                <c:pt idx="45">
                  <c:v>intrest</c:v>
                </c:pt>
                <c:pt idx="47">
                  <c:v>balance sheet</c:v>
                </c:pt>
                <c:pt idx="48">
                  <c:v>assets</c:v>
                </c:pt>
                <c:pt idx="50">
                  <c:v>cash</c:v>
                </c:pt>
                <c:pt idx="51">
                  <c:v>unit receivable</c:v>
                </c:pt>
                <c:pt idx="52">
                  <c:v>total currnt Assets</c:v>
                </c:pt>
                <c:pt idx="54">
                  <c:v>fixed assets</c:v>
                </c:pt>
                <c:pt idx="55">
                  <c:v>Accumulated Depreciation</c:v>
                </c:pt>
                <c:pt idx="56">
                  <c:v>net fixed assets</c:v>
                </c:pt>
                <c:pt idx="58">
                  <c:v>total assets</c:v>
                </c:pt>
                <c:pt idx="60">
                  <c:v>liabilities</c:v>
                </c:pt>
                <c:pt idx="61">
                  <c:v>units payable</c:v>
                </c:pt>
                <c:pt idx="62">
                  <c:v>deferred Revenue</c:v>
                </c:pt>
                <c:pt idx="63">
                  <c:v>total current assets</c:v>
                </c:pt>
                <c:pt idx="65">
                  <c:v>long term debt</c:v>
                </c:pt>
                <c:pt idx="67">
                  <c:v>total liabilities</c:v>
                </c:pt>
                <c:pt idx="69">
                  <c:v>EQUITY</c:v>
                </c:pt>
                <c:pt idx="71">
                  <c:v>common stock</c:v>
                </c:pt>
                <c:pt idx="72">
                  <c:v>Ratained Earnings</c:v>
                </c:pt>
                <c:pt idx="73">
                  <c:v>total shareholders Equity</c:v>
                </c:pt>
                <c:pt idx="75">
                  <c:v>liabilities and shareholders Equit</c:v>
                </c:pt>
                <c:pt idx="77">
                  <c:v>balance check</c:v>
                </c:pt>
                <c:pt idx="79">
                  <c:v>chash flow</c:v>
                </c:pt>
                <c:pt idx="81">
                  <c:v>net income</c:v>
                </c:pt>
                <c:pt idx="83">
                  <c:v>oprating activities</c:v>
                </c:pt>
                <c:pt idx="84">
                  <c:v>depreciation</c:v>
                </c:pt>
                <c:pt idx="85">
                  <c:v>chg in UR</c:v>
                </c:pt>
                <c:pt idx="86">
                  <c:v>chg in UP</c:v>
                </c:pt>
                <c:pt idx="87">
                  <c:v>chg in Der Rev</c:v>
                </c:pt>
                <c:pt idx="88">
                  <c:v>operating cash flow</c:v>
                </c:pt>
                <c:pt idx="90">
                  <c:v>investing activities</c:v>
                </c:pt>
                <c:pt idx="91">
                  <c:v>copex</c:v>
                </c:pt>
                <c:pt idx="93">
                  <c:v>free cash flow</c:v>
                </c:pt>
                <c:pt idx="95">
                  <c:v>financing activities </c:v>
                </c:pt>
                <c:pt idx="96">
                  <c:v>debt repayment </c:v>
                </c:pt>
                <c:pt idx="97">
                  <c:v>net borrowing </c:v>
                </c:pt>
                <c:pt idx="98">
                  <c:v>net cash flow from finacing </c:v>
                </c:pt>
                <c:pt idx="100">
                  <c:v> net cash flow </c:v>
                </c:pt>
              </c:strCache>
            </c:strRef>
          </c:cat>
          <c:val>
            <c:numRef>
              <c:f>Sheet2!$C$1:$C$101</c:f>
              <c:numCache>
                <c:formatCode>General</c:formatCode>
                <c:ptCount val="101"/>
                <c:pt idx="0">
                  <c:v>2010</c:v>
                </c:pt>
                <c:pt idx="4">
                  <c:v>4500</c:v>
                </c:pt>
                <c:pt idx="5" formatCode="_(&quot;$&quot;* #,##0_);_(&quot;$&quot;* \(#,##0\);_(&quot;$&quot;* &quot;-&quot;??_);_(@_)">
                  <c:v>900000</c:v>
                </c:pt>
                <c:pt idx="7" formatCode="_(&quot;$&quot;* #,##0_);_(&quot;$&quot;* \(#,##0\);_(&quot;$&quot;* &quot;-&quot;??_);_(@_)">
                  <c:v>4050000000</c:v>
                </c:pt>
                <c:pt idx="8" formatCode="0%">
                  <c:v>0.05</c:v>
                </c:pt>
                <c:pt idx="9" formatCode="0%">
                  <c:v>0.08</c:v>
                </c:pt>
                <c:pt idx="10" formatCode="0%">
                  <c:v>0.06</c:v>
                </c:pt>
                <c:pt idx="12" formatCode="_(&quot;$&quot;* #,##0_);_(&quot;$&quot;* \(#,##0\);_(&quot;$&quot;* &quot;-&quot;??_);_(@_)">
                  <c:v>70000</c:v>
                </c:pt>
                <c:pt idx="13" formatCode="_(&quot;$&quot;* #,##0_);_(&quot;$&quot;* \(#,##0\);_(&quot;$&quot;* &quot;-&quot;??_);_(@_)">
                  <c:v>50000</c:v>
                </c:pt>
                <c:pt idx="14" formatCode="0%">
                  <c:v>7.0000000000000007E-2</c:v>
                </c:pt>
                <c:pt idx="15">
                  <c:v>7.0000000000000007E-2</c:v>
                </c:pt>
                <c:pt idx="17" formatCode="_(&quot;$&quot;* #,##0.00_);_(&quot;$&quot;* \(#,##0.00\);_(&quot;$&quot;* &quot;-&quot;??_);_(@_)">
                  <c:v>209997900.00000003</c:v>
                </c:pt>
                <c:pt idx="19" formatCode="_(&quot;$&quot;* #,##0_);_(&quot;$&quot;* \(#,##0\);_(&quot;$&quot;* &quot;-&quot;??_);_(@_)">
                  <c:v>23000</c:v>
                </c:pt>
                <c:pt idx="22" formatCode="_(&quot;$&quot;* #,##0_);_(&quot;$&quot;* \(#,##0\);_(&quot;$&quot;* &quot;-&quot;??_);_(@_)">
                  <c:v>20500</c:v>
                </c:pt>
                <c:pt idx="23" formatCode="_(&quot;$&quot;* #,##0_);_(&quot;$&quot;* \(#,##0\);_(&quot;$&quot;* &quot;-&quot;??_);_(@_)">
                  <c:v>6000</c:v>
                </c:pt>
                <c:pt idx="27" formatCode="_(&quot;$&quot;* #,##0_);_(&quot;$&quot;* \(#,##0\);_(&quot;$&quot;* &quot;-&quot;??_);_(@_)">
                  <c:v>4050000000</c:v>
                </c:pt>
                <c:pt idx="28" formatCode="_(&quot;$&quot;* #,##0_);_(&quot;$&quot;* \(#,##0\);_(&quot;$&quot;* &quot;-&quot;??_);_(@_)">
                  <c:v>103500000</c:v>
                </c:pt>
                <c:pt idx="30" formatCode="_(&quot;$&quot;* #,##0_);_(&quot;$&quot;* \(#,##0\);_(&quot;$&quot;* &quot;-&quot;??_);_(@_)">
                  <c:v>3946500000</c:v>
                </c:pt>
                <c:pt idx="31" formatCode="0%">
                  <c:v>0.97444444444444445</c:v>
                </c:pt>
                <c:pt idx="34" formatCode="_(&quot;$&quot;* #,##0_);_(&quot;$&quot;* \(#,##0\);_(&quot;$&quot;* &quot;-&quot;??_);_(@_)">
                  <c:v>450000000</c:v>
                </c:pt>
                <c:pt idx="35" formatCode="_(&quot;$&quot;* #,##0_);_(&quot;$&quot;* \(#,##0\);_(&quot;$&quot;* &quot;-&quot;??_);_(@_)">
                  <c:v>60000000</c:v>
                </c:pt>
                <c:pt idx="36" formatCode="_(&quot;$&quot;* #,##0_);_(&quot;$&quot;* \(#,##0\);_(&quot;$&quot;* &quot;-&quot;??_);_(@_)">
                  <c:v>510000000</c:v>
                </c:pt>
                <c:pt idx="38" formatCode="_(&quot;$&quot;* #,##0_);_(&quot;$&quot;* \(#,##0\);_(&quot;$&quot;* &quot;-&quot;??_);_(@_)">
                  <c:v>3436500000</c:v>
                </c:pt>
                <c:pt idx="39" formatCode="0%">
                  <c:v>0.84851851851851856</c:v>
                </c:pt>
                <c:pt idx="40" formatCode="_(&quot;$&quot;* #,##0_);_(&quot;$&quot;* \(#,##0\);_(&quot;$&quot;* &quot;-&quot;??_);_(@_)">
                  <c:v>3436500000</c:v>
                </c:pt>
                <c:pt idx="42" formatCode="0%">
                  <c:v>0.84851851851851856</c:v>
                </c:pt>
                <c:pt idx="43" formatCode="0%">
                  <c:v>7.0000000000000007E-2</c:v>
                </c:pt>
                <c:pt idx="45" formatCode="_(&quot;$&quot;* #,##0.00_);_(&quot;$&quot;* \(#,##0.00\);_(&quot;$&quot;* &quot;-&quot;??_);_(@_)">
                  <c:v>209997900.00000003</c:v>
                </c:pt>
                <c:pt idx="50" formatCode="_(&quot;$&quot;* #,##0_);_(&quot;$&quot;* \(#,##0\);_(&quot;$&quot;* &quot;-&quot;??_);_(@_)">
                  <c:v>3572035661</c:v>
                </c:pt>
                <c:pt idx="51" formatCode="_(&quot;$&quot;* #,##0_);_(&quot;$&quot;* \(#,##0\);_(&quot;$&quot;* &quot;-&quot;??_);_(@_)">
                  <c:v>143641000</c:v>
                </c:pt>
                <c:pt idx="52" formatCode="_(&quot;$&quot;* #,##0_);_(&quot;$&quot;* \(#,##0\);_(&quot;$&quot;* &quot;-&quot;??_);_(@_)">
                  <c:v>3715676661</c:v>
                </c:pt>
                <c:pt idx="54" formatCode="_(&quot;$&quot;* #,##0_);_(&quot;$&quot;* \(#,##0\);_(&quot;$&quot;* &quot;-&quot;??_);_(@_)">
                  <c:v>165000</c:v>
                </c:pt>
                <c:pt idx="55" formatCode="_(&quot;$&quot;* #,##0_);_(&quot;$&quot;* \(#,##0\);_(&quot;$&quot;* &quot;-&quot;??_);_(@_)">
                  <c:v>-41677</c:v>
                </c:pt>
                <c:pt idx="56" formatCode="_(&quot;$&quot;* #,##0_);_(&quot;$&quot;* \(#,##0\);_(&quot;$&quot;* &quot;-&quot;??_);_(@_)">
                  <c:v>123323</c:v>
                </c:pt>
                <c:pt idx="58" formatCode="_(&quot;$&quot;* #,##0_);_(&quot;$&quot;* \(#,##0\);_(&quot;$&quot;* &quot;-&quot;??_);_(@_)">
                  <c:v>3715799984</c:v>
                </c:pt>
                <c:pt idx="61" formatCode="_(&quot;$&quot;* #,##0_);_(&quot;$&quot;* \(#,##0\);_(&quot;$&quot;* &quot;-&quot;??_);_(@_)">
                  <c:v>324000000</c:v>
                </c:pt>
                <c:pt idx="62" formatCode="_(&quot;$&quot;* #,##0_);_(&quot;$&quot;* \(#,##0\);_(&quot;$&quot;* &quot;-&quot;??_);_(@_)">
                  <c:v>243000000</c:v>
                </c:pt>
                <c:pt idx="63" formatCode="_(&quot;$&quot;* #,##0_);_(&quot;$&quot;* \(#,##0\);_(&quot;$&quot;* &quot;-&quot;??_);_(@_)">
                  <c:v>567000000</c:v>
                </c:pt>
                <c:pt idx="65" formatCode="_(&quot;$&quot;* #,##0.00_);_(&quot;$&quot;* \(#,##0.00\);_(&quot;$&quot;* &quot;-&quot;??_);_(@_)">
                  <c:v>2999950000</c:v>
                </c:pt>
                <c:pt idx="67" formatCode="_(&quot;$&quot;* #,##0_);_(&quot;$&quot;* \(#,##0\);_(&quot;$&quot;* &quot;-&quot;??_);_(@_)">
                  <c:v>3566950000</c:v>
                </c:pt>
                <c:pt idx="71" formatCode="_(&quot;$&quot;* #,##0_);_(&quot;$&quot;* \(#,##0\);_(&quot;$&quot;* &quot;-&quot;??_);_(@_)">
                  <c:v>80000</c:v>
                </c:pt>
                <c:pt idx="72" formatCode="_(&quot;$&quot;* #,##0_);_(&quot;$&quot;* \(#,##0\);_(&quot;$&quot;* &quot;-&quot;??_);_(@_)">
                  <c:v>3437800000</c:v>
                </c:pt>
                <c:pt idx="73" formatCode="_(&quot;$&quot;* #,##0_);_(&quot;$&quot;* \(#,##0\);_(&quot;$&quot;* &quot;-&quot;??_);_(@_)">
                  <c:v>3437880000</c:v>
                </c:pt>
                <c:pt idx="75" formatCode="_(&quot;$&quot;* #,##0_);_(&quot;$&quot;* \(#,##0\);_(&quot;$&quot;* &quot;-&quot;??_);_(@_)">
                  <c:v>7004830000</c:v>
                </c:pt>
                <c:pt idx="77" formatCode="_(&quot;$&quot;* #,##0_);_(&quot;$&quot;* \(#,##0\);_(&quot;$&quot;* &quot;-&quot;??_);_(@_)">
                  <c:v>3289030016</c:v>
                </c:pt>
                <c:pt idx="81" formatCode="_(&quot;$&quot;* #,##0_);_(&quot;$&quot;* \(#,##0\);_(&quot;$&quot;* &quot;-&quot;??_);_(@_)">
                  <c:v>3436500000</c:v>
                </c:pt>
                <c:pt idx="84" formatCode="_(* #,##0_);_(* \(#,##0\);_(* &quot;-&quot;??_);_(@_)">
                  <c:v>65000</c:v>
                </c:pt>
                <c:pt idx="85" formatCode="_(* #,##0.00_);_(* \(#,##0.00\);_(* &quot;-&quot;??_);_(@_)">
                  <c:v>58859000</c:v>
                </c:pt>
                <c:pt idx="86" formatCode="_(* #,##0.00_);_(* \(#,##0.00\);_(* &quot;-&quot;??_);_(@_)">
                  <c:v>147758400</c:v>
                </c:pt>
                <c:pt idx="87" formatCode="_(* #,##0.00_);_(* \(#,##0.00\);_(* &quot;-&quot;??_);_(@_)">
                  <c:v>169788600.00000006</c:v>
                </c:pt>
                <c:pt idx="88" formatCode="_(&quot;$&quot;* #,##0_);_(&quot;$&quot;* \(#,##0\);_(&quot;$&quot;* &quot;-&quot;??_);_(@_)">
                  <c:v>3812971000</c:v>
                </c:pt>
                <c:pt idx="91" formatCode="_(* #,##0_);_(* \(#,##0\);_(* &quot;-&quot;??_);_(@_)">
                  <c:v>176500</c:v>
                </c:pt>
                <c:pt idx="93" formatCode="_(&quot;$&quot;* #,##0_);_(&quot;$&quot;* \(#,##0\);_(&quot;$&quot;* &quot;-&quot;??_);_(@_)">
                  <c:v>3812794500</c:v>
                </c:pt>
                <c:pt idx="96" formatCode="_(* #,##0_);_(* \(#,##0\);_(* &quot;-&quot;??_);_(@_)">
                  <c:v>-50000</c:v>
                </c:pt>
                <c:pt idx="97" formatCode="_(* #,##0_);_(* \(#,##0\);_(* &quot;-&quot;??_);_(@_)">
                  <c:v>70000</c:v>
                </c:pt>
                <c:pt idx="98" formatCode="_(* #,##0_);_(* \(#,##0\);_(* &quot;-&quot;??_);_(@_)">
                  <c:v>20000</c:v>
                </c:pt>
                <c:pt idx="100" formatCode="_(&quot;$&quot;* #,##0_);_(&quot;$&quot;* \(#,##0\);_(&quot;$&quot;* &quot;-&quot;??_);_(@_)">
                  <c:v>3812814500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48-4D13-9C5C-EE0279B5F8B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Sheet2!$A$1:$A$101</c:f>
              <c:strCache>
                <c:ptCount val="101"/>
                <c:pt idx="0">
                  <c:v>XZY company </c:v>
                </c:pt>
                <c:pt idx="1">
                  <c:v>assumption</c:v>
                </c:pt>
                <c:pt idx="2">
                  <c:v>Revenue</c:v>
                </c:pt>
                <c:pt idx="4">
                  <c:v>Units</c:v>
                </c:pt>
                <c:pt idx="5">
                  <c:v>Price</c:v>
                </c:pt>
                <c:pt idx="7">
                  <c:v>Net Revenue</c:v>
                </c:pt>
                <c:pt idx="8">
                  <c:v>Unit Receivable %</c:v>
                </c:pt>
                <c:pt idx="9">
                  <c:v>Untis Payable %</c:v>
                </c:pt>
                <c:pt idx="10">
                  <c:v>Deferred Revenue</c:v>
                </c:pt>
                <c:pt idx="12">
                  <c:v>Net Borrowing</c:v>
                </c:pt>
                <c:pt idx="13">
                  <c:v>Debt Payment</c:v>
                </c:pt>
                <c:pt idx="14">
                  <c:v>Intrest Rate</c:v>
                </c:pt>
                <c:pt idx="15">
                  <c:v>npv</c:v>
                </c:pt>
                <c:pt idx="17">
                  <c:v>Intrest Payment</c:v>
                </c:pt>
                <c:pt idx="18">
                  <c:v>Cost of Goods Sold</c:v>
                </c:pt>
                <c:pt idx="19">
                  <c:v>unit cost</c:v>
                </c:pt>
                <c:pt idx="21">
                  <c:v>operating expense</c:v>
                </c:pt>
                <c:pt idx="22">
                  <c:v>payroll</c:v>
                </c:pt>
                <c:pt idx="23">
                  <c:v>markting Cost</c:v>
                </c:pt>
                <c:pt idx="26">
                  <c:v>Income statement </c:v>
                </c:pt>
                <c:pt idx="27">
                  <c:v>Net Revenu</c:v>
                </c:pt>
                <c:pt idx="28">
                  <c:v>Cost Of Good Sold</c:v>
                </c:pt>
                <c:pt idx="30">
                  <c:v>Gross Profit</c:v>
                </c:pt>
                <c:pt idx="31">
                  <c:v>Gross Profit %</c:v>
                </c:pt>
                <c:pt idx="33">
                  <c:v>operating expense</c:v>
                </c:pt>
                <c:pt idx="34">
                  <c:v>payroll</c:v>
                </c:pt>
                <c:pt idx="35">
                  <c:v>markting Cost</c:v>
                </c:pt>
                <c:pt idx="36">
                  <c:v>total</c:v>
                </c:pt>
                <c:pt idx="38">
                  <c:v>operating earnings</c:v>
                </c:pt>
                <c:pt idx="39">
                  <c:v>operating margin%</c:v>
                </c:pt>
                <c:pt idx="40">
                  <c:v>net income</c:v>
                </c:pt>
                <c:pt idx="42">
                  <c:v>net income %</c:v>
                </c:pt>
                <c:pt idx="43">
                  <c:v>intrest rate</c:v>
                </c:pt>
                <c:pt idx="45">
                  <c:v>intrest</c:v>
                </c:pt>
                <c:pt idx="47">
                  <c:v>balance sheet</c:v>
                </c:pt>
                <c:pt idx="48">
                  <c:v>assets</c:v>
                </c:pt>
                <c:pt idx="50">
                  <c:v>cash</c:v>
                </c:pt>
                <c:pt idx="51">
                  <c:v>unit receivable</c:v>
                </c:pt>
                <c:pt idx="52">
                  <c:v>total currnt Assets</c:v>
                </c:pt>
                <c:pt idx="54">
                  <c:v>fixed assets</c:v>
                </c:pt>
                <c:pt idx="55">
                  <c:v>Accumulated Depreciation</c:v>
                </c:pt>
                <c:pt idx="56">
                  <c:v>net fixed assets</c:v>
                </c:pt>
                <c:pt idx="58">
                  <c:v>total assets</c:v>
                </c:pt>
                <c:pt idx="60">
                  <c:v>liabilities</c:v>
                </c:pt>
                <c:pt idx="61">
                  <c:v>units payable</c:v>
                </c:pt>
                <c:pt idx="62">
                  <c:v>deferred Revenue</c:v>
                </c:pt>
                <c:pt idx="63">
                  <c:v>total current assets</c:v>
                </c:pt>
                <c:pt idx="65">
                  <c:v>long term debt</c:v>
                </c:pt>
                <c:pt idx="67">
                  <c:v>total liabilities</c:v>
                </c:pt>
                <c:pt idx="69">
                  <c:v>EQUITY</c:v>
                </c:pt>
                <c:pt idx="71">
                  <c:v>common stock</c:v>
                </c:pt>
                <c:pt idx="72">
                  <c:v>Ratained Earnings</c:v>
                </c:pt>
                <c:pt idx="73">
                  <c:v>total shareholders Equity</c:v>
                </c:pt>
                <c:pt idx="75">
                  <c:v>liabilities and shareholders Equit</c:v>
                </c:pt>
                <c:pt idx="77">
                  <c:v>balance check</c:v>
                </c:pt>
                <c:pt idx="79">
                  <c:v>chash flow</c:v>
                </c:pt>
                <c:pt idx="81">
                  <c:v>net income</c:v>
                </c:pt>
                <c:pt idx="83">
                  <c:v>oprating activities</c:v>
                </c:pt>
                <c:pt idx="84">
                  <c:v>depreciation</c:v>
                </c:pt>
                <c:pt idx="85">
                  <c:v>chg in UR</c:v>
                </c:pt>
                <c:pt idx="86">
                  <c:v>chg in UP</c:v>
                </c:pt>
                <c:pt idx="87">
                  <c:v>chg in Der Rev</c:v>
                </c:pt>
                <c:pt idx="88">
                  <c:v>operating cash flow</c:v>
                </c:pt>
                <c:pt idx="90">
                  <c:v>investing activities</c:v>
                </c:pt>
                <c:pt idx="91">
                  <c:v>copex</c:v>
                </c:pt>
                <c:pt idx="93">
                  <c:v>free cash flow</c:v>
                </c:pt>
                <c:pt idx="95">
                  <c:v>financing activities </c:v>
                </c:pt>
                <c:pt idx="96">
                  <c:v>debt repayment </c:v>
                </c:pt>
                <c:pt idx="97">
                  <c:v>net borrowing </c:v>
                </c:pt>
                <c:pt idx="98">
                  <c:v>net cash flow from finacing </c:v>
                </c:pt>
                <c:pt idx="100">
                  <c:v> net cash flow </c:v>
                </c:pt>
              </c:strCache>
            </c:strRef>
          </c:cat>
          <c:val>
            <c:numRef>
              <c:f>Sheet2!$D$1:$D$101</c:f>
              <c:numCache>
                <c:formatCode>General</c:formatCode>
                <c:ptCount val="101"/>
                <c:pt idx="0">
                  <c:v>2011</c:v>
                </c:pt>
                <c:pt idx="4">
                  <c:v>5430</c:v>
                </c:pt>
                <c:pt idx="5" formatCode="_(&quot;$&quot;* #,##0_);_(&quot;$&quot;* \(#,##0\);_(&quot;$&quot;* &quot;-&quot;??_);_(@_)">
                  <c:v>1086000</c:v>
                </c:pt>
                <c:pt idx="7" formatCode="_(&quot;$&quot;* #,##0_);_(&quot;$&quot;* \(#,##0\);_(&quot;$&quot;* &quot;-&quot;??_);_(@_)">
                  <c:v>5896980000</c:v>
                </c:pt>
                <c:pt idx="8" formatCode="0%">
                  <c:v>0.05</c:v>
                </c:pt>
                <c:pt idx="9" formatCode="0%">
                  <c:v>0.08</c:v>
                </c:pt>
                <c:pt idx="10" formatCode="0%">
                  <c:v>7.0000000000000007E-2</c:v>
                </c:pt>
                <c:pt idx="12" formatCode="_(&quot;$&quot;* #,##0_);_(&quot;$&quot;* \(#,##0\);_(&quot;$&quot;* &quot;-&quot;??_);_(@_)">
                  <c:v>500000</c:v>
                </c:pt>
                <c:pt idx="13" formatCode="_(&quot;$&quot;* #,##0_);_(&quot;$&quot;* \(#,##0\);_(&quot;$&quot;* &quot;-&quot;??_);_(@_)">
                  <c:v>50000</c:v>
                </c:pt>
                <c:pt idx="14" formatCode="0%">
                  <c:v>0.08</c:v>
                </c:pt>
                <c:pt idx="15">
                  <c:v>0.08</c:v>
                </c:pt>
                <c:pt idx="17" formatCode="_(&quot;$&quot;* #,##0.00_);_(&quot;$&quot;* \(#,##0.00\);_(&quot;$&quot;* &quot;-&quot;??_);_(@_)">
                  <c:v>240033600</c:v>
                </c:pt>
                <c:pt idx="19" formatCode="_(&quot;$&quot;* #,##0_);_(&quot;$&quot;* \(#,##0\);_(&quot;$&quot;* &quot;-&quot;??_);_(@_)">
                  <c:v>23000</c:v>
                </c:pt>
                <c:pt idx="22" formatCode="_(&quot;$&quot;* #,##0_);_(&quot;$&quot;* \(#,##0\);_(&quot;$&quot;* &quot;-&quot;??_);_(@_)">
                  <c:v>22000</c:v>
                </c:pt>
                <c:pt idx="23" formatCode="_(&quot;$&quot;* #,##0_);_(&quot;$&quot;* \(#,##0\);_(&quot;$&quot;* &quot;-&quot;??_);_(@_)">
                  <c:v>8000</c:v>
                </c:pt>
                <c:pt idx="27" formatCode="_(&quot;$&quot;* #,##0_);_(&quot;$&quot;* \(#,##0\);_(&quot;$&quot;* &quot;-&quot;??_);_(@_)">
                  <c:v>5896980000</c:v>
                </c:pt>
                <c:pt idx="28" formatCode="_(&quot;$&quot;* #,##0_);_(&quot;$&quot;* \(#,##0\);_(&quot;$&quot;* &quot;-&quot;??_);_(@_)">
                  <c:v>124890000</c:v>
                </c:pt>
                <c:pt idx="30" formatCode="_(&quot;$&quot;* #,##0_);_(&quot;$&quot;* \(#,##0\);_(&quot;$&quot;* &quot;-&quot;??_);_(@_)">
                  <c:v>5772090000</c:v>
                </c:pt>
                <c:pt idx="31" formatCode="0%">
                  <c:v>0.97882136279926335</c:v>
                </c:pt>
                <c:pt idx="34" formatCode="_(&quot;$&quot;* #,##0_);_(&quot;$&quot;* \(#,##0\);_(&quot;$&quot;* &quot;-&quot;??_);_(@_)">
                  <c:v>5800</c:v>
                </c:pt>
                <c:pt idx="35" formatCode="_(&quot;$&quot;* #,##0_);_(&quot;$&quot;* \(#,##0\);_(&quot;$&quot;* &quot;-&quot;??_);_(@_)">
                  <c:v>866000</c:v>
                </c:pt>
                <c:pt idx="36" formatCode="_(&quot;$&quot;* #,##0_);_(&quot;$&quot;* \(#,##0\);_(&quot;$&quot;* &quot;-&quot;??_);_(@_)">
                  <c:v>871800</c:v>
                </c:pt>
                <c:pt idx="38" formatCode="_(&quot;$&quot;* #,##0_);_(&quot;$&quot;* \(#,##0\);_(&quot;$&quot;* &quot;-&quot;??_);_(@_)">
                  <c:v>5771218200</c:v>
                </c:pt>
                <c:pt idx="39" formatCode="0%">
                  <c:v>0.97867352441419164</c:v>
                </c:pt>
                <c:pt idx="40" formatCode="_(&quot;$&quot;* #,##0_);_(&quot;$&quot;* \(#,##0\);_(&quot;$&quot;* &quot;-&quot;??_);_(@_)">
                  <c:v>5771218200</c:v>
                </c:pt>
                <c:pt idx="42" formatCode="0%">
                  <c:v>0.97867352441419164</c:v>
                </c:pt>
                <c:pt idx="43" formatCode="0%">
                  <c:v>0.08</c:v>
                </c:pt>
                <c:pt idx="45" formatCode="_(&quot;$&quot;* #,##0.00_);_(&quot;$&quot;* \(#,##0.00\);_(&quot;$&quot;* &quot;-&quot;??_);_(@_)">
                  <c:v>240033600</c:v>
                </c:pt>
                <c:pt idx="50" formatCode="_(&quot;$&quot;* #,##0_);_(&quot;$&quot;* \(#,##0\);_(&quot;$&quot;* &quot;-&quot;??_);_(@_)">
                  <c:v>3812814500</c:v>
                </c:pt>
                <c:pt idx="51" formatCode="_(&quot;$&quot;* #,##0_);_(&quot;$&quot;* \(#,##0\);_(&quot;$&quot;* &quot;-&quot;??_);_(@_)">
                  <c:v>202500000</c:v>
                </c:pt>
                <c:pt idx="52" formatCode="_(&quot;$&quot;* #,##0_);_(&quot;$&quot;* \(#,##0\);_(&quot;$&quot;* &quot;-&quot;??_);_(@_)">
                  <c:v>4015314500</c:v>
                </c:pt>
                <c:pt idx="54" formatCode="_(&quot;$&quot;* #,##0_);_(&quot;$&quot;* \(#,##0\);_(&quot;$&quot;* &quot;-&quot;??_);_(@_)">
                  <c:v>290000</c:v>
                </c:pt>
                <c:pt idx="55" formatCode="_(&quot;$&quot;* #,##0_);_(&quot;$&quot;* \(#,##0\);_(&quot;$&quot;* &quot;-&quot;??_);_(@_)">
                  <c:v>-73354</c:v>
                </c:pt>
                <c:pt idx="56" formatCode="_(&quot;$&quot;* #,##0_);_(&quot;$&quot;* \(#,##0\);_(&quot;$&quot;* &quot;-&quot;??_);_(@_)">
                  <c:v>216646</c:v>
                </c:pt>
                <c:pt idx="58" formatCode="_(&quot;$&quot;* #,##0_);_(&quot;$&quot;* \(#,##0\);_(&quot;$&quot;* &quot;-&quot;??_);_(@_)">
                  <c:v>4015531146</c:v>
                </c:pt>
                <c:pt idx="61" formatCode="_(&quot;$&quot;* #,##0_);_(&quot;$&quot;* \(#,##0\);_(&quot;$&quot;* &quot;-&quot;??_);_(@_)">
                  <c:v>471758400</c:v>
                </c:pt>
                <c:pt idx="62" formatCode="_(&quot;$&quot;* #,##0_);_(&quot;$&quot;* \(#,##0\);_(&quot;$&quot;* &quot;-&quot;??_);_(@_)">
                  <c:v>412788600.00000006</c:v>
                </c:pt>
                <c:pt idx="63" formatCode="_(&quot;$&quot;* #,##0_);_(&quot;$&quot;* \(#,##0\);_(&quot;$&quot;* &quot;-&quot;??_);_(@_)">
                  <c:v>884547000</c:v>
                </c:pt>
                <c:pt idx="65" formatCode="_(&quot;$&quot;* #,##0.00_);_(&quot;$&quot;* \(#,##0.00\);_(&quot;$&quot;* &quot;-&quot;??_);_(@_)">
                  <c:v>2999970000</c:v>
                </c:pt>
                <c:pt idx="67" formatCode="_(&quot;$&quot;* #,##0_);_(&quot;$&quot;* \(#,##0\);_(&quot;$&quot;* &quot;-&quot;??_);_(@_)">
                  <c:v>3884517000</c:v>
                </c:pt>
                <c:pt idx="71" formatCode="_(&quot;$&quot;* #,##0_);_(&quot;$&quot;* \(#,##0\);_(&quot;$&quot;* &quot;-&quot;??_);_(@_)">
                  <c:v>80000</c:v>
                </c:pt>
                <c:pt idx="72" formatCode="_(&quot;$&quot;* #,##0_);_(&quot;$&quot;* \(#,##0\);_(&quot;$&quot;* &quot;-&quot;??_);_(@_)">
                  <c:v>9209098200</c:v>
                </c:pt>
                <c:pt idx="73" formatCode="_(&quot;$&quot;* #,##0_);_(&quot;$&quot;* \(#,##0\);_(&quot;$&quot;* &quot;-&quot;??_);_(@_)">
                  <c:v>9209178200</c:v>
                </c:pt>
                <c:pt idx="75" formatCode="_(&quot;$&quot;* #,##0_);_(&quot;$&quot;* \(#,##0\);_(&quot;$&quot;* &quot;-&quot;??_);_(@_)">
                  <c:v>13093695200</c:v>
                </c:pt>
                <c:pt idx="77" formatCode="_(&quot;$&quot;* #,##0_);_(&quot;$&quot;* \(#,##0\);_(&quot;$&quot;* &quot;-&quot;??_);_(@_)">
                  <c:v>9078164054</c:v>
                </c:pt>
                <c:pt idx="81" formatCode="_(&quot;$&quot;* #,##0_);_(&quot;$&quot;* \(#,##0\);_(&quot;$&quot;* &quot;-&quot;??_);_(@_)">
                  <c:v>5771218200</c:v>
                </c:pt>
                <c:pt idx="84" formatCode="_(* #,##0_);_(* \(#,##0\);_(* &quot;-&quot;??_);_(@_)">
                  <c:v>103333</c:v>
                </c:pt>
                <c:pt idx="85" formatCode="_(* #,##0.00_);_(* \(#,##0.00\);_(* &quot;-&quot;??_);_(@_)">
                  <c:v>92349000</c:v>
                </c:pt>
                <c:pt idx="86" formatCode="_(* #,##0.00_);_(* \(#,##0.00\);_(* &quot;-&quot;??_);_(@_)">
                  <c:v>46184241600</c:v>
                </c:pt>
                <c:pt idx="87" formatCode="_(* #,##0.00_);_(* \(#,##0.00\);_(* &quot;-&quot;??_);_(@_)">
                  <c:v>46243211400</c:v>
                </c:pt>
                <c:pt idx="88" formatCode="_(&quot;$&quot;* #,##0_);_(&quot;$&quot;* \(#,##0\);_(&quot;$&quot;* &quot;-&quot;??_);_(@_)">
                  <c:v>98291123533</c:v>
                </c:pt>
                <c:pt idx="91" formatCode="_(* #,##0_);_(* \(#,##0\);_(* &quot;-&quot;??_);_(@_)">
                  <c:v>131667</c:v>
                </c:pt>
                <c:pt idx="93" formatCode="_(&quot;$&quot;* #,##0_);_(&quot;$&quot;* \(#,##0\);_(&quot;$&quot;* &quot;-&quot;??_);_(@_)">
                  <c:v>98290991866</c:v>
                </c:pt>
                <c:pt idx="96" formatCode="_(* #,##0_);_(* \(#,##0\);_(* &quot;-&quot;??_);_(@_)">
                  <c:v>-50000</c:v>
                </c:pt>
                <c:pt idx="97" formatCode="_(* #,##0_);_(* \(#,##0\);_(* &quot;-&quot;??_);_(@_)">
                  <c:v>500000</c:v>
                </c:pt>
                <c:pt idx="98" formatCode="_(* #,##0_);_(* \(#,##0\);_(* &quot;-&quot;??_);_(@_)">
                  <c:v>450000</c:v>
                </c:pt>
                <c:pt idx="100" formatCode="_(&quot;$&quot;* #,##0_);_(&quot;$&quot;* \(#,##0\);_(&quot;$&quot;* &quot;-&quot;??_);_(@_)">
                  <c:v>98291441866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48-4D13-9C5C-EE0279B5F8BF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Sheet2!$A$1:$A$101</c:f>
              <c:strCache>
                <c:ptCount val="101"/>
                <c:pt idx="0">
                  <c:v>XZY company </c:v>
                </c:pt>
                <c:pt idx="1">
                  <c:v>assumption</c:v>
                </c:pt>
                <c:pt idx="2">
                  <c:v>Revenue</c:v>
                </c:pt>
                <c:pt idx="4">
                  <c:v>Units</c:v>
                </c:pt>
                <c:pt idx="5">
                  <c:v>Price</c:v>
                </c:pt>
                <c:pt idx="7">
                  <c:v>Net Revenue</c:v>
                </c:pt>
                <c:pt idx="8">
                  <c:v>Unit Receivable %</c:v>
                </c:pt>
                <c:pt idx="9">
                  <c:v>Untis Payable %</c:v>
                </c:pt>
                <c:pt idx="10">
                  <c:v>Deferred Revenue</c:v>
                </c:pt>
                <c:pt idx="12">
                  <c:v>Net Borrowing</c:v>
                </c:pt>
                <c:pt idx="13">
                  <c:v>Debt Payment</c:v>
                </c:pt>
                <c:pt idx="14">
                  <c:v>Intrest Rate</c:v>
                </c:pt>
                <c:pt idx="15">
                  <c:v>npv</c:v>
                </c:pt>
                <c:pt idx="17">
                  <c:v>Intrest Payment</c:v>
                </c:pt>
                <c:pt idx="18">
                  <c:v>Cost of Goods Sold</c:v>
                </c:pt>
                <c:pt idx="19">
                  <c:v>unit cost</c:v>
                </c:pt>
                <c:pt idx="21">
                  <c:v>operating expense</c:v>
                </c:pt>
                <c:pt idx="22">
                  <c:v>payroll</c:v>
                </c:pt>
                <c:pt idx="23">
                  <c:v>markting Cost</c:v>
                </c:pt>
                <c:pt idx="26">
                  <c:v>Income statement </c:v>
                </c:pt>
                <c:pt idx="27">
                  <c:v>Net Revenu</c:v>
                </c:pt>
                <c:pt idx="28">
                  <c:v>Cost Of Good Sold</c:v>
                </c:pt>
                <c:pt idx="30">
                  <c:v>Gross Profit</c:v>
                </c:pt>
                <c:pt idx="31">
                  <c:v>Gross Profit %</c:v>
                </c:pt>
                <c:pt idx="33">
                  <c:v>operating expense</c:v>
                </c:pt>
                <c:pt idx="34">
                  <c:v>payroll</c:v>
                </c:pt>
                <c:pt idx="35">
                  <c:v>markting Cost</c:v>
                </c:pt>
                <c:pt idx="36">
                  <c:v>total</c:v>
                </c:pt>
                <c:pt idx="38">
                  <c:v>operating earnings</c:v>
                </c:pt>
                <c:pt idx="39">
                  <c:v>operating margin%</c:v>
                </c:pt>
                <c:pt idx="40">
                  <c:v>net income</c:v>
                </c:pt>
                <c:pt idx="42">
                  <c:v>net income %</c:v>
                </c:pt>
                <c:pt idx="43">
                  <c:v>intrest rate</c:v>
                </c:pt>
                <c:pt idx="45">
                  <c:v>intrest</c:v>
                </c:pt>
                <c:pt idx="47">
                  <c:v>balance sheet</c:v>
                </c:pt>
                <c:pt idx="48">
                  <c:v>assets</c:v>
                </c:pt>
                <c:pt idx="50">
                  <c:v>cash</c:v>
                </c:pt>
                <c:pt idx="51">
                  <c:v>unit receivable</c:v>
                </c:pt>
                <c:pt idx="52">
                  <c:v>total currnt Assets</c:v>
                </c:pt>
                <c:pt idx="54">
                  <c:v>fixed assets</c:v>
                </c:pt>
                <c:pt idx="55">
                  <c:v>Accumulated Depreciation</c:v>
                </c:pt>
                <c:pt idx="56">
                  <c:v>net fixed assets</c:v>
                </c:pt>
                <c:pt idx="58">
                  <c:v>total assets</c:v>
                </c:pt>
                <c:pt idx="60">
                  <c:v>liabilities</c:v>
                </c:pt>
                <c:pt idx="61">
                  <c:v>units payable</c:v>
                </c:pt>
                <c:pt idx="62">
                  <c:v>deferred Revenue</c:v>
                </c:pt>
                <c:pt idx="63">
                  <c:v>total current assets</c:v>
                </c:pt>
                <c:pt idx="65">
                  <c:v>long term debt</c:v>
                </c:pt>
                <c:pt idx="67">
                  <c:v>total liabilities</c:v>
                </c:pt>
                <c:pt idx="69">
                  <c:v>EQUITY</c:v>
                </c:pt>
                <c:pt idx="71">
                  <c:v>common stock</c:v>
                </c:pt>
                <c:pt idx="72">
                  <c:v>Ratained Earnings</c:v>
                </c:pt>
                <c:pt idx="73">
                  <c:v>total shareholders Equity</c:v>
                </c:pt>
                <c:pt idx="75">
                  <c:v>liabilities and shareholders Equit</c:v>
                </c:pt>
                <c:pt idx="77">
                  <c:v>balance check</c:v>
                </c:pt>
                <c:pt idx="79">
                  <c:v>chash flow</c:v>
                </c:pt>
                <c:pt idx="81">
                  <c:v>net income</c:v>
                </c:pt>
                <c:pt idx="83">
                  <c:v>oprating activities</c:v>
                </c:pt>
                <c:pt idx="84">
                  <c:v>depreciation</c:v>
                </c:pt>
                <c:pt idx="85">
                  <c:v>chg in UR</c:v>
                </c:pt>
                <c:pt idx="86">
                  <c:v>chg in UP</c:v>
                </c:pt>
                <c:pt idx="87">
                  <c:v>chg in Der Rev</c:v>
                </c:pt>
                <c:pt idx="88">
                  <c:v>operating cash flow</c:v>
                </c:pt>
                <c:pt idx="90">
                  <c:v>investing activities</c:v>
                </c:pt>
                <c:pt idx="91">
                  <c:v>copex</c:v>
                </c:pt>
                <c:pt idx="93">
                  <c:v>free cash flow</c:v>
                </c:pt>
                <c:pt idx="95">
                  <c:v>financing activities </c:v>
                </c:pt>
                <c:pt idx="96">
                  <c:v>debt repayment </c:v>
                </c:pt>
                <c:pt idx="97">
                  <c:v>net borrowing </c:v>
                </c:pt>
                <c:pt idx="98">
                  <c:v>net cash flow from finacing </c:v>
                </c:pt>
                <c:pt idx="100">
                  <c:v> net cash flow </c:v>
                </c:pt>
              </c:strCache>
            </c:strRef>
          </c:cat>
          <c:val>
            <c:numRef>
              <c:f>Sheet2!$E$1:$E$101</c:f>
              <c:numCache>
                <c:formatCode>General</c:formatCode>
                <c:ptCount val="101"/>
                <c:pt idx="0">
                  <c:v>2012</c:v>
                </c:pt>
                <c:pt idx="4">
                  <c:v>54000</c:v>
                </c:pt>
                <c:pt idx="5" formatCode="_(&quot;$&quot;* #,##0_);_(&quot;$&quot;* \(#,##0\);_(&quot;$&quot;* &quot;-&quot;??_);_(@_)">
                  <c:v>10800000</c:v>
                </c:pt>
                <c:pt idx="7" formatCode="_(&quot;$&quot;* #,##0_);_(&quot;$&quot;* \(#,##0\);_(&quot;$&quot;* &quot;-&quot;??_);_(@_)">
                  <c:v>583200000000</c:v>
                </c:pt>
                <c:pt idx="8" formatCode="0%">
                  <c:v>0.05</c:v>
                </c:pt>
                <c:pt idx="9" formatCode="0%">
                  <c:v>0.08</c:v>
                </c:pt>
                <c:pt idx="10" formatCode="0%">
                  <c:v>0.08</c:v>
                </c:pt>
                <c:pt idx="12" formatCode="_(&quot;$&quot;* #,##0_);_(&quot;$&quot;* \(#,##0\);_(&quot;$&quot;* &quot;-&quot;??_);_(@_)">
                  <c:v>60000</c:v>
                </c:pt>
                <c:pt idx="13" formatCode="_(&quot;$&quot;* #,##0_);_(&quot;$&quot;* \(#,##0\);_(&quot;$&quot;* &quot;-&quot;??_);_(@_)">
                  <c:v>50000</c:v>
                </c:pt>
                <c:pt idx="14" formatCode="0%">
                  <c:v>0.05</c:v>
                </c:pt>
                <c:pt idx="15">
                  <c:v>0.05</c:v>
                </c:pt>
                <c:pt idx="17" formatCode="_(&quot;$&quot;* #,##0.00_);_(&quot;$&quot;* \(#,##0.00\);_(&quot;$&quot;* &quot;-&quot;??_);_(@_)">
                  <c:v>150021500</c:v>
                </c:pt>
                <c:pt idx="19" formatCode="_(&quot;$&quot;* #,##0_);_(&quot;$&quot;* \(#,##0\);_(&quot;$&quot;* &quot;-&quot;??_);_(@_)">
                  <c:v>23000</c:v>
                </c:pt>
                <c:pt idx="22" formatCode="_(&quot;$&quot;* #,##0_);_(&quot;$&quot;* \(#,##0\);_(&quot;$&quot;* &quot;-&quot;??_);_(@_)">
                  <c:v>22700</c:v>
                </c:pt>
                <c:pt idx="23" formatCode="_(&quot;$&quot;* #,##0_);_(&quot;$&quot;* \(#,##0\);_(&quot;$&quot;* &quot;-&quot;??_);_(@_)">
                  <c:v>10000</c:v>
                </c:pt>
                <c:pt idx="27" formatCode="_(&quot;$&quot;* #,##0_);_(&quot;$&quot;* \(#,##0\);_(&quot;$&quot;* &quot;-&quot;??_);_(@_)">
                  <c:v>583200000000</c:v>
                </c:pt>
                <c:pt idx="28" formatCode="_(&quot;$&quot;* #,##0_);_(&quot;$&quot;* \(#,##0\);_(&quot;$&quot;* &quot;-&quot;??_);_(@_)">
                  <c:v>1242000000</c:v>
                </c:pt>
                <c:pt idx="30" formatCode="_(&quot;$&quot;* #,##0_);_(&quot;$&quot;* \(#,##0\);_(&quot;$&quot;* &quot;-&quot;??_);_(@_)">
                  <c:v>581958000000</c:v>
                </c:pt>
                <c:pt idx="31" formatCode="0%">
                  <c:v>0.99787037037037041</c:v>
                </c:pt>
                <c:pt idx="34" formatCode="_(&quot;$&quot;* #,##0_);_(&quot;$&quot;* \(#,##0\);_(&quot;$&quot;* &quot;-&quot;??_);_(@_)">
                  <c:v>5207</c:v>
                </c:pt>
                <c:pt idx="35" formatCode="_(&quot;$&quot;* #,##0_);_(&quot;$&quot;* \(#,##0\);_(&quot;$&quot;* &quot;-&quot;??_);_(@_)">
                  <c:v>970000</c:v>
                </c:pt>
                <c:pt idx="36" formatCode="_(&quot;$&quot;* #,##0_);_(&quot;$&quot;* \(#,##0\);_(&quot;$&quot;* &quot;-&quot;??_);_(@_)">
                  <c:v>975207</c:v>
                </c:pt>
                <c:pt idx="38" formatCode="_(&quot;$&quot;* #,##0_);_(&quot;$&quot;* \(#,##0\);_(&quot;$&quot;* &quot;-&quot;??_);_(@_)">
                  <c:v>581957024793</c:v>
                </c:pt>
                <c:pt idx="39" formatCode="0%">
                  <c:v>0.99786869820473256</c:v>
                </c:pt>
                <c:pt idx="40" formatCode="_(&quot;$&quot;* #,##0_);_(&quot;$&quot;* \(#,##0\);_(&quot;$&quot;* &quot;-&quot;??_);_(@_)">
                  <c:v>581957024793</c:v>
                </c:pt>
                <c:pt idx="42" formatCode="0%">
                  <c:v>0.99786869820473256</c:v>
                </c:pt>
                <c:pt idx="43" formatCode="0%">
                  <c:v>0.05</c:v>
                </c:pt>
                <c:pt idx="45" formatCode="_(&quot;$&quot;* #,##0.00_);_(&quot;$&quot;* \(#,##0.00\);_(&quot;$&quot;* &quot;-&quot;??_);_(@_)">
                  <c:v>150021500</c:v>
                </c:pt>
                <c:pt idx="50" formatCode="_(&quot;$&quot;* #,##0_);_(&quot;$&quot;* \(#,##0\);_(&quot;$&quot;* &quot;-&quot;??_);_(@_)">
                  <c:v>98291441866</c:v>
                </c:pt>
                <c:pt idx="51" formatCode="_(&quot;$&quot;* #,##0_);_(&quot;$&quot;* \(#,##0\);_(&quot;$&quot;* &quot;-&quot;??_);_(@_)">
                  <c:v>294849000</c:v>
                </c:pt>
                <c:pt idx="52" formatCode="_(&quot;$&quot;* #,##0_);_(&quot;$&quot;* \(#,##0\);_(&quot;$&quot;* &quot;-&quot;??_);_(@_)">
                  <c:v>98586290866</c:v>
                </c:pt>
                <c:pt idx="54" formatCode="_(&quot;$&quot;* #,##0_);_(&quot;$&quot;* \(#,##0\);_(&quot;$&quot;* &quot;-&quot;??_);_(@_)">
                  <c:v>415000</c:v>
                </c:pt>
                <c:pt idx="55" formatCode="_(&quot;$&quot;* #,##0_);_(&quot;$&quot;* \(#,##0\);_(&quot;$&quot;* &quot;-&quot;??_);_(@_)">
                  <c:v>-105031</c:v>
                </c:pt>
                <c:pt idx="56" formatCode="_(&quot;$&quot;* #,##0_);_(&quot;$&quot;* \(#,##0\);_(&quot;$&quot;* &quot;-&quot;??_);_(@_)">
                  <c:v>309969</c:v>
                </c:pt>
                <c:pt idx="58" formatCode="_(&quot;$&quot;* #,##0_);_(&quot;$&quot;* \(#,##0\);_(&quot;$&quot;* &quot;-&quot;??_);_(@_)">
                  <c:v>98586600835</c:v>
                </c:pt>
                <c:pt idx="61" formatCode="_(&quot;$&quot;* #,##0_);_(&quot;$&quot;* \(#,##0\);_(&quot;$&quot;* &quot;-&quot;??_);_(@_)">
                  <c:v>46656000000</c:v>
                </c:pt>
                <c:pt idx="62" formatCode="_(&quot;$&quot;* #,##0_);_(&quot;$&quot;* \(#,##0\);_(&quot;$&quot;* &quot;-&quot;??_);_(@_)">
                  <c:v>46656000000</c:v>
                </c:pt>
                <c:pt idx="63" formatCode="_(&quot;$&quot;* #,##0_);_(&quot;$&quot;* \(#,##0\);_(&quot;$&quot;* &quot;-&quot;??_);_(@_)">
                  <c:v>93312000000</c:v>
                </c:pt>
                <c:pt idx="65" formatCode="_(&quot;$&quot;* #,##0.00_);_(&quot;$&quot;* \(#,##0.00\);_(&quot;$&quot;* &quot;-&quot;??_);_(@_)">
                  <c:v>3000420000</c:v>
                </c:pt>
                <c:pt idx="67" formatCode="_(&quot;$&quot;* #,##0_);_(&quot;$&quot;* \(#,##0\);_(&quot;$&quot;* &quot;-&quot;??_);_(@_)">
                  <c:v>96312420000</c:v>
                </c:pt>
                <c:pt idx="71" formatCode="_(&quot;$&quot;* #,##0_);_(&quot;$&quot;* \(#,##0\);_(&quot;$&quot;* &quot;-&quot;??_);_(@_)">
                  <c:v>80000</c:v>
                </c:pt>
                <c:pt idx="72" formatCode="_(&quot;$&quot;* #,##0_);_(&quot;$&quot;* \(#,##0\);_(&quot;$&quot;* &quot;-&quot;??_);_(@_)">
                  <c:v>591166202993</c:v>
                </c:pt>
                <c:pt idx="73" formatCode="_(&quot;$&quot;* #,##0_);_(&quot;$&quot;* \(#,##0\);_(&quot;$&quot;* &quot;-&quot;??_);_(@_)">
                  <c:v>591166282993</c:v>
                </c:pt>
                <c:pt idx="75" formatCode="_(&quot;$&quot;* #,##0_);_(&quot;$&quot;* \(#,##0\);_(&quot;$&quot;* &quot;-&quot;??_);_(@_)">
                  <c:v>687478702993</c:v>
                </c:pt>
                <c:pt idx="77" formatCode="_(&quot;$&quot;* #,##0_);_(&quot;$&quot;* \(#,##0\);_(&quot;$&quot;* &quot;-&quot;??_);_(@_)">
                  <c:v>588892102158</c:v>
                </c:pt>
                <c:pt idx="81" formatCode="_(&quot;$&quot;* #,##0_);_(&quot;$&quot;* \(#,##0\);_(&quot;$&quot;* &quot;-&quot;??_);_(@_)">
                  <c:v>581957024793</c:v>
                </c:pt>
                <c:pt idx="84" formatCode="_(* #,##0_);_(* \(#,##0\);_(* &quot;-&quot;??_);_(@_)">
                  <c:v>86667</c:v>
                </c:pt>
                <c:pt idx="85" formatCode="_(* #,##0.00_);_(* \(#,##0.00\);_(* &quot;-&quot;??_);_(@_)">
                  <c:v>28865151000</c:v>
                </c:pt>
                <c:pt idx="86" formatCode="_(* #,##0.00_);_(* \(#,##0.00\);_(* &quot;-&quot;??_);_(@_)">
                  <c:v>-45878705600</c:v>
                </c:pt>
                <c:pt idx="87" formatCode="_(* #,##0.00_);_(* \(#,##0.00\);_(* &quot;-&quot;??_);_(@_)">
                  <c:v>-45781543800</c:v>
                </c:pt>
                <c:pt idx="88" formatCode="_(&quot;$&quot;* #,##0_);_(&quot;$&quot;* \(#,##0\);_(&quot;$&quot;* &quot;-&quot;??_);_(@_)">
                  <c:v>519162013060</c:v>
                </c:pt>
                <c:pt idx="91" formatCode="_(* #,##0_);_(* \(#,##0\);_(* &quot;-&quot;??_);_(@_)">
                  <c:v>286667</c:v>
                </c:pt>
                <c:pt idx="93" formatCode="_(&quot;$&quot;* #,##0_);_(&quot;$&quot;* \(#,##0\);_(&quot;$&quot;* &quot;-&quot;??_);_(@_)">
                  <c:v>519161726393</c:v>
                </c:pt>
                <c:pt idx="96" formatCode="_(* #,##0_);_(* \(#,##0\);_(* &quot;-&quot;??_);_(@_)">
                  <c:v>-50000</c:v>
                </c:pt>
                <c:pt idx="97" formatCode="_(* #,##0_);_(* \(#,##0\);_(* &quot;-&quot;??_);_(@_)">
                  <c:v>60000</c:v>
                </c:pt>
                <c:pt idx="98" formatCode="_(* #,##0_);_(* \(#,##0\);_(* &quot;-&quot;??_);_(@_)">
                  <c:v>10000</c:v>
                </c:pt>
                <c:pt idx="100" formatCode="_(&quot;$&quot;* #,##0_);_(&quot;$&quot;* \(#,##0\);_(&quot;$&quot;* &quot;-&quot;??_);_(@_)">
                  <c:v>519161736393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48-4D13-9C5C-EE0279B5F8BF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Sheet2!$A$1:$A$101</c:f>
              <c:strCache>
                <c:ptCount val="101"/>
                <c:pt idx="0">
                  <c:v>XZY company </c:v>
                </c:pt>
                <c:pt idx="1">
                  <c:v>assumption</c:v>
                </c:pt>
                <c:pt idx="2">
                  <c:v>Revenue</c:v>
                </c:pt>
                <c:pt idx="4">
                  <c:v>Units</c:v>
                </c:pt>
                <c:pt idx="5">
                  <c:v>Price</c:v>
                </c:pt>
                <c:pt idx="7">
                  <c:v>Net Revenue</c:v>
                </c:pt>
                <c:pt idx="8">
                  <c:v>Unit Receivable %</c:v>
                </c:pt>
                <c:pt idx="9">
                  <c:v>Untis Payable %</c:v>
                </c:pt>
                <c:pt idx="10">
                  <c:v>Deferred Revenue</c:v>
                </c:pt>
                <c:pt idx="12">
                  <c:v>Net Borrowing</c:v>
                </c:pt>
                <c:pt idx="13">
                  <c:v>Debt Payment</c:v>
                </c:pt>
                <c:pt idx="14">
                  <c:v>Intrest Rate</c:v>
                </c:pt>
                <c:pt idx="15">
                  <c:v>npv</c:v>
                </c:pt>
                <c:pt idx="17">
                  <c:v>Intrest Payment</c:v>
                </c:pt>
                <c:pt idx="18">
                  <c:v>Cost of Goods Sold</c:v>
                </c:pt>
                <c:pt idx="19">
                  <c:v>unit cost</c:v>
                </c:pt>
                <c:pt idx="21">
                  <c:v>operating expense</c:v>
                </c:pt>
                <c:pt idx="22">
                  <c:v>payroll</c:v>
                </c:pt>
                <c:pt idx="23">
                  <c:v>markting Cost</c:v>
                </c:pt>
                <c:pt idx="26">
                  <c:v>Income statement </c:v>
                </c:pt>
                <c:pt idx="27">
                  <c:v>Net Revenu</c:v>
                </c:pt>
                <c:pt idx="28">
                  <c:v>Cost Of Good Sold</c:v>
                </c:pt>
                <c:pt idx="30">
                  <c:v>Gross Profit</c:v>
                </c:pt>
                <c:pt idx="31">
                  <c:v>Gross Profit %</c:v>
                </c:pt>
                <c:pt idx="33">
                  <c:v>operating expense</c:v>
                </c:pt>
                <c:pt idx="34">
                  <c:v>payroll</c:v>
                </c:pt>
                <c:pt idx="35">
                  <c:v>markting Cost</c:v>
                </c:pt>
                <c:pt idx="36">
                  <c:v>total</c:v>
                </c:pt>
                <c:pt idx="38">
                  <c:v>operating earnings</c:v>
                </c:pt>
                <c:pt idx="39">
                  <c:v>operating margin%</c:v>
                </c:pt>
                <c:pt idx="40">
                  <c:v>net income</c:v>
                </c:pt>
                <c:pt idx="42">
                  <c:v>net income %</c:v>
                </c:pt>
                <c:pt idx="43">
                  <c:v>intrest rate</c:v>
                </c:pt>
                <c:pt idx="45">
                  <c:v>intrest</c:v>
                </c:pt>
                <c:pt idx="47">
                  <c:v>balance sheet</c:v>
                </c:pt>
                <c:pt idx="48">
                  <c:v>assets</c:v>
                </c:pt>
                <c:pt idx="50">
                  <c:v>cash</c:v>
                </c:pt>
                <c:pt idx="51">
                  <c:v>unit receivable</c:v>
                </c:pt>
                <c:pt idx="52">
                  <c:v>total currnt Assets</c:v>
                </c:pt>
                <c:pt idx="54">
                  <c:v>fixed assets</c:v>
                </c:pt>
                <c:pt idx="55">
                  <c:v>Accumulated Depreciation</c:v>
                </c:pt>
                <c:pt idx="56">
                  <c:v>net fixed assets</c:v>
                </c:pt>
                <c:pt idx="58">
                  <c:v>total assets</c:v>
                </c:pt>
                <c:pt idx="60">
                  <c:v>liabilities</c:v>
                </c:pt>
                <c:pt idx="61">
                  <c:v>units payable</c:v>
                </c:pt>
                <c:pt idx="62">
                  <c:v>deferred Revenue</c:v>
                </c:pt>
                <c:pt idx="63">
                  <c:v>total current assets</c:v>
                </c:pt>
                <c:pt idx="65">
                  <c:v>long term debt</c:v>
                </c:pt>
                <c:pt idx="67">
                  <c:v>total liabilities</c:v>
                </c:pt>
                <c:pt idx="69">
                  <c:v>EQUITY</c:v>
                </c:pt>
                <c:pt idx="71">
                  <c:v>common stock</c:v>
                </c:pt>
                <c:pt idx="72">
                  <c:v>Ratained Earnings</c:v>
                </c:pt>
                <c:pt idx="73">
                  <c:v>total shareholders Equity</c:v>
                </c:pt>
                <c:pt idx="75">
                  <c:v>liabilities and shareholders Equit</c:v>
                </c:pt>
                <c:pt idx="77">
                  <c:v>balance check</c:v>
                </c:pt>
                <c:pt idx="79">
                  <c:v>chash flow</c:v>
                </c:pt>
                <c:pt idx="81">
                  <c:v>net income</c:v>
                </c:pt>
                <c:pt idx="83">
                  <c:v>oprating activities</c:v>
                </c:pt>
                <c:pt idx="84">
                  <c:v>depreciation</c:v>
                </c:pt>
                <c:pt idx="85">
                  <c:v>chg in UR</c:v>
                </c:pt>
                <c:pt idx="86">
                  <c:v>chg in UP</c:v>
                </c:pt>
                <c:pt idx="87">
                  <c:v>chg in Der Rev</c:v>
                </c:pt>
                <c:pt idx="88">
                  <c:v>operating cash flow</c:v>
                </c:pt>
                <c:pt idx="90">
                  <c:v>investing activities</c:v>
                </c:pt>
                <c:pt idx="91">
                  <c:v>copex</c:v>
                </c:pt>
                <c:pt idx="93">
                  <c:v>free cash flow</c:v>
                </c:pt>
                <c:pt idx="95">
                  <c:v>financing activities </c:v>
                </c:pt>
                <c:pt idx="96">
                  <c:v>debt repayment </c:v>
                </c:pt>
                <c:pt idx="97">
                  <c:v>net borrowing </c:v>
                </c:pt>
                <c:pt idx="98">
                  <c:v>net cash flow from finacing </c:v>
                </c:pt>
                <c:pt idx="100">
                  <c:v> net cash flow </c:v>
                </c:pt>
              </c:strCache>
            </c:strRef>
          </c:cat>
          <c:val>
            <c:numRef>
              <c:f>Sheet2!$F$1:$F$101</c:f>
              <c:numCache>
                <c:formatCode>General</c:formatCode>
                <c:ptCount val="101"/>
                <c:pt idx="0">
                  <c:v>2013</c:v>
                </c:pt>
                <c:pt idx="4">
                  <c:v>6970</c:v>
                </c:pt>
                <c:pt idx="5" formatCode="_(&quot;$&quot;* #,##0_);_(&quot;$&quot;* \(#,##0\);_(&quot;$&quot;* &quot;-&quot;??_);_(@_)">
                  <c:v>1394000</c:v>
                </c:pt>
                <c:pt idx="7" formatCode="_(&quot;$&quot;* #,##0_);_(&quot;$&quot;* \(#,##0\);_(&quot;$&quot;* &quot;-&quot;??_);_(@_)">
                  <c:v>9716180000</c:v>
                </c:pt>
                <c:pt idx="8" formatCode="0%">
                  <c:v>0.05</c:v>
                </c:pt>
                <c:pt idx="9" formatCode="0%">
                  <c:v>0.08</c:v>
                </c:pt>
                <c:pt idx="10" formatCode="0%">
                  <c:v>0.09</c:v>
                </c:pt>
                <c:pt idx="12" formatCode="_(&quot;$&quot;* #,##0_);_(&quot;$&quot;* \(#,##0\);_(&quot;$&quot;* &quot;-&quot;??_);_(@_)">
                  <c:v>30000</c:v>
                </c:pt>
                <c:pt idx="13" formatCode="_(&quot;$&quot;* #,##0_);_(&quot;$&quot;* \(#,##0\);_(&quot;$&quot;* &quot;-&quot;??_);_(@_)">
                  <c:v>50000</c:v>
                </c:pt>
                <c:pt idx="14" formatCode="0%">
                  <c:v>0.09</c:v>
                </c:pt>
                <c:pt idx="15">
                  <c:v>0.09</c:v>
                </c:pt>
                <c:pt idx="17" formatCode="_(&quot;$&quot;* #,##0.00_);_(&quot;$&quot;* \(#,##0.00\);_(&quot;$&quot;* &quot;-&quot;??_);_(@_)">
                  <c:v>270036900</c:v>
                </c:pt>
                <c:pt idx="19" formatCode="_(&quot;$&quot;* #,##0_);_(&quot;$&quot;* \(#,##0\);_(&quot;$&quot;* &quot;-&quot;??_);_(@_)">
                  <c:v>23000</c:v>
                </c:pt>
                <c:pt idx="22" formatCode="_(&quot;$&quot;* #,##0_);_(&quot;$&quot;* \(#,##0\);_(&quot;$&quot;* &quot;-&quot;??_);_(@_)">
                  <c:v>23050</c:v>
                </c:pt>
                <c:pt idx="23" formatCode="_(&quot;$&quot;* #,##0_);_(&quot;$&quot;* \(#,##0\);_(&quot;$&quot;* &quot;-&quot;??_);_(@_)">
                  <c:v>14000</c:v>
                </c:pt>
                <c:pt idx="27" formatCode="_(&quot;$&quot;* #,##0_);_(&quot;$&quot;* \(#,##0\);_(&quot;$&quot;* &quot;-&quot;??_);_(@_)">
                  <c:v>9716180000</c:v>
                </c:pt>
                <c:pt idx="28" formatCode="_(&quot;$&quot;* #,##0_);_(&quot;$&quot;* \(#,##0\);_(&quot;$&quot;* &quot;-&quot;??_);_(@_)">
                  <c:v>160310000</c:v>
                </c:pt>
                <c:pt idx="30" formatCode="_(&quot;$&quot;* #,##0_);_(&quot;$&quot;* \(#,##0\);_(&quot;$&quot;* &quot;-&quot;??_);_(@_)">
                  <c:v>9555870000</c:v>
                </c:pt>
                <c:pt idx="31" formatCode="0%">
                  <c:v>0.9835007173601148</c:v>
                </c:pt>
                <c:pt idx="34" formatCode="_(&quot;$&quot;* #,##0_);_(&quot;$&quot;* \(#,##0\);_(&quot;$&quot;* &quot;-&quot;??_);_(@_)">
                  <c:v>5300</c:v>
                </c:pt>
                <c:pt idx="35" formatCode="_(&quot;$&quot;* #,##0_);_(&quot;$&quot;* \(#,##0\);_(&quot;$&quot;* &quot;-&quot;??_);_(@_)">
                  <c:v>1043000</c:v>
                </c:pt>
                <c:pt idx="36" formatCode="_(&quot;$&quot;* #,##0_);_(&quot;$&quot;* \(#,##0\);_(&quot;$&quot;* &quot;-&quot;??_);_(@_)">
                  <c:v>1048300</c:v>
                </c:pt>
                <c:pt idx="38" formatCode="_(&quot;$&quot;* #,##0_);_(&quot;$&quot;* \(#,##0\);_(&quot;$&quot;* &quot;-&quot;??_);_(@_)">
                  <c:v>9554821700</c:v>
                </c:pt>
                <c:pt idx="39" formatCode="0%">
                  <c:v>0.98339282516379889</c:v>
                </c:pt>
                <c:pt idx="40" formatCode="_(&quot;$&quot;* #,##0_);_(&quot;$&quot;* \(#,##0\);_(&quot;$&quot;* &quot;-&quot;??_);_(@_)">
                  <c:v>9554821700</c:v>
                </c:pt>
                <c:pt idx="42" formatCode="0%">
                  <c:v>0.98339282516379889</c:v>
                </c:pt>
                <c:pt idx="43" formatCode="0%">
                  <c:v>0.09</c:v>
                </c:pt>
                <c:pt idx="45" formatCode="_(&quot;$&quot;* #,##0.00_);_(&quot;$&quot;* \(#,##0.00\);_(&quot;$&quot;* &quot;-&quot;??_);_(@_)">
                  <c:v>270036900</c:v>
                </c:pt>
                <c:pt idx="50" formatCode="_(&quot;$&quot;* #,##0_);_(&quot;$&quot;* \(#,##0\);_(&quot;$&quot;* &quot;-&quot;??_);_(@_)">
                  <c:v>519161736393</c:v>
                </c:pt>
                <c:pt idx="51" formatCode="_(&quot;$&quot;* #,##0_);_(&quot;$&quot;* \(#,##0\);_(&quot;$&quot;* &quot;-&quot;??_);_(@_)">
                  <c:v>29160000000</c:v>
                </c:pt>
                <c:pt idx="52" formatCode="_(&quot;$&quot;* #,##0_);_(&quot;$&quot;* \(#,##0\);_(&quot;$&quot;* &quot;-&quot;??_);_(@_)">
                  <c:v>548321736393</c:v>
                </c:pt>
                <c:pt idx="54" formatCode="_(&quot;$&quot;* #,##0_);_(&quot;$&quot;* \(#,##0\);_(&quot;$&quot;* &quot;-&quot;??_);_(@_)">
                  <c:v>540000</c:v>
                </c:pt>
                <c:pt idx="55" formatCode="_(&quot;$&quot;* #,##0_);_(&quot;$&quot;* \(#,##0\);_(&quot;$&quot;* &quot;-&quot;??_);_(@_)">
                  <c:v>-136708</c:v>
                </c:pt>
                <c:pt idx="56" formatCode="_(&quot;$&quot;* #,##0_);_(&quot;$&quot;* \(#,##0\);_(&quot;$&quot;* &quot;-&quot;??_);_(@_)">
                  <c:v>403292</c:v>
                </c:pt>
                <c:pt idx="58" formatCode="_(&quot;$&quot;* #,##0_);_(&quot;$&quot;* \(#,##0\);_(&quot;$&quot;* &quot;-&quot;??_);_(@_)">
                  <c:v>548322139685</c:v>
                </c:pt>
                <c:pt idx="61" formatCode="_(&quot;$&quot;* #,##0_);_(&quot;$&quot;* \(#,##0\);_(&quot;$&quot;* &quot;-&quot;??_);_(@_)">
                  <c:v>777294400</c:v>
                </c:pt>
                <c:pt idx="62" formatCode="_(&quot;$&quot;* #,##0_);_(&quot;$&quot;* \(#,##0\);_(&quot;$&quot;* &quot;-&quot;??_);_(@_)">
                  <c:v>874456200</c:v>
                </c:pt>
                <c:pt idx="63" formatCode="_(&quot;$&quot;* #,##0_);_(&quot;$&quot;* \(#,##0\);_(&quot;$&quot;* &quot;-&quot;??_);_(@_)">
                  <c:v>1651750600</c:v>
                </c:pt>
                <c:pt idx="65" formatCode="_(&quot;$&quot;* #,##0.00_);_(&quot;$&quot;* \(#,##0.00\);_(&quot;$&quot;* &quot;-&quot;??_);_(@_)">
                  <c:v>3000430000</c:v>
                </c:pt>
                <c:pt idx="67" formatCode="_(&quot;$&quot;* #,##0_);_(&quot;$&quot;* \(#,##0\);_(&quot;$&quot;* &quot;-&quot;??_);_(@_)">
                  <c:v>4652180600</c:v>
                </c:pt>
                <c:pt idx="71" formatCode="_(&quot;$&quot;* #,##0_);_(&quot;$&quot;* \(#,##0\);_(&quot;$&quot;* &quot;-&quot;??_);_(@_)">
                  <c:v>80000</c:v>
                </c:pt>
                <c:pt idx="72" formatCode="_(&quot;$&quot;* #,##0_);_(&quot;$&quot;* \(#,##0\);_(&quot;$&quot;* &quot;-&quot;??_);_(@_)">
                  <c:v>600721104693</c:v>
                </c:pt>
                <c:pt idx="73" formatCode="_(&quot;$&quot;* #,##0_);_(&quot;$&quot;* \(#,##0\);_(&quot;$&quot;* &quot;-&quot;??_);_(@_)">
                  <c:v>600721184693</c:v>
                </c:pt>
                <c:pt idx="75" formatCode="_(&quot;$&quot;* #,##0_);_(&quot;$&quot;* \(#,##0\);_(&quot;$&quot;* &quot;-&quot;??_);_(@_)">
                  <c:v>605373365293</c:v>
                </c:pt>
                <c:pt idx="77" formatCode="_(&quot;$&quot;* #,##0_);_(&quot;$&quot;* \(#,##0\);_(&quot;$&quot;* &quot;-&quot;??_);_(@_)">
                  <c:v>57051225608</c:v>
                </c:pt>
                <c:pt idx="81" formatCode="_(&quot;$&quot;* #,##0_);_(&quot;$&quot;* \(#,##0\);_(&quot;$&quot;* &quot;-&quot;??_);_(@_)">
                  <c:v>9554821700</c:v>
                </c:pt>
                <c:pt idx="84" formatCode="_(* #,##0_);_(* \(#,##0\);_(* &quot;-&quot;??_);_(@_)">
                  <c:v>63667</c:v>
                </c:pt>
                <c:pt idx="85" formatCode="_(* #,##0.00_);_(* \(#,##0.00\);_(* &quot;-&quot;??_);_(@_)">
                  <c:v>-28674191000</c:v>
                </c:pt>
                <c:pt idx="86" formatCode="_(* #,##0.00_);_(* \(#,##0.00\);_(* &quot;-&quot;??_);_(@_)">
                  <c:v>194311840</c:v>
                </c:pt>
                <c:pt idx="87" formatCode="_(* #,##0.00_);_(* \(#,##0.00\);_(* &quot;-&quot;??_);_(@_)">
                  <c:v>340051600</c:v>
                </c:pt>
                <c:pt idx="88" formatCode="_(&quot;$&quot;* #,##0_);_(&quot;$&quot;* \(#,##0\);_(&quot;$&quot;* &quot;-&quot;??_);_(@_)">
                  <c:v>-18584942193</c:v>
                </c:pt>
                <c:pt idx="91" formatCode="_(* #,##0_);_(* \(#,##0\);_(* &quot;-&quot;??_);_(@_)">
                  <c:v>167867</c:v>
                </c:pt>
                <c:pt idx="93" formatCode="_(&quot;$&quot;* #,##0_);_(&quot;$&quot;* \(#,##0\);_(&quot;$&quot;* &quot;-&quot;??_);_(@_)">
                  <c:v>-18585110060</c:v>
                </c:pt>
                <c:pt idx="96" formatCode="_(* #,##0_);_(* \(#,##0\);_(* &quot;-&quot;??_);_(@_)">
                  <c:v>-50000</c:v>
                </c:pt>
                <c:pt idx="97" formatCode="_(* #,##0_);_(* \(#,##0\);_(* &quot;-&quot;??_);_(@_)">
                  <c:v>30000</c:v>
                </c:pt>
                <c:pt idx="98" formatCode="_(* #,##0_);_(* \(#,##0\);_(* &quot;-&quot;??_);_(@_)">
                  <c:v>-20000</c:v>
                </c:pt>
                <c:pt idx="100" formatCode="_(&quot;$&quot;* #,##0_);_(&quot;$&quot;* \(#,##0\);_(&quot;$&quot;* &quot;-&quot;??_);_(@_)">
                  <c:v>-18585130060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48-4D13-9C5C-EE0279B5F8BF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Sheet2!$A$1:$A$101</c:f>
              <c:strCache>
                <c:ptCount val="101"/>
                <c:pt idx="0">
                  <c:v>XZY company </c:v>
                </c:pt>
                <c:pt idx="1">
                  <c:v>assumption</c:v>
                </c:pt>
                <c:pt idx="2">
                  <c:v>Revenue</c:v>
                </c:pt>
                <c:pt idx="4">
                  <c:v>Units</c:v>
                </c:pt>
                <c:pt idx="5">
                  <c:v>Price</c:v>
                </c:pt>
                <c:pt idx="7">
                  <c:v>Net Revenue</c:v>
                </c:pt>
                <c:pt idx="8">
                  <c:v>Unit Receivable %</c:v>
                </c:pt>
                <c:pt idx="9">
                  <c:v>Untis Payable %</c:v>
                </c:pt>
                <c:pt idx="10">
                  <c:v>Deferred Revenue</c:v>
                </c:pt>
                <c:pt idx="12">
                  <c:v>Net Borrowing</c:v>
                </c:pt>
                <c:pt idx="13">
                  <c:v>Debt Payment</c:v>
                </c:pt>
                <c:pt idx="14">
                  <c:v>Intrest Rate</c:v>
                </c:pt>
                <c:pt idx="15">
                  <c:v>npv</c:v>
                </c:pt>
                <c:pt idx="17">
                  <c:v>Intrest Payment</c:v>
                </c:pt>
                <c:pt idx="18">
                  <c:v>Cost of Goods Sold</c:v>
                </c:pt>
                <c:pt idx="19">
                  <c:v>unit cost</c:v>
                </c:pt>
                <c:pt idx="21">
                  <c:v>operating expense</c:v>
                </c:pt>
                <c:pt idx="22">
                  <c:v>payroll</c:v>
                </c:pt>
                <c:pt idx="23">
                  <c:v>markting Cost</c:v>
                </c:pt>
                <c:pt idx="26">
                  <c:v>Income statement </c:v>
                </c:pt>
                <c:pt idx="27">
                  <c:v>Net Revenu</c:v>
                </c:pt>
                <c:pt idx="28">
                  <c:v>Cost Of Good Sold</c:v>
                </c:pt>
                <c:pt idx="30">
                  <c:v>Gross Profit</c:v>
                </c:pt>
                <c:pt idx="31">
                  <c:v>Gross Profit %</c:v>
                </c:pt>
                <c:pt idx="33">
                  <c:v>operating expense</c:v>
                </c:pt>
                <c:pt idx="34">
                  <c:v>payroll</c:v>
                </c:pt>
                <c:pt idx="35">
                  <c:v>markting Cost</c:v>
                </c:pt>
                <c:pt idx="36">
                  <c:v>total</c:v>
                </c:pt>
                <c:pt idx="38">
                  <c:v>operating earnings</c:v>
                </c:pt>
                <c:pt idx="39">
                  <c:v>operating margin%</c:v>
                </c:pt>
                <c:pt idx="40">
                  <c:v>net income</c:v>
                </c:pt>
                <c:pt idx="42">
                  <c:v>net income %</c:v>
                </c:pt>
                <c:pt idx="43">
                  <c:v>intrest rate</c:v>
                </c:pt>
                <c:pt idx="45">
                  <c:v>intrest</c:v>
                </c:pt>
                <c:pt idx="47">
                  <c:v>balance sheet</c:v>
                </c:pt>
                <c:pt idx="48">
                  <c:v>assets</c:v>
                </c:pt>
                <c:pt idx="50">
                  <c:v>cash</c:v>
                </c:pt>
                <c:pt idx="51">
                  <c:v>unit receivable</c:v>
                </c:pt>
                <c:pt idx="52">
                  <c:v>total currnt Assets</c:v>
                </c:pt>
                <c:pt idx="54">
                  <c:v>fixed assets</c:v>
                </c:pt>
                <c:pt idx="55">
                  <c:v>Accumulated Depreciation</c:v>
                </c:pt>
                <c:pt idx="56">
                  <c:v>net fixed assets</c:v>
                </c:pt>
                <c:pt idx="58">
                  <c:v>total assets</c:v>
                </c:pt>
                <c:pt idx="60">
                  <c:v>liabilities</c:v>
                </c:pt>
                <c:pt idx="61">
                  <c:v>units payable</c:v>
                </c:pt>
                <c:pt idx="62">
                  <c:v>deferred Revenue</c:v>
                </c:pt>
                <c:pt idx="63">
                  <c:v>total current assets</c:v>
                </c:pt>
                <c:pt idx="65">
                  <c:v>long term debt</c:v>
                </c:pt>
                <c:pt idx="67">
                  <c:v>total liabilities</c:v>
                </c:pt>
                <c:pt idx="69">
                  <c:v>EQUITY</c:v>
                </c:pt>
                <c:pt idx="71">
                  <c:v>common stock</c:v>
                </c:pt>
                <c:pt idx="72">
                  <c:v>Ratained Earnings</c:v>
                </c:pt>
                <c:pt idx="73">
                  <c:v>total shareholders Equity</c:v>
                </c:pt>
                <c:pt idx="75">
                  <c:v>liabilities and shareholders Equit</c:v>
                </c:pt>
                <c:pt idx="77">
                  <c:v>balance check</c:v>
                </c:pt>
                <c:pt idx="79">
                  <c:v>chash flow</c:v>
                </c:pt>
                <c:pt idx="81">
                  <c:v>net income</c:v>
                </c:pt>
                <c:pt idx="83">
                  <c:v>oprating activities</c:v>
                </c:pt>
                <c:pt idx="84">
                  <c:v>depreciation</c:v>
                </c:pt>
                <c:pt idx="85">
                  <c:v>chg in UR</c:v>
                </c:pt>
                <c:pt idx="86">
                  <c:v>chg in UP</c:v>
                </c:pt>
                <c:pt idx="87">
                  <c:v>chg in Der Rev</c:v>
                </c:pt>
                <c:pt idx="88">
                  <c:v>operating cash flow</c:v>
                </c:pt>
                <c:pt idx="90">
                  <c:v>investing activities</c:v>
                </c:pt>
                <c:pt idx="91">
                  <c:v>copex</c:v>
                </c:pt>
                <c:pt idx="93">
                  <c:v>free cash flow</c:v>
                </c:pt>
                <c:pt idx="95">
                  <c:v>financing activities </c:v>
                </c:pt>
                <c:pt idx="96">
                  <c:v>debt repayment </c:v>
                </c:pt>
                <c:pt idx="97">
                  <c:v>net borrowing </c:v>
                </c:pt>
                <c:pt idx="98">
                  <c:v>net cash flow from finacing </c:v>
                </c:pt>
                <c:pt idx="100">
                  <c:v> net cash flow </c:v>
                </c:pt>
              </c:strCache>
            </c:strRef>
          </c:cat>
          <c:val>
            <c:numRef>
              <c:f>Sheet2!$G$1:$G$101</c:f>
              <c:numCache>
                <c:formatCode>General</c:formatCode>
                <c:ptCount val="101"/>
                <c:pt idx="0">
                  <c:v>2014</c:v>
                </c:pt>
                <c:pt idx="4">
                  <c:v>7430</c:v>
                </c:pt>
                <c:pt idx="5" formatCode="_(&quot;$&quot;* #,##0_);_(&quot;$&quot;* \(#,##0\);_(&quot;$&quot;* &quot;-&quot;??_);_(@_)">
                  <c:v>1634600</c:v>
                </c:pt>
                <c:pt idx="7" formatCode="_(&quot;$&quot;* #,##0_);_(&quot;$&quot;* \(#,##0\);_(&quot;$&quot;* &quot;-&quot;??_);_(@_)">
                  <c:v>12145078000</c:v>
                </c:pt>
                <c:pt idx="8" formatCode="0%">
                  <c:v>0.05</c:v>
                </c:pt>
                <c:pt idx="9" formatCode="0%">
                  <c:v>0.08</c:v>
                </c:pt>
                <c:pt idx="10" formatCode="0%">
                  <c:v>0.1</c:v>
                </c:pt>
                <c:pt idx="12" formatCode="_(&quot;$&quot;* #,##0_);_(&quot;$&quot;* \(#,##0\);_(&quot;$&quot;* &quot;-&quot;??_);_(@_)">
                  <c:v>40000</c:v>
                </c:pt>
                <c:pt idx="13" formatCode="_(&quot;$&quot;* #,##0_);_(&quot;$&quot;* \(#,##0\);_(&quot;$&quot;* &quot;-&quot;??_);_(@_)">
                  <c:v>50000</c:v>
                </c:pt>
                <c:pt idx="14" formatCode="0%">
                  <c:v>7.0000000000000007E-2</c:v>
                </c:pt>
                <c:pt idx="15">
                  <c:v>7.0000000000000007E-2</c:v>
                </c:pt>
                <c:pt idx="17" formatCode="_(&quot;$&quot;* #,##0.00_);_(&quot;$&quot;* \(#,##0.00\);_(&quot;$&quot;* &quot;-&quot;??_);_(@_)">
                  <c:v>210028000.00000003</c:v>
                </c:pt>
                <c:pt idx="19" formatCode="_(&quot;$&quot;* #,##0_);_(&quot;$&quot;* \(#,##0\);_(&quot;$&quot;* &quot;-&quot;??_);_(@_)">
                  <c:v>23000</c:v>
                </c:pt>
                <c:pt idx="22" formatCode="_(&quot;$&quot;* #,##0_);_(&quot;$&quot;* \(#,##0\);_(&quot;$&quot;* &quot;-&quot;??_);_(@_)">
                  <c:v>23500</c:v>
                </c:pt>
                <c:pt idx="23" formatCode="_(&quot;$&quot;* #,##0_);_(&quot;$&quot;* \(#,##0\);_(&quot;$&quot;* &quot;-&quot;??_);_(@_)">
                  <c:v>17000</c:v>
                </c:pt>
                <c:pt idx="27" formatCode="_(&quot;$&quot;* #,##0_);_(&quot;$&quot;* \(#,##0\);_(&quot;$&quot;* &quot;-&quot;??_);_(@_)">
                  <c:v>12145078000</c:v>
                </c:pt>
                <c:pt idx="28" formatCode="_(&quot;$&quot;* #,##0_);_(&quot;$&quot;* \(#,##0\);_(&quot;$&quot;* &quot;-&quot;??_);_(@_)">
                  <c:v>170890000</c:v>
                </c:pt>
                <c:pt idx="30" formatCode="_(&quot;$&quot;* #,##0_);_(&quot;$&quot;* \(#,##0\);_(&quot;$&quot;* &quot;-&quot;??_);_(@_)">
                  <c:v>11974188000</c:v>
                </c:pt>
                <c:pt idx="31" formatCode="0%">
                  <c:v>0.98592927933439378</c:v>
                </c:pt>
                <c:pt idx="34" formatCode="_(&quot;$&quot;* #,##0_);_(&quot;$&quot;* \(#,##0\);_(&quot;$&quot;* &quot;-&quot;??_);_(@_)">
                  <c:v>5305</c:v>
                </c:pt>
                <c:pt idx="35" formatCode="_(&quot;$&quot;* #,##0_);_(&quot;$&quot;* \(#,##0\);_(&quot;$&quot;* &quot;-&quot;??_);_(@_)">
                  <c:v>3417000</c:v>
                </c:pt>
                <c:pt idx="36" formatCode="_(&quot;$&quot;* #,##0_);_(&quot;$&quot;* \(#,##0\);_(&quot;$&quot;* &quot;-&quot;??_);_(@_)">
                  <c:v>3422305</c:v>
                </c:pt>
                <c:pt idx="38" formatCode="_(&quot;$&quot;* #,##0_);_(&quot;$&quot;* \(#,##0\);_(&quot;$&quot;* &quot;-&quot;??_);_(@_)">
                  <c:v>11970765695</c:v>
                </c:pt>
                <c:pt idx="39" formatCode="0%">
                  <c:v>0.98564749398892293</c:v>
                </c:pt>
                <c:pt idx="40" formatCode="_(&quot;$&quot;* #,##0_);_(&quot;$&quot;* \(#,##0\);_(&quot;$&quot;* &quot;-&quot;??_);_(@_)">
                  <c:v>11970765695</c:v>
                </c:pt>
                <c:pt idx="42" formatCode="0%">
                  <c:v>0.98564749398892293</c:v>
                </c:pt>
                <c:pt idx="43" formatCode="0%">
                  <c:v>7.0000000000000007E-2</c:v>
                </c:pt>
                <c:pt idx="45" formatCode="_(&quot;$&quot;* #,##0.00_);_(&quot;$&quot;* \(#,##0.00\);_(&quot;$&quot;* &quot;-&quot;??_);_(@_)">
                  <c:v>210028000.00000003</c:v>
                </c:pt>
                <c:pt idx="50" formatCode="_(&quot;$&quot;* #,##0_);_(&quot;$&quot;* \(#,##0\);_(&quot;$&quot;* &quot;-&quot;??_);_(@_)">
                  <c:v>-18585130060</c:v>
                </c:pt>
                <c:pt idx="51" formatCode="_(&quot;$&quot;* #,##0_);_(&quot;$&quot;* \(#,##0\);_(&quot;$&quot;* &quot;-&quot;??_);_(@_)">
                  <c:v>485809000</c:v>
                </c:pt>
                <c:pt idx="52" formatCode="_(&quot;$&quot;* #,##0_);_(&quot;$&quot;* \(#,##0\);_(&quot;$&quot;* &quot;-&quot;??_);_(@_)">
                  <c:v>-18099321060</c:v>
                </c:pt>
                <c:pt idx="54" formatCode="_(&quot;$&quot;* #,##0_);_(&quot;$&quot;* \(#,##0\);_(&quot;$&quot;* &quot;-&quot;??_);_(@_)">
                  <c:v>665000</c:v>
                </c:pt>
                <c:pt idx="55" formatCode="_(&quot;$&quot;* #,##0_);_(&quot;$&quot;* \(#,##0\);_(&quot;$&quot;* &quot;-&quot;??_);_(@_)">
                  <c:v>-168385</c:v>
                </c:pt>
                <c:pt idx="56" formatCode="_(&quot;$&quot;* #,##0_);_(&quot;$&quot;* \(#,##0\);_(&quot;$&quot;* &quot;-&quot;??_);_(@_)">
                  <c:v>496615</c:v>
                </c:pt>
                <c:pt idx="58" formatCode="_(&quot;$&quot;* #,##0_);_(&quot;$&quot;* \(#,##0\);_(&quot;$&quot;* &quot;-&quot;??_);_(@_)">
                  <c:v>-18098824445</c:v>
                </c:pt>
                <c:pt idx="61" formatCode="_(&quot;$&quot;* #,##0_);_(&quot;$&quot;* \(#,##0\);_(&quot;$&quot;* &quot;-&quot;??_);_(@_)">
                  <c:v>971606240</c:v>
                </c:pt>
                <c:pt idx="62" formatCode="_(&quot;$&quot;* #,##0_);_(&quot;$&quot;* \(#,##0\);_(&quot;$&quot;* &quot;-&quot;??_);_(@_)">
                  <c:v>1214507800</c:v>
                </c:pt>
                <c:pt idx="63" formatCode="_(&quot;$&quot;* #,##0_);_(&quot;$&quot;* \(#,##0\);_(&quot;$&quot;* &quot;-&quot;??_);_(@_)">
                  <c:v>2186114040</c:v>
                </c:pt>
                <c:pt idx="65" formatCode="_(&quot;$&quot;* #,##0.00_);_(&quot;$&quot;* \(#,##0.00\);_(&quot;$&quot;* &quot;-&quot;??_);_(@_)">
                  <c:v>3000410000</c:v>
                </c:pt>
                <c:pt idx="67" formatCode="_(&quot;$&quot;* #,##0_);_(&quot;$&quot;* \(#,##0\);_(&quot;$&quot;* &quot;-&quot;??_);_(@_)">
                  <c:v>5186524040</c:v>
                </c:pt>
                <c:pt idx="71" formatCode="_(&quot;$&quot;* #,##0_);_(&quot;$&quot;* \(#,##0\);_(&quot;$&quot;* &quot;-&quot;??_);_(@_)">
                  <c:v>80000</c:v>
                </c:pt>
                <c:pt idx="72" formatCode="_(&quot;$&quot;* #,##0_);_(&quot;$&quot;* \(#,##0\);_(&quot;$&quot;* &quot;-&quot;??_);_(@_)">
                  <c:v>612691950388</c:v>
                </c:pt>
                <c:pt idx="73" formatCode="_(&quot;$&quot;* #,##0_);_(&quot;$&quot;* \(#,##0\);_(&quot;$&quot;* &quot;-&quot;??_);_(@_)">
                  <c:v>612692030388</c:v>
                </c:pt>
                <c:pt idx="75" formatCode="_(&quot;$&quot;* #,##0_);_(&quot;$&quot;* \(#,##0\);_(&quot;$&quot;* &quot;-&quot;??_);_(@_)">
                  <c:v>617878554428</c:v>
                </c:pt>
                <c:pt idx="77" formatCode="_(&quot;$&quot;* #,##0_);_(&quot;$&quot;* \(#,##0\);_(&quot;$&quot;* &quot;-&quot;??_);_(@_)">
                  <c:v>635977378873</c:v>
                </c:pt>
                <c:pt idx="81" formatCode="_(&quot;$&quot;* #,##0_);_(&quot;$&quot;* \(#,##0\);_(&quot;$&quot;* &quot;-&quot;??_);_(@_)">
                  <c:v>11970765695</c:v>
                </c:pt>
                <c:pt idx="84" formatCode="_(* #,##0_);_(* \(#,##0\);_(* &quot;-&quot;??_);_(@_)">
                  <c:v>86767</c:v>
                </c:pt>
                <c:pt idx="85" formatCode="_(* #,##0.00_);_(* \(#,##0.00\);_(* &quot;-&quot;??_);_(@_)">
                  <c:v>121444900</c:v>
                </c:pt>
                <c:pt idx="86" formatCode="_(* #,##0.00_);_(* \(#,##0.00\);_(* &quot;-&quot;??_);_(@_)">
                  <c:v>90956800</c:v>
                </c:pt>
                <c:pt idx="87" formatCode="_(* #,##0.00_);_(* \(#,##0.00\);_(* &quot;-&quot;??_);_(@_)">
                  <c:v>246516380</c:v>
                </c:pt>
                <c:pt idx="88" formatCode="_(&quot;$&quot;* #,##0_);_(&quot;$&quot;* \(#,##0\);_(&quot;$&quot;* &quot;-&quot;??_);_(@_)">
                  <c:v>12429770542</c:v>
                </c:pt>
                <c:pt idx="91" formatCode="_(* #,##0_);_(* \(#,##0\);_(* &quot;-&quot;??_);_(@_)">
                  <c:v>123678</c:v>
                </c:pt>
                <c:pt idx="93" formatCode="_(&quot;$&quot;* #,##0_);_(&quot;$&quot;* \(#,##0\);_(&quot;$&quot;* &quot;-&quot;??_);_(@_)">
                  <c:v>12429646864</c:v>
                </c:pt>
                <c:pt idx="96" formatCode="_(* #,##0_);_(* \(#,##0\);_(* &quot;-&quot;??_);_(@_)">
                  <c:v>-50000</c:v>
                </c:pt>
                <c:pt idx="97" formatCode="_(* #,##0_);_(* \(#,##0\);_(* &quot;-&quot;??_);_(@_)">
                  <c:v>40000</c:v>
                </c:pt>
                <c:pt idx="98" formatCode="_(* #,##0_);_(* \(#,##0\);_(* &quot;-&quot;??_);_(@_)">
                  <c:v>-10000</c:v>
                </c:pt>
                <c:pt idx="100" formatCode="_(&quot;$&quot;* #,##0_);_(&quot;$&quot;* \(#,##0\);_(&quot;$&quot;* &quot;-&quot;??_);_(@_)">
                  <c:v>12429636864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48-4D13-9C5C-EE0279B5F8BF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Sheet2!$A$1:$A$101</c:f>
              <c:strCache>
                <c:ptCount val="101"/>
                <c:pt idx="0">
                  <c:v>XZY company </c:v>
                </c:pt>
                <c:pt idx="1">
                  <c:v>assumption</c:v>
                </c:pt>
                <c:pt idx="2">
                  <c:v>Revenue</c:v>
                </c:pt>
                <c:pt idx="4">
                  <c:v>Units</c:v>
                </c:pt>
                <c:pt idx="5">
                  <c:v>Price</c:v>
                </c:pt>
                <c:pt idx="7">
                  <c:v>Net Revenue</c:v>
                </c:pt>
                <c:pt idx="8">
                  <c:v>Unit Receivable %</c:v>
                </c:pt>
                <c:pt idx="9">
                  <c:v>Untis Payable %</c:v>
                </c:pt>
                <c:pt idx="10">
                  <c:v>Deferred Revenue</c:v>
                </c:pt>
                <c:pt idx="12">
                  <c:v>Net Borrowing</c:v>
                </c:pt>
                <c:pt idx="13">
                  <c:v>Debt Payment</c:v>
                </c:pt>
                <c:pt idx="14">
                  <c:v>Intrest Rate</c:v>
                </c:pt>
                <c:pt idx="15">
                  <c:v>npv</c:v>
                </c:pt>
                <c:pt idx="17">
                  <c:v>Intrest Payment</c:v>
                </c:pt>
                <c:pt idx="18">
                  <c:v>Cost of Goods Sold</c:v>
                </c:pt>
                <c:pt idx="19">
                  <c:v>unit cost</c:v>
                </c:pt>
                <c:pt idx="21">
                  <c:v>operating expense</c:v>
                </c:pt>
                <c:pt idx="22">
                  <c:v>payroll</c:v>
                </c:pt>
                <c:pt idx="23">
                  <c:v>markting Cost</c:v>
                </c:pt>
                <c:pt idx="26">
                  <c:v>Income statement </c:v>
                </c:pt>
                <c:pt idx="27">
                  <c:v>Net Revenu</c:v>
                </c:pt>
                <c:pt idx="28">
                  <c:v>Cost Of Good Sold</c:v>
                </c:pt>
                <c:pt idx="30">
                  <c:v>Gross Profit</c:v>
                </c:pt>
                <c:pt idx="31">
                  <c:v>Gross Profit %</c:v>
                </c:pt>
                <c:pt idx="33">
                  <c:v>operating expense</c:v>
                </c:pt>
                <c:pt idx="34">
                  <c:v>payroll</c:v>
                </c:pt>
                <c:pt idx="35">
                  <c:v>markting Cost</c:v>
                </c:pt>
                <c:pt idx="36">
                  <c:v>total</c:v>
                </c:pt>
                <c:pt idx="38">
                  <c:v>operating earnings</c:v>
                </c:pt>
                <c:pt idx="39">
                  <c:v>operating margin%</c:v>
                </c:pt>
                <c:pt idx="40">
                  <c:v>net income</c:v>
                </c:pt>
                <c:pt idx="42">
                  <c:v>net income %</c:v>
                </c:pt>
                <c:pt idx="43">
                  <c:v>intrest rate</c:v>
                </c:pt>
                <c:pt idx="45">
                  <c:v>intrest</c:v>
                </c:pt>
                <c:pt idx="47">
                  <c:v>balance sheet</c:v>
                </c:pt>
                <c:pt idx="48">
                  <c:v>assets</c:v>
                </c:pt>
                <c:pt idx="50">
                  <c:v>cash</c:v>
                </c:pt>
                <c:pt idx="51">
                  <c:v>unit receivable</c:v>
                </c:pt>
                <c:pt idx="52">
                  <c:v>total currnt Assets</c:v>
                </c:pt>
                <c:pt idx="54">
                  <c:v>fixed assets</c:v>
                </c:pt>
                <c:pt idx="55">
                  <c:v>Accumulated Depreciation</c:v>
                </c:pt>
                <c:pt idx="56">
                  <c:v>net fixed assets</c:v>
                </c:pt>
                <c:pt idx="58">
                  <c:v>total assets</c:v>
                </c:pt>
                <c:pt idx="60">
                  <c:v>liabilities</c:v>
                </c:pt>
                <c:pt idx="61">
                  <c:v>units payable</c:v>
                </c:pt>
                <c:pt idx="62">
                  <c:v>deferred Revenue</c:v>
                </c:pt>
                <c:pt idx="63">
                  <c:v>total current assets</c:v>
                </c:pt>
                <c:pt idx="65">
                  <c:v>long term debt</c:v>
                </c:pt>
                <c:pt idx="67">
                  <c:v>total liabilities</c:v>
                </c:pt>
                <c:pt idx="69">
                  <c:v>EQUITY</c:v>
                </c:pt>
                <c:pt idx="71">
                  <c:v>common stock</c:v>
                </c:pt>
                <c:pt idx="72">
                  <c:v>Ratained Earnings</c:v>
                </c:pt>
                <c:pt idx="73">
                  <c:v>total shareholders Equity</c:v>
                </c:pt>
                <c:pt idx="75">
                  <c:v>liabilities and shareholders Equit</c:v>
                </c:pt>
                <c:pt idx="77">
                  <c:v>balance check</c:v>
                </c:pt>
                <c:pt idx="79">
                  <c:v>chash flow</c:v>
                </c:pt>
                <c:pt idx="81">
                  <c:v>net income</c:v>
                </c:pt>
                <c:pt idx="83">
                  <c:v>oprating activities</c:v>
                </c:pt>
                <c:pt idx="84">
                  <c:v>depreciation</c:v>
                </c:pt>
                <c:pt idx="85">
                  <c:v>chg in UR</c:v>
                </c:pt>
                <c:pt idx="86">
                  <c:v>chg in UP</c:v>
                </c:pt>
                <c:pt idx="87">
                  <c:v>chg in Der Rev</c:v>
                </c:pt>
                <c:pt idx="88">
                  <c:v>operating cash flow</c:v>
                </c:pt>
                <c:pt idx="90">
                  <c:v>investing activities</c:v>
                </c:pt>
                <c:pt idx="91">
                  <c:v>copex</c:v>
                </c:pt>
                <c:pt idx="93">
                  <c:v>free cash flow</c:v>
                </c:pt>
                <c:pt idx="95">
                  <c:v>financing activities </c:v>
                </c:pt>
                <c:pt idx="96">
                  <c:v>debt repayment </c:v>
                </c:pt>
                <c:pt idx="97">
                  <c:v>net borrowing </c:v>
                </c:pt>
                <c:pt idx="98">
                  <c:v>net cash flow from finacing </c:v>
                </c:pt>
                <c:pt idx="100">
                  <c:v> net cash flow </c:v>
                </c:pt>
              </c:strCache>
            </c:strRef>
          </c:cat>
          <c:val>
            <c:numRef>
              <c:f>Sheet2!$H$1:$H$101</c:f>
              <c:numCache>
                <c:formatCode>General</c:formatCode>
                <c:ptCount val="101"/>
                <c:pt idx="0">
                  <c:v>2015</c:v>
                </c:pt>
                <c:pt idx="4">
                  <c:v>7770</c:v>
                </c:pt>
                <c:pt idx="5" formatCode="_(&quot;$&quot;* #,##0_);_(&quot;$&quot;* \(#,##0\);_(&quot;$&quot;* &quot;-&quot;??_);_(@_)">
                  <c:v>1709400</c:v>
                </c:pt>
                <c:pt idx="7" formatCode="_(&quot;$&quot;* #,##0_);_(&quot;$&quot;* \(#,##0\);_(&quot;$&quot;* &quot;-&quot;??_);_(@_)">
                  <c:v>13282038000</c:v>
                </c:pt>
                <c:pt idx="8" formatCode="0%">
                  <c:v>0.05</c:v>
                </c:pt>
                <c:pt idx="9" formatCode="0%">
                  <c:v>0.08</c:v>
                </c:pt>
                <c:pt idx="10" formatCode="0%">
                  <c:v>0.11</c:v>
                </c:pt>
                <c:pt idx="12" formatCode="_(&quot;$&quot;* #,##0_);_(&quot;$&quot;* \(#,##0\);_(&quot;$&quot;* &quot;-&quot;??_);_(@_)">
                  <c:v>70000</c:v>
                </c:pt>
                <c:pt idx="13" formatCode="_(&quot;$&quot;* #,##0_);_(&quot;$&quot;* \(#,##0\);_(&quot;$&quot;* &quot;-&quot;??_);_(@_)">
                  <c:v>50000</c:v>
                </c:pt>
                <c:pt idx="14" formatCode="0%">
                  <c:v>0.12</c:v>
                </c:pt>
                <c:pt idx="15">
                  <c:v>0.12</c:v>
                </c:pt>
                <c:pt idx="17" formatCode="_(&quot;$&quot;* #,##0.00_);_(&quot;$&quot;* \(#,##0.00\);_(&quot;$&quot;* &quot;-&quot;??_);_(@_)">
                  <c:v>360050400</c:v>
                </c:pt>
                <c:pt idx="19" formatCode="_(&quot;$&quot;* #,##0_);_(&quot;$&quot;* \(#,##0\);_(&quot;$&quot;* &quot;-&quot;??_);_(@_)">
                  <c:v>23000</c:v>
                </c:pt>
                <c:pt idx="22" formatCode="_(&quot;$&quot;* #,##0_);_(&quot;$&quot;* \(#,##0\);_(&quot;$&quot;* &quot;-&quot;??_);_(@_)">
                  <c:v>23900</c:v>
                </c:pt>
                <c:pt idx="23" formatCode="_(&quot;$&quot;* #,##0_);_(&quot;$&quot;* \(#,##0\);_(&quot;$&quot;* &quot;-&quot;??_);_(@_)">
                  <c:v>20000</c:v>
                </c:pt>
                <c:pt idx="27" formatCode="_(&quot;$&quot;* #,##0_);_(&quot;$&quot;* \(#,##0\);_(&quot;$&quot;* &quot;-&quot;??_);_(@_)">
                  <c:v>13282038000</c:v>
                </c:pt>
                <c:pt idx="28" formatCode="_(&quot;$&quot;* #,##0_);_(&quot;$&quot;* \(#,##0\);_(&quot;$&quot;* &quot;-&quot;??_);_(@_)">
                  <c:v>178710000</c:v>
                </c:pt>
                <c:pt idx="30" formatCode="_(&quot;$&quot;* #,##0_);_(&quot;$&quot;* \(#,##0\);_(&quot;$&quot;* &quot;-&quot;??_);_(@_)">
                  <c:v>13103328000</c:v>
                </c:pt>
                <c:pt idx="31" formatCode="0%">
                  <c:v>0.98654498654498657</c:v>
                </c:pt>
                <c:pt idx="34" formatCode="_(&quot;$&quot;* #,##0_);_(&quot;$&quot;* \(#,##0\);_(&quot;$&quot;* &quot;-&quot;??_);_(@_)">
                  <c:v>5359</c:v>
                </c:pt>
                <c:pt idx="35" formatCode="_(&quot;$&quot;* #,##0_);_(&quot;$&quot;* \(#,##0\);_(&quot;$&quot;* &quot;-&quot;??_);_(@_)">
                  <c:v>22220000</c:v>
                </c:pt>
                <c:pt idx="36" formatCode="_(&quot;$&quot;* #,##0_);_(&quot;$&quot;* \(#,##0\);_(&quot;$&quot;* &quot;-&quot;??_);_(@_)">
                  <c:v>22225359</c:v>
                </c:pt>
                <c:pt idx="38" formatCode="_(&quot;$&quot;* #,##0_);_(&quot;$&quot;* \(#,##0\);_(&quot;$&quot;* &quot;-&quot;??_);_(@_)">
                  <c:v>13081102641</c:v>
                </c:pt>
                <c:pt idx="39" formatCode="0%">
                  <c:v>0.98487164703187868</c:v>
                </c:pt>
                <c:pt idx="40" formatCode="_(&quot;$&quot;* #,##0_);_(&quot;$&quot;* \(#,##0\);_(&quot;$&quot;* &quot;-&quot;??_);_(@_)">
                  <c:v>13081102641</c:v>
                </c:pt>
                <c:pt idx="42" formatCode="0%">
                  <c:v>0.98487164703187868</c:v>
                </c:pt>
                <c:pt idx="43" formatCode="0%">
                  <c:v>0.12</c:v>
                </c:pt>
                <c:pt idx="45" formatCode="_(&quot;$&quot;* #,##0.00_);_(&quot;$&quot;* \(#,##0.00\);_(&quot;$&quot;* &quot;-&quot;??_);_(@_)">
                  <c:v>360050400</c:v>
                </c:pt>
                <c:pt idx="50" formatCode="_(&quot;$&quot;* #,##0_);_(&quot;$&quot;* \(#,##0\);_(&quot;$&quot;* &quot;-&quot;??_);_(@_)">
                  <c:v>12429636864</c:v>
                </c:pt>
                <c:pt idx="51" formatCode="_(&quot;$&quot;* #,##0_);_(&quot;$&quot;* \(#,##0\);_(&quot;$&quot;* &quot;-&quot;??_);_(@_)">
                  <c:v>607253900</c:v>
                </c:pt>
                <c:pt idx="52" formatCode="_(&quot;$&quot;* #,##0_);_(&quot;$&quot;* \(#,##0\);_(&quot;$&quot;* &quot;-&quot;??_);_(@_)">
                  <c:v>13036890764</c:v>
                </c:pt>
                <c:pt idx="54" formatCode="_(&quot;$&quot;* #,##0_);_(&quot;$&quot;* \(#,##0\);_(&quot;$&quot;* &quot;-&quot;??_);_(@_)">
                  <c:v>790000</c:v>
                </c:pt>
                <c:pt idx="55" formatCode="_(&quot;$&quot;* #,##0_);_(&quot;$&quot;* \(#,##0\);_(&quot;$&quot;* &quot;-&quot;??_);_(@_)">
                  <c:v>-200062</c:v>
                </c:pt>
                <c:pt idx="56" formatCode="_(&quot;$&quot;* #,##0_);_(&quot;$&quot;* \(#,##0\);_(&quot;$&quot;* &quot;-&quot;??_);_(@_)">
                  <c:v>589938</c:v>
                </c:pt>
                <c:pt idx="58" formatCode="_(&quot;$&quot;* #,##0_);_(&quot;$&quot;* \(#,##0\);_(&quot;$&quot;* &quot;-&quot;??_);_(@_)">
                  <c:v>13037480702</c:v>
                </c:pt>
                <c:pt idx="61" formatCode="_(&quot;$&quot;* #,##0_);_(&quot;$&quot;* \(#,##0\);_(&quot;$&quot;* &quot;-&quot;??_);_(@_)">
                  <c:v>1062563040</c:v>
                </c:pt>
                <c:pt idx="62" formatCode="_(&quot;$&quot;* #,##0_);_(&quot;$&quot;* \(#,##0\);_(&quot;$&quot;* &quot;-&quot;??_);_(@_)">
                  <c:v>1461024180</c:v>
                </c:pt>
                <c:pt idx="63" formatCode="_(&quot;$&quot;* #,##0_);_(&quot;$&quot;* \(#,##0\);_(&quot;$&quot;* &quot;-&quot;??_);_(@_)">
                  <c:v>2523587220</c:v>
                </c:pt>
                <c:pt idx="65" formatCode="_(&quot;$&quot;* #,##0.00_);_(&quot;$&quot;* \(#,##0.00\);_(&quot;$&quot;* &quot;-&quot;??_);_(@_)">
                  <c:v>3000400000</c:v>
                </c:pt>
                <c:pt idx="67" formatCode="_(&quot;$&quot;* #,##0_);_(&quot;$&quot;* \(#,##0\);_(&quot;$&quot;* &quot;-&quot;??_);_(@_)">
                  <c:v>5523987220</c:v>
                </c:pt>
                <c:pt idx="71" formatCode="_(&quot;$&quot;* #,##0_);_(&quot;$&quot;* \(#,##0\);_(&quot;$&quot;* &quot;-&quot;??_);_(@_)">
                  <c:v>80000</c:v>
                </c:pt>
                <c:pt idx="72" formatCode="_(&quot;$&quot;* #,##0_);_(&quot;$&quot;* \(#,##0\);_(&quot;$&quot;* &quot;-&quot;??_);_(@_)">
                  <c:v>625773133029</c:v>
                </c:pt>
                <c:pt idx="73" formatCode="_(&quot;$&quot;* #,##0_);_(&quot;$&quot;* \(#,##0\);_(&quot;$&quot;* &quot;-&quot;??_);_(@_)">
                  <c:v>625773213029</c:v>
                </c:pt>
                <c:pt idx="75" formatCode="_(&quot;$&quot;* #,##0_);_(&quot;$&quot;* \(#,##0\);_(&quot;$&quot;* &quot;-&quot;??_);_(@_)">
                  <c:v>631297200249</c:v>
                </c:pt>
                <c:pt idx="77" formatCode="_(&quot;$&quot;* #,##0_);_(&quot;$&quot;* \(#,##0\);_(&quot;$&quot;* &quot;-&quot;??_);_(@_)">
                  <c:v>618259719547</c:v>
                </c:pt>
                <c:pt idx="81" formatCode="_(&quot;$&quot;* #,##0_);_(&quot;$&quot;* \(#,##0\);_(&quot;$&quot;* &quot;-&quot;??_);_(@_)">
                  <c:v>13081102641</c:v>
                </c:pt>
                <c:pt idx="84" formatCode="_(* #,##0_);_(* \(#,##0\);_(* &quot;-&quot;??_);_(@_)">
                  <c:v>67867</c:v>
                </c:pt>
                <c:pt idx="85" formatCode="_(* #,##0.00_);_(* \(#,##0.00\);_(* &quot;-&quot;??_);_(@_)">
                  <c:v>56848000</c:v>
                </c:pt>
                <c:pt idx="86" formatCode="_(* #,##0.00_);_(* \(#,##0.00\);_(* &quot;-&quot;??_);_(@_)">
                  <c:v>75129120</c:v>
                </c:pt>
                <c:pt idx="87" formatCode="_(* #,##0.00_);_(* \(#,##0.00\);_(* &quot;-&quot;??_);_(@_)">
                  <c:v>245514060</c:v>
                </c:pt>
                <c:pt idx="88" formatCode="_(&quot;$&quot;* #,##0_);_(&quot;$&quot;* \(#,##0\);_(&quot;$&quot;* &quot;-&quot;??_);_(@_)">
                  <c:v>13458661688</c:v>
                </c:pt>
                <c:pt idx="91" formatCode="_(* #,##0_);_(* \(#,##0\);_(* &quot;-&quot;??_);_(@_)">
                  <c:v>187333</c:v>
                </c:pt>
                <c:pt idx="93" formatCode="_(&quot;$&quot;* #,##0_);_(&quot;$&quot;* \(#,##0\);_(&quot;$&quot;* &quot;-&quot;??_);_(@_)">
                  <c:v>13458474355</c:v>
                </c:pt>
                <c:pt idx="96" formatCode="_(* #,##0_);_(* \(#,##0\);_(* &quot;-&quot;??_);_(@_)">
                  <c:v>-50000</c:v>
                </c:pt>
                <c:pt idx="97" formatCode="_(* #,##0_);_(* \(#,##0\);_(* &quot;-&quot;??_);_(@_)">
                  <c:v>70000</c:v>
                </c:pt>
                <c:pt idx="98" formatCode="_(* #,##0_);_(* \(#,##0\);_(* &quot;-&quot;??_);_(@_)">
                  <c:v>20000</c:v>
                </c:pt>
                <c:pt idx="100" formatCode="_(&quot;$&quot;* #,##0_);_(&quot;$&quot;* \(#,##0\);_(&quot;$&quot;* &quot;-&quot;??_);_(@_)">
                  <c:v>13458494355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48-4D13-9C5C-EE0279B5F8BF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Sheet2!$A$1:$A$101</c:f>
              <c:strCache>
                <c:ptCount val="101"/>
                <c:pt idx="0">
                  <c:v>XZY company </c:v>
                </c:pt>
                <c:pt idx="1">
                  <c:v>assumption</c:v>
                </c:pt>
                <c:pt idx="2">
                  <c:v>Revenue</c:v>
                </c:pt>
                <c:pt idx="4">
                  <c:v>Units</c:v>
                </c:pt>
                <c:pt idx="5">
                  <c:v>Price</c:v>
                </c:pt>
                <c:pt idx="7">
                  <c:v>Net Revenue</c:v>
                </c:pt>
                <c:pt idx="8">
                  <c:v>Unit Receivable %</c:v>
                </c:pt>
                <c:pt idx="9">
                  <c:v>Untis Payable %</c:v>
                </c:pt>
                <c:pt idx="10">
                  <c:v>Deferred Revenue</c:v>
                </c:pt>
                <c:pt idx="12">
                  <c:v>Net Borrowing</c:v>
                </c:pt>
                <c:pt idx="13">
                  <c:v>Debt Payment</c:v>
                </c:pt>
                <c:pt idx="14">
                  <c:v>Intrest Rate</c:v>
                </c:pt>
                <c:pt idx="15">
                  <c:v>npv</c:v>
                </c:pt>
                <c:pt idx="17">
                  <c:v>Intrest Payment</c:v>
                </c:pt>
                <c:pt idx="18">
                  <c:v>Cost of Goods Sold</c:v>
                </c:pt>
                <c:pt idx="19">
                  <c:v>unit cost</c:v>
                </c:pt>
                <c:pt idx="21">
                  <c:v>operating expense</c:v>
                </c:pt>
                <c:pt idx="22">
                  <c:v>payroll</c:v>
                </c:pt>
                <c:pt idx="23">
                  <c:v>markting Cost</c:v>
                </c:pt>
                <c:pt idx="26">
                  <c:v>Income statement </c:v>
                </c:pt>
                <c:pt idx="27">
                  <c:v>Net Revenu</c:v>
                </c:pt>
                <c:pt idx="28">
                  <c:v>Cost Of Good Sold</c:v>
                </c:pt>
                <c:pt idx="30">
                  <c:v>Gross Profit</c:v>
                </c:pt>
                <c:pt idx="31">
                  <c:v>Gross Profit %</c:v>
                </c:pt>
                <c:pt idx="33">
                  <c:v>operating expense</c:v>
                </c:pt>
                <c:pt idx="34">
                  <c:v>payroll</c:v>
                </c:pt>
                <c:pt idx="35">
                  <c:v>markting Cost</c:v>
                </c:pt>
                <c:pt idx="36">
                  <c:v>total</c:v>
                </c:pt>
                <c:pt idx="38">
                  <c:v>operating earnings</c:v>
                </c:pt>
                <c:pt idx="39">
                  <c:v>operating margin%</c:v>
                </c:pt>
                <c:pt idx="40">
                  <c:v>net income</c:v>
                </c:pt>
                <c:pt idx="42">
                  <c:v>net income %</c:v>
                </c:pt>
                <c:pt idx="43">
                  <c:v>intrest rate</c:v>
                </c:pt>
                <c:pt idx="45">
                  <c:v>intrest</c:v>
                </c:pt>
                <c:pt idx="47">
                  <c:v>balance sheet</c:v>
                </c:pt>
                <c:pt idx="48">
                  <c:v>assets</c:v>
                </c:pt>
                <c:pt idx="50">
                  <c:v>cash</c:v>
                </c:pt>
                <c:pt idx="51">
                  <c:v>unit receivable</c:v>
                </c:pt>
                <c:pt idx="52">
                  <c:v>total currnt Assets</c:v>
                </c:pt>
                <c:pt idx="54">
                  <c:v>fixed assets</c:v>
                </c:pt>
                <c:pt idx="55">
                  <c:v>Accumulated Depreciation</c:v>
                </c:pt>
                <c:pt idx="56">
                  <c:v>net fixed assets</c:v>
                </c:pt>
                <c:pt idx="58">
                  <c:v>total assets</c:v>
                </c:pt>
                <c:pt idx="60">
                  <c:v>liabilities</c:v>
                </c:pt>
                <c:pt idx="61">
                  <c:v>units payable</c:v>
                </c:pt>
                <c:pt idx="62">
                  <c:v>deferred Revenue</c:v>
                </c:pt>
                <c:pt idx="63">
                  <c:v>total current assets</c:v>
                </c:pt>
                <c:pt idx="65">
                  <c:v>long term debt</c:v>
                </c:pt>
                <c:pt idx="67">
                  <c:v>total liabilities</c:v>
                </c:pt>
                <c:pt idx="69">
                  <c:v>EQUITY</c:v>
                </c:pt>
                <c:pt idx="71">
                  <c:v>common stock</c:v>
                </c:pt>
                <c:pt idx="72">
                  <c:v>Ratained Earnings</c:v>
                </c:pt>
                <c:pt idx="73">
                  <c:v>total shareholders Equity</c:v>
                </c:pt>
                <c:pt idx="75">
                  <c:v>liabilities and shareholders Equit</c:v>
                </c:pt>
                <c:pt idx="77">
                  <c:v>balance check</c:v>
                </c:pt>
                <c:pt idx="79">
                  <c:v>chash flow</c:v>
                </c:pt>
                <c:pt idx="81">
                  <c:v>net income</c:v>
                </c:pt>
                <c:pt idx="83">
                  <c:v>oprating activities</c:v>
                </c:pt>
                <c:pt idx="84">
                  <c:v>depreciation</c:v>
                </c:pt>
                <c:pt idx="85">
                  <c:v>chg in UR</c:v>
                </c:pt>
                <c:pt idx="86">
                  <c:v>chg in UP</c:v>
                </c:pt>
                <c:pt idx="87">
                  <c:v>chg in Der Rev</c:v>
                </c:pt>
                <c:pt idx="88">
                  <c:v>operating cash flow</c:v>
                </c:pt>
                <c:pt idx="90">
                  <c:v>investing activities</c:v>
                </c:pt>
                <c:pt idx="91">
                  <c:v>copex</c:v>
                </c:pt>
                <c:pt idx="93">
                  <c:v>free cash flow</c:v>
                </c:pt>
                <c:pt idx="95">
                  <c:v>financing activities </c:v>
                </c:pt>
                <c:pt idx="96">
                  <c:v>debt repayment </c:v>
                </c:pt>
                <c:pt idx="97">
                  <c:v>net borrowing </c:v>
                </c:pt>
                <c:pt idx="98">
                  <c:v>net cash flow from finacing </c:v>
                </c:pt>
                <c:pt idx="100">
                  <c:v> net cash flow </c:v>
                </c:pt>
              </c:strCache>
            </c:strRef>
          </c:cat>
          <c:val>
            <c:numRef>
              <c:f>Sheet2!$I$1:$I$101</c:f>
              <c:numCache>
                <c:formatCode>General</c:formatCode>
                <c:ptCount val="101"/>
                <c:pt idx="0">
                  <c:v>2016</c:v>
                </c:pt>
                <c:pt idx="4">
                  <c:v>8040</c:v>
                </c:pt>
                <c:pt idx="5" formatCode="_(&quot;$&quot;* #,##0_);_(&quot;$&quot;* \(#,##0\);_(&quot;$&quot;* &quot;-&quot;??_);_(@_)">
                  <c:v>1768800</c:v>
                </c:pt>
                <c:pt idx="7" formatCode="_(&quot;$&quot;* #,##0_);_(&quot;$&quot;* \(#,##0\);_(&quot;$&quot;* &quot;-&quot;??_);_(@_)">
                  <c:v>14221152000</c:v>
                </c:pt>
                <c:pt idx="8" formatCode="0%">
                  <c:v>0.05</c:v>
                </c:pt>
                <c:pt idx="9" formatCode="0%">
                  <c:v>0.08</c:v>
                </c:pt>
                <c:pt idx="10" formatCode="0%">
                  <c:v>0.12</c:v>
                </c:pt>
                <c:pt idx="12" formatCode="_(&quot;$&quot;* #,##0_);_(&quot;$&quot;* \(#,##0\);_(&quot;$&quot;* &quot;-&quot;??_);_(@_)">
                  <c:v>90000</c:v>
                </c:pt>
                <c:pt idx="13" formatCode="_(&quot;$&quot;* #,##0_);_(&quot;$&quot;* \(#,##0\);_(&quot;$&quot;* &quot;-&quot;??_);_(@_)">
                  <c:v>50000</c:v>
                </c:pt>
                <c:pt idx="14" formatCode="0%">
                  <c:v>0.08</c:v>
                </c:pt>
                <c:pt idx="15">
                  <c:v>0.08</c:v>
                </c:pt>
                <c:pt idx="17" formatCode="_(&quot;$&quot;* #,##0.00_);_(&quot;$&quot;* \(#,##0.00\);_(&quot;$&quot;* &quot;-&quot;??_);_(@_)">
                  <c:v>240036800</c:v>
                </c:pt>
                <c:pt idx="19" formatCode="_(&quot;$&quot;* #,##0_);_(&quot;$&quot;* \(#,##0\);_(&quot;$&quot;* &quot;-&quot;??_);_(@_)">
                  <c:v>23000</c:v>
                </c:pt>
                <c:pt idx="22" formatCode="_(&quot;$&quot;* #,##0_);_(&quot;$&quot;* \(#,##0\);_(&quot;$&quot;* &quot;-&quot;??_);_(@_)">
                  <c:v>24000</c:v>
                </c:pt>
                <c:pt idx="23" formatCode="_(&quot;$&quot;* #,##0_);_(&quot;$&quot;* \(#,##0\);_(&quot;$&quot;* &quot;-&quot;??_);_(@_)">
                  <c:v>22000</c:v>
                </c:pt>
                <c:pt idx="27" formatCode="_(&quot;$&quot;* #,##0_);_(&quot;$&quot;* \(#,##0\);_(&quot;$&quot;* &quot;-&quot;??_);_(@_)">
                  <c:v>14221152000</c:v>
                </c:pt>
                <c:pt idx="28" formatCode="_(&quot;$&quot;* #,##0_);_(&quot;$&quot;* \(#,##0\);_(&quot;$&quot;* &quot;-&quot;??_);_(@_)">
                  <c:v>184920000</c:v>
                </c:pt>
                <c:pt idx="30" formatCode="_(&quot;$&quot;* #,##0_);_(&quot;$&quot;* \(#,##0\);_(&quot;$&quot;* &quot;-&quot;??_);_(@_)">
                  <c:v>14036232000</c:v>
                </c:pt>
                <c:pt idx="31" formatCode="0%">
                  <c:v>0.98699683401175942</c:v>
                </c:pt>
                <c:pt idx="34" formatCode="_(&quot;$&quot;* #,##0_);_(&quot;$&quot;* \(#,##0\);_(&quot;$&quot;* &quot;-&quot;??_);_(@_)">
                  <c:v>5400</c:v>
                </c:pt>
                <c:pt idx="35" formatCode="_(&quot;$&quot;* #,##0_);_(&quot;$&quot;* \(#,##0\);_(&quot;$&quot;* &quot;-&quot;??_);_(@_)">
                  <c:v>32989000</c:v>
                </c:pt>
                <c:pt idx="36" formatCode="_(&quot;$&quot;* #,##0_);_(&quot;$&quot;* \(#,##0\);_(&quot;$&quot;* &quot;-&quot;??_);_(@_)">
                  <c:v>32994400</c:v>
                </c:pt>
                <c:pt idx="38" formatCode="_(&quot;$&quot;* #,##0_);_(&quot;$&quot;* \(#,##0\);_(&quot;$&quot;* &quot;-&quot;??_);_(@_)">
                  <c:v>14003237600</c:v>
                </c:pt>
                <c:pt idx="39" formatCode="0%">
                  <c:v>0.98467674067473576</c:v>
                </c:pt>
                <c:pt idx="40" formatCode="_(&quot;$&quot;* #,##0_);_(&quot;$&quot;* \(#,##0\);_(&quot;$&quot;* &quot;-&quot;??_);_(@_)">
                  <c:v>14003237600</c:v>
                </c:pt>
                <c:pt idx="42" formatCode="0%">
                  <c:v>0.98467674067473576</c:v>
                </c:pt>
                <c:pt idx="43" formatCode="0%">
                  <c:v>0.08</c:v>
                </c:pt>
                <c:pt idx="45" formatCode="_(&quot;$&quot;* #,##0.00_);_(&quot;$&quot;* \(#,##0.00\);_(&quot;$&quot;* &quot;-&quot;??_);_(@_)">
                  <c:v>240036800</c:v>
                </c:pt>
                <c:pt idx="50" formatCode="_(&quot;$&quot;* #,##0_);_(&quot;$&quot;* \(#,##0\);_(&quot;$&quot;* &quot;-&quot;??_);_(@_)">
                  <c:v>13458494355</c:v>
                </c:pt>
                <c:pt idx="51" formatCode="_(&quot;$&quot;* #,##0_);_(&quot;$&quot;* \(#,##0\);_(&quot;$&quot;* &quot;-&quot;??_);_(@_)">
                  <c:v>664101900</c:v>
                </c:pt>
                <c:pt idx="52" formatCode="_(&quot;$&quot;* #,##0_);_(&quot;$&quot;* \(#,##0\);_(&quot;$&quot;* &quot;-&quot;??_);_(@_)">
                  <c:v>14122596255</c:v>
                </c:pt>
                <c:pt idx="54" formatCode="_(&quot;$&quot;* #,##0_);_(&quot;$&quot;* \(#,##0\);_(&quot;$&quot;* &quot;-&quot;??_);_(@_)">
                  <c:v>915000</c:v>
                </c:pt>
                <c:pt idx="55" formatCode="_(&quot;$&quot;* #,##0_);_(&quot;$&quot;* \(#,##0\);_(&quot;$&quot;* &quot;-&quot;??_);_(@_)">
                  <c:v>-231739</c:v>
                </c:pt>
                <c:pt idx="56" formatCode="_(&quot;$&quot;* #,##0_);_(&quot;$&quot;* \(#,##0\);_(&quot;$&quot;* &quot;-&quot;??_);_(@_)">
                  <c:v>683261</c:v>
                </c:pt>
                <c:pt idx="58" formatCode="_(&quot;$&quot;* #,##0_);_(&quot;$&quot;* \(#,##0\);_(&quot;$&quot;* &quot;-&quot;??_);_(@_)">
                  <c:v>14123279516</c:v>
                </c:pt>
                <c:pt idx="61" formatCode="_(&quot;$&quot;* #,##0_);_(&quot;$&quot;* \(#,##0\);_(&quot;$&quot;* &quot;-&quot;??_);_(@_)">
                  <c:v>1137692160</c:v>
                </c:pt>
                <c:pt idx="62" formatCode="_(&quot;$&quot;* #,##0_);_(&quot;$&quot;* \(#,##0\);_(&quot;$&quot;* &quot;-&quot;??_);_(@_)">
                  <c:v>1706538240</c:v>
                </c:pt>
                <c:pt idx="63" formatCode="_(&quot;$&quot;* #,##0_);_(&quot;$&quot;* \(#,##0\);_(&quot;$&quot;* &quot;-&quot;??_);_(@_)">
                  <c:v>2844230400</c:v>
                </c:pt>
                <c:pt idx="65" formatCode="_(&quot;$&quot;* #,##0.00_);_(&quot;$&quot;* \(#,##0.00\);_(&quot;$&quot;* &quot;-&quot;??_);_(@_)">
                  <c:v>3000420000</c:v>
                </c:pt>
                <c:pt idx="67" formatCode="_(&quot;$&quot;* #,##0_);_(&quot;$&quot;* \(#,##0\);_(&quot;$&quot;* &quot;-&quot;??_);_(@_)">
                  <c:v>5844650400</c:v>
                </c:pt>
                <c:pt idx="71" formatCode="_(&quot;$&quot;* #,##0_);_(&quot;$&quot;* \(#,##0\);_(&quot;$&quot;* &quot;-&quot;??_);_(@_)">
                  <c:v>80000</c:v>
                </c:pt>
                <c:pt idx="72" formatCode="_(&quot;$&quot;* #,##0_);_(&quot;$&quot;* \(#,##0\);_(&quot;$&quot;* &quot;-&quot;??_);_(@_)">
                  <c:v>639776450629</c:v>
                </c:pt>
                <c:pt idx="73" formatCode="_(&quot;$&quot;* #,##0_);_(&quot;$&quot;* \(#,##0\);_(&quot;$&quot;* &quot;-&quot;??_);_(@_)">
                  <c:v>639776530629</c:v>
                </c:pt>
                <c:pt idx="75" formatCode="_(&quot;$&quot;* #,##0_);_(&quot;$&quot;* \(#,##0\);_(&quot;$&quot;* &quot;-&quot;??_);_(@_)">
                  <c:v>645621181029</c:v>
                </c:pt>
                <c:pt idx="77" formatCode="_(&quot;$&quot;* #,##0_);_(&quot;$&quot;* \(#,##0\);_(&quot;$&quot;* &quot;-&quot;??_);_(@_)">
                  <c:v>631497901513</c:v>
                </c:pt>
                <c:pt idx="81" formatCode="_(&quot;$&quot;* #,##0_);_(&quot;$&quot;* \(#,##0\);_(&quot;$&quot;* &quot;-&quot;??_);_(@_)">
                  <c:v>14003237600</c:v>
                </c:pt>
                <c:pt idx="84" formatCode="_(* #,##0_);_(* \(#,##0\);_(* &quot;-&quot;??_);_(@_)">
                  <c:v>23678</c:v>
                </c:pt>
                <c:pt idx="85" formatCode="_(* #,##0.00_);_(* \(#,##0.00\);_(* &quot;-&quot;??_);_(@_)">
                  <c:v>46955700</c:v>
                </c:pt>
                <c:pt idx="86" formatCode="_(* #,##0.00_);_(* \(#,##0.00\);_(* &quot;-&quot;??_);_(@_)">
                  <c:v>243900800</c:v>
                </c:pt>
                <c:pt idx="87" formatCode="_(* #,##0.00_);_(* \(#,##0.00\);_(* &quot;-&quot;??_);_(@_)">
                  <c:v>538550320</c:v>
                </c:pt>
                <c:pt idx="88" formatCode="_(&quot;$&quot;* #,##0_);_(&quot;$&quot;* \(#,##0\);_(&quot;$&quot;* &quot;-&quot;??_);_(@_)">
                  <c:v>14832668098</c:v>
                </c:pt>
                <c:pt idx="91" formatCode="_(* #,##0_);_(* \(#,##0\);_(* &quot;-&quot;??_);_(@_)">
                  <c:v>163667</c:v>
                </c:pt>
                <c:pt idx="93" formatCode="_(&quot;$&quot;* #,##0_);_(&quot;$&quot;* \(#,##0\);_(&quot;$&quot;* &quot;-&quot;??_);_(@_)">
                  <c:v>14832504431</c:v>
                </c:pt>
                <c:pt idx="96" formatCode="_(* #,##0_);_(* \(#,##0\);_(* &quot;-&quot;??_);_(@_)">
                  <c:v>-50000</c:v>
                </c:pt>
                <c:pt idx="97" formatCode="_(* #,##0_);_(* \(#,##0\);_(* &quot;-&quot;??_);_(@_)">
                  <c:v>90000</c:v>
                </c:pt>
                <c:pt idx="98" formatCode="_(* #,##0_);_(* \(#,##0\);_(* &quot;-&quot;??_);_(@_)">
                  <c:v>40000</c:v>
                </c:pt>
                <c:pt idx="100" formatCode="_(&quot;$&quot;* #,##0_);_(&quot;$&quot;* \(#,##0\);_(&quot;$&quot;* &quot;-&quot;??_);_(@_)">
                  <c:v>14832544431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648-4D13-9C5C-EE0279B5F8BF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Sheet2!$A$1:$A$101</c:f>
              <c:strCache>
                <c:ptCount val="101"/>
                <c:pt idx="0">
                  <c:v>XZY company </c:v>
                </c:pt>
                <c:pt idx="1">
                  <c:v>assumption</c:v>
                </c:pt>
                <c:pt idx="2">
                  <c:v>Revenue</c:v>
                </c:pt>
                <c:pt idx="4">
                  <c:v>Units</c:v>
                </c:pt>
                <c:pt idx="5">
                  <c:v>Price</c:v>
                </c:pt>
                <c:pt idx="7">
                  <c:v>Net Revenue</c:v>
                </c:pt>
                <c:pt idx="8">
                  <c:v>Unit Receivable %</c:v>
                </c:pt>
                <c:pt idx="9">
                  <c:v>Untis Payable %</c:v>
                </c:pt>
                <c:pt idx="10">
                  <c:v>Deferred Revenue</c:v>
                </c:pt>
                <c:pt idx="12">
                  <c:v>Net Borrowing</c:v>
                </c:pt>
                <c:pt idx="13">
                  <c:v>Debt Payment</c:v>
                </c:pt>
                <c:pt idx="14">
                  <c:v>Intrest Rate</c:v>
                </c:pt>
                <c:pt idx="15">
                  <c:v>npv</c:v>
                </c:pt>
                <c:pt idx="17">
                  <c:v>Intrest Payment</c:v>
                </c:pt>
                <c:pt idx="18">
                  <c:v>Cost of Goods Sold</c:v>
                </c:pt>
                <c:pt idx="19">
                  <c:v>unit cost</c:v>
                </c:pt>
                <c:pt idx="21">
                  <c:v>operating expense</c:v>
                </c:pt>
                <c:pt idx="22">
                  <c:v>payroll</c:v>
                </c:pt>
                <c:pt idx="23">
                  <c:v>markting Cost</c:v>
                </c:pt>
                <c:pt idx="26">
                  <c:v>Income statement </c:v>
                </c:pt>
                <c:pt idx="27">
                  <c:v>Net Revenu</c:v>
                </c:pt>
                <c:pt idx="28">
                  <c:v>Cost Of Good Sold</c:v>
                </c:pt>
                <c:pt idx="30">
                  <c:v>Gross Profit</c:v>
                </c:pt>
                <c:pt idx="31">
                  <c:v>Gross Profit %</c:v>
                </c:pt>
                <c:pt idx="33">
                  <c:v>operating expense</c:v>
                </c:pt>
                <c:pt idx="34">
                  <c:v>payroll</c:v>
                </c:pt>
                <c:pt idx="35">
                  <c:v>markting Cost</c:v>
                </c:pt>
                <c:pt idx="36">
                  <c:v>total</c:v>
                </c:pt>
                <c:pt idx="38">
                  <c:v>operating earnings</c:v>
                </c:pt>
                <c:pt idx="39">
                  <c:v>operating margin%</c:v>
                </c:pt>
                <c:pt idx="40">
                  <c:v>net income</c:v>
                </c:pt>
                <c:pt idx="42">
                  <c:v>net income %</c:v>
                </c:pt>
                <c:pt idx="43">
                  <c:v>intrest rate</c:v>
                </c:pt>
                <c:pt idx="45">
                  <c:v>intrest</c:v>
                </c:pt>
                <c:pt idx="47">
                  <c:v>balance sheet</c:v>
                </c:pt>
                <c:pt idx="48">
                  <c:v>assets</c:v>
                </c:pt>
                <c:pt idx="50">
                  <c:v>cash</c:v>
                </c:pt>
                <c:pt idx="51">
                  <c:v>unit receivable</c:v>
                </c:pt>
                <c:pt idx="52">
                  <c:v>total currnt Assets</c:v>
                </c:pt>
                <c:pt idx="54">
                  <c:v>fixed assets</c:v>
                </c:pt>
                <c:pt idx="55">
                  <c:v>Accumulated Depreciation</c:v>
                </c:pt>
                <c:pt idx="56">
                  <c:v>net fixed assets</c:v>
                </c:pt>
                <c:pt idx="58">
                  <c:v>total assets</c:v>
                </c:pt>
                <c:pt idx="60">
                  <c:v>liabilities</c:v>
                </c:pt>
                <c:pt idx="61">
                  <c:v>units payable</c:v>
                </c:pt>
                <c:pt idx="62">
                  <c:v>deferred Revenue</c:v>
                </c:pt>
                <c:pt idx="63">
                  <c:v>total current assets</c:v>
                </c:pt>
                <c:pt idx="65">
                  <c:v>long term debt</c:v>
                </c:pt>
                <c:pt idx="67">
                  <c:v>total liabilities</c:v>
                </c:pt>
                <c:pt idx="69">
                  <c:v>EQUITY</c:v>
                </c:pt>
                <c:pt idx="71">
                  <c:v>common stock</c:v>
                </c:pt>
                <c:pt idx="72">
                  <c:v>Ratained Earnings</c:v>
                </c:pt>
                <c:pt idx="73">
                  <c:v>total shareholders Equity</c:v>
                </c:pt>
                <c:pt idx="75">
                  <c:v>liabilities and shareholders Equit</c:v>
                </c:pt>
                <c:pt idx="77">
                  <c:v>balance check</c:v>
                </c:pt>
                <c:pt idx="79">
                  <c:v>chash flow</c:v>
                </c:pt>
                <c:pt idx="81">
                  <c:v>net income</c:v>
                </c:pt>
                <c:pt idx="83">
                  <c:v>oprating activities</c:v>
                </c:pt>
                <c:pt idx="84">
                  <c:v>depreciation</c:v>
                </c:pt>
                <c:pt idx="85">
                  <c:v>chg in UR</c:v>
                </c:pt>
                <c:pt idx="86">
                  <c:v>chg in UP</c:v>
                </c:pt>
                <c:pt idx="87">
                  <c:v>chg in Der Rev</c:v>
                </c:pt>
                <c:pt idx="88">
                  <c:v>operating cash flow</c:v>
                </c:pt>
                <c:pt idx="90">
                  <c:v>investing activities</c:v>
                </c:pt>
                <c:pt idx="91">
                  <c:v>copex</c:v>
                </c:pt>
                <c:pt idx="93">
                  <c:v>free cash flow</c:v>
                </c:pt>
                <c:pt idx="95">
                  <c:v>financing activities </c:v>
                </c:pt>
                <c:pt idx="96">
                  <c:v>debt repayment </c:v>
                </c:pt>
                <c:pt idx="97">
                  <c:v>net borrowing </c:v>
                </c:pt>
                <c:pt idx="98">
                  <c:v>net cash flow from finacing </c:v>
                </c:pt>
                <c:pt idx="100">
                  <c:v> net cash flow </c:v>
                </c:pt>
              </c:strCache>
            </c:strRef>
          </c:cat>
          <c:val>
            <c:numRef>
              <c:f>Sheet2!$J$1:$J$101</c:f>
              <c:numCache>
                <c:formatCode>General</c:formatCode>
                <c:ptCount val="101"/>
                <c:pt idx="0">
                  <c:v>2017</c:v>
                </c:pt>
                <c:pt idx="4">
                  <c:v>8860</c:v>
                </c:pt>
                <c:pt idx="5" formatCode="_(&quot;$&quot;* #,##0_);_(&quot;$&quot;* \(#,##0\);_(&quot;$&quot;* &quot;-&quot;??_);_(@_)">
                  <c:v>1949200</c:v>
                </c:pt>
                <c:pt idx="7" formatCode="_(&quot;$&quot;* #,##0_);_(&quot;$&quot;* \(#,##0\);_(&quot;$&quot;* &quot;-&quot;??_);_(@_)">
                  <c:v>17269912000</c:v>
                </c:pt>
                <c:pt idx="8" formatCode="0%">
                  <c:v>0.05</c:v>
                </c:pt>
                <c:pt idx="9" formatCode="0%">
                  <c:v>0.08</c:v>
                </c:pt>
                <c:pt idx="10" formatCode="0%">
                  <c:v>0.13</c:v>
                </c:pt>
                <c:pt idx="12" formatCode="_(&quot;$&quot;* #,##0_);_(&quot;$&quot;* \(#,##0\);_(&quot;$&quot;* &quot;-&quot;??_);_(@_)">
                  <c:v>55000</c:v>
                </c:pt>
                <c:pt idx="13" formatCode="_(&quot;$&quot;* #,##0_);_(&quot;$&quot;* \(#,##0\);_(&quot;$&quot;* &quot;-&quot;??_);_(@_)">
                  <c:v>50000</c:v>
                </c:pt>
                <c:pt idx="14" formatCode="0%">
                  <c:v>0.1</c:v>
                </c:pt>
                <c:pt idx="15">
                  <c:v>0.1</c:v>
                </c:pt>
                <c:pt idx="17" formatCode="_(&quot;$&quot;* #,##0.00_);_(&quot;$&quot;* \(#,##0.00\);_(&quot;$&quot;* &quot;-&quot;??_);_(@_)">
                  <c:v>300046500</c:v>
                </c:pt>
                <c:pt idx="19" formatCode="_(&quot;$&quot;* #,##0_);_(&quot;$&quot;* \(#,##0\);_(&quot;$&quot;* &quot;-&quot;??_);_(@_)">
                  <c:v>23000</c:v>
                </c:pt>
                <c:pt idx="22" formatCode="_(&quot;$&quot;* #,##0_);_(&quot;$&quot;* \(#,##0\);_(&quot;$&quot;* &quot;-&quot;??_);_(@_)">
                  <c:v>24150</c:v>
                </c:pt>
                <c:pt idx="23" formatCode="_(&quot;$&quot;* #,##0_);_(&quot;$&quot;* \(#,##0\);_(&quot;$&quot;* &quot;-&quot;??_);_(@_)">
                  <c:v>23000</c:v>
                </c:pt>
                <c:pt idx="27" formatCode="_(&quot;$&quot;* #,##0_);_(&quot;$&quot;* \(#,##0\);_(&quot;$&quot;* &quot;-&quot;??_);_(@_)">
                  <c:v>17269912000</c:v>
                </c:pt>
                <c:pt idx="28" formatCode="_(&quot;$&quot;* #,##0_);_(&quot;$&quot;* \(#,##0\);_(&quot;$&quot;* &quot;-&quot;??_);_(@_)">
                  <c:v>203780000</c:v>
                </c:pt>
                <c:pt idx="30" formatCode="_(&quot;$&quot;* #,##0_);_(&quot;$&quot;* \(#,##0\);_(&quot;$&quot;* &quot;-&quot;??_);_(@_)">
                  <c:v>17066132000</c:v>
                </c:pt>
                <c:pt idx="31" formatCode="0%">
                  <c:v>0.98820028729735276</c:v>
                </c:pt>
                <c:pt idx="34" formatCode="_(&quot;$&quot;* #,##0_);_(&quot;$&quot;* \(#,##0\);_(&quot;$&quot;* &quot;-&quot;??_);_(@_)">
                  <c:v>6401</c:v>
                </c:pt>
                <c:pt idx="35" formatCode="_(&quot;$&quot;* #,##0_);_(&quot;$&quot;* \(#,##0\);_(&quot;$&quot;* &quot;-&quot;??_);_(@_)">
                  <c:v>32353000</c:v>
                </c:pt>
                <c:pt idx="36" formatCode="_(&quot;$&quot;* #,##0_);_(&quot;$&quot;* \(#,##0\);_(&quot;$&quot;* &quot;-&quot;??_);_(@_)">
                  <c:v>32359401</c:v>
                </c:pt>
                <c:pt idx="38" formatCode="_(&quot;$&quot;* #,##0_);_(&quot;$&quot;* \(#,##0\);_(&quot;$&quot;* &quot;-&quot;??_);_(@_)">
                  <c:v>17033772599</c:v>
                </c:pt>
                <c:pt idx="39" formatCode="0%">
                  <c:v>0.98632654289147503</c:v>
                </c:pt>
                <c:pt idx="40" formatCode="_(&quot;$&quot;* #,##0_);_(&quot;$&quot;* \(#,##0\);_(&quot;$&quot;* &quot;-&quot;??_);_(@_)">
                  <c:v>17033772599</c:v>
                </c:pt>
                <c:pt idx="42" formatCode="0%">
                  <c:v>0.98632654289147503</c:v>
                </c:pt>
                <c:pt idx="43" formatCode="0%">
                  <c:v>0.1</c:v>
                </c:pt>
                <c:pt idx="45" formatCode="_(&quot;$&quot;* #,##0.00_);_(&quot;$&quot;* \(#,##0.00\);_(&quot;$&quot;* &quot;-&quot;??_);_(@_)">
                  <c:v>300046500</c:v>
                </c:pt>
                <c:pt idx="50" formatCode="_(&quot;$&quot;* #,##0_);_(&quot;$&quot;* \(#,##0\);_(&quot;$&quot;* &quot;-&quot;??_);_(@_)">
                  <c:v>14832544431</c:v>
                </c:pt>
                <c:pt idx="51" formatCode="_(&quot;$&quot;* #,##0_);_(&quot;$&quot;* \(#,##0\);_(&quot;$&quot;* &quot;-&quot;??_);_(@_)">
                  <c:v>711057600</c:v>
                </c:pt>
                <c:pt idx="52" formatCode="_(&quot;$&quot;* #,##0_);_(&quot;$&quot;* \(#,##0\);_(&quot;$&quot;* &quot;-&quot;??_);_(@_)">
                  <c:v>15543602031</c:v>
                </c:pt>
                <c:pt idx="54" formatCode="_(&quot;$&quot;* #,##0_);_(&quot;$&quot;* \(#,##0\);_(&quot;$&quot;* &quot;-&quot;??_);_(@_)">
                  <c:v>1040000</c:v>
                </c:pt>
                <c:pt idx="55" formatCode="_(&quot;$&quot;* #,##0_);_(&quot;$&quot;* \(#,##0\);_(&quot;$&quot;* &quot;-&quot;??_);_(@_)">
                  <c:v>-263416</c:v>
                </c:pt>
                <c:pt idx="56" formatCode="_(&quot;$&quot;* #,##0_);_(&quot;$&quot;* \(#,##0\);_(&quot;$&quot;* &quot;-&quot;??_);_(@_)">
                  <c:v>776584</c:v>
                </c:pt>
                <c:pt idx="58" formatCode="_(&quot;$&quot;* #,##0_);_(&quot;$&quot;* \(#,##0\);_(&quot;$&quot;* &quot;-&quot;??_);_(@_)">
                  <c:v>15544378615</c:v>
                </c:pt>
                <c:pt idx="61" formatCode="_(&quot;$&quot;* #,##0_);_(&quot;$&quot;* \(#,##0\);_(&quot;$&quot;* &quot;-&quot;??_);_(@_)">
                  <c:v>1381592960</c:v>
                </c:pt>
                <c:pt idx="62" formatCode="_(&quot;$&quot;* #,##0_);_(&quot;$&quot;* \(#,##0\);_(&quot;$&quot;* &quot;-&quot;??_);_(@_)">
                  <c:v>2245088560</c:v>
                </c:pt>
                <c:pt idx="63" formatCode="_(&quot;$&quot;* #,##0_);_(&quot;$&quot;* \(#,##0\);_(&quot;$&quot;* &quot;-&quot;??_);_(@_)">
                  <c:v>3626681520</c:v>
                </c:pt>
                <c:pt idx="65" formatCode="_(&quot;$&quot;* #,##0.00_);_(&quot;$&quot;* \(#,##0.00\);_(&quot;$&quot;* &quot;-&quot;??_);_(@_)">
                  <c:v>3000460000</c:v>
                </c:pt>
                <c:pt idx="67" formatCode="_(&quot;$&quot;* #,##0_);_(&quot;$&quot;* \(#,##0\);_(&quot;$&quot;* &quot;-&quot;??_);_(@_)">
                  <c:v>6627141520</c:v>
                </c:pt>
                <c:pt idx="71" formatCode="_(&quot;$&quot;* #,##0_);_(&quot;$&quot;* \(#,##0\);_(&quot;$&quot;* &quot;-&quot;??_);_(@_)">
                  <c:v>80000</c:v>
                </c:pt>
                <c:pt idx="72" formatCode="_(&quot;$&quot;* #,##0_);_(&quot;$&quot;* \(#,##0\);_(&quot;$&quot;* &quot;-&quot;??_);_(@_)">
                  <c:v>656810303228</c:v>
                </c:pt>
                <c:pt idx="73" formatCode="_(&quot;$&quot;* #,##0_);_(&quot;$&quot;* \(#,##0\);_(&quot;$&quot;* &quot;-&quot;??_);_(@_)">
                  <c:v>656810383228</c:v>
                </c:pt>
                <c:pt idx="75" formatCode="_(&quot;$&quot;* #,##0_);_(&quot;$&quot;* \(#,##0\);_(&quot;$&quot;* &quot;-&quot;??_);_(@_)">
                  <c:v>663437524748</c:v>
                </c:pt>
                <c:pt idx="77" formatCode="_(&quot;$&quot;* #,##0_);_(&quot;$&quot;* \(#,##0\);_(&quot;$&quot;* &quot;-&quot;??_);_(@_)">
                  <c:v>647893146133</c:v>
                </c:pt>
                <c:pt idx="81" formatCode="_(&quot;$&quot;* #,##0_);_(&quot;$&quot;* \(#,##0\);_(&quot;$&quot;* &quot;-&quot;??_);_(@_)">
                  <c:v>17033772599</c:v>
                </c:pt>
                <c:pt idx="84" formatCode="_(* #,##0_);_(* \(#,##0\);_(* &quot;-&quot;??_);_(@_)">
                  <c:v>67653</c:v>
                </c:pt>
                <c:pt idx="85" formatCode="_(* #,##0.00_);_(* \(#,##0.00\);_(* &quot;-&quot;??_);_(@_)">
                  <c:v>152438000</c:v>
                </c:pt>
                <c:pt idx="86" formatCode="_(* #,##0.00_);_(* \(#,##0.00\);_(* &quot;-&quot;??_);_(@_)">
                  <c:v>44007040</c:v>
                </c:pt>
                <c:pt idx="87" formatCode="_(* #,##0.00_);_(* \(#,##0.00\);_(* &quot;-&quot;??_);_(@_)">
                  <c:v>249711440</c:v>
                </c:pt>
                <c:pt idx="88" formatCode="_(&quot;$&quot;* #,##0_);_(&quot;$&quot;* \(#,##0\);_(&quot;$&quot;* &quot;-&quot;??_);_(@_)">
                  <c:v>17479996732</c:v>
                </c:pt>
                <c:pt idx="91" formatCode="_(* #,##0_);_(* \(#,##0\);_(* &quot;-&quot;??_);_(@_)">
                  <c:v>167653</c:v>
                </c:pt>
                <c:pt idx="93" formatCode="_(&quot;$&quot;* #,##0_);_(&quot;$&quot;* \(#,##0\);_(&quot;$&quot;* &quot;-&quot;??_);_(@_)">
                  <c:v>17479829079</c:v>
                </c:pt>
                <c:pt idx="96" formatCode="_(* #,##0_);_(* \(#,##0\);_(* &quot;-&quot;??_);_(@_)">
                  <c:v>-50000</c:v>
                </c:pt>
                <c:pt idx="97" formatCode="_(* #,##0_);_(* \(#,##0\);_(* &quot;-&quot;??_);_(@_)">
                  <c:v>55000</c:v>
                </c:pt>
                <c:pt idx="98" formatCode="_(* #,##0_);_(* \(#,##0\);_(* &quot;-&quot;??_);_(@_)">
                  <c:v>5000</c:v>
                </c:pt>
                <c:pt idx="100" formatCode="_(&quot;$&quot;* #,##0_);_(&quot;$&quot;* \(#,##0\);_(&quot;$&quot;* &quot;-&quot;??_);_(@_)">
                  <c:v>17479834079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48-4D13-9C5C-EE0279B5F8BF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Sheet2!$A$1:$A$101</c:f>
              <c:strCache>
                <c:ptCount val="101"/>
                <c:pt idx="0">
                  <c:v>XZY company </c:v>
                </c:pt>
                <c:pt idx="1">
                  <c:v>assumption</c:v>
                </c:pt>
                <c:pt idx="2">
                  <c:v>Revenue</c:v>
                </c:pt>
                <c:pt idx="4">
                  <c:v>Units</c:v>
                </c:pt>
                <c:pt idx="5">
                  <c:v>Price</c:v>
                </c:pt>
                <c:pt idx="7">
                  <c:v>Net Revenue</c:v>
                </c:pt>
                <c:pt idx="8">
                  <c:v>Unit Receivable %</c:v>
                </c:pt>
                <c:pt idx="9">
                  <c:v>Untis Payable %</c:v>
                </c:pt>
                <c:pt idx="10">
                  <c:v>Deferred Revenue</c:v>
                </c:pt>
                <c:pt idx="12">
                  <c:v>Net Borrowing</c:v>
                </c:pt>
                <c:pt idx="13">
                  <c:v>Debt Payment</c:v>
                </c:pt>
                <c:pt idx="14">
                  <c:v>Intrest Rate</c:v>
                </c:pt>
                <c:pt idx="15">
                  <c:v>npv</c:v>
                </c:pt>
                <c:pt idx="17">
                  <c:v>Intrest Payment</c:v>
                </c:pt>
                <c:pt idx="18">
                  <c:v>Cost of Goods Sold</c:v>
                </c:pt>
                <c:pt idx="19">
                  <c:v>unit cost</c:v>
                </c:pt>
                <c:pt idx="21">
                  <c:v>operating expense</c:v>
                </c:pt>
                <c:pt idx="22">
                  <c:v>payroll</c:v>
                </c:pt>
                <c:pt idx="23">
                  <c:v>markting Cost</c:v>
                </c:pt>
                <c:pt idx="26">
                  <c:v>Income statement </c:v>
                </c:pt>
                <c:pt idx="27">
                  <c:v>Net Revenu</c:v>
                </c:pt>
                <c:pt idx="28">
                  <c:v>Cost Of Good Sold</c:v>
                </c:pt>
                <c:pt idx="30">
                  <c:v>Gross Profit</c:v>
                </c:pt>
                <c:pt idx="31">
                  <c:v>Gross Profit %</c:v>
                </c:pt>
                <c:pt idx="33">
                  <c:v>operating expense</c:v>
                </c:pt>
                <c:pt idx="34">
                  <c:v>payroll</c:v>
                </c:pt>
                <c:pt idx="35">
                  <c:v>markting Cost</c:v>
                </c:pt>
                <c:pt idx="36">
                  <c:v>total</c:v>
                </c:pt>
                <c:pt idx="38">
                  <c:v>operating earnings</c:v>
                </c:pt>
                <c:pt idx="39">
                  <c:v>operating margin%</c:v>
                </c:pt>
                <c:pt idx="40">
                  <c:v>net income</c:v>
                </c:pt>
                <c:pt idx="42">
                  <c:v>net income %</c:v>
                </c:pt>
                <c:pt idx="43">
                  <c:v>intrest rate</c:v>
                </c:pt>
                <c:pt idx="45">
                  <c:v>intrest</c:v>
                </c:pt>
                <c:pt idx="47">
                  <c:v>balance sheet</c:v>
                </c:pt>
                <c:pt idx="48">
                  <c:v>assets</c:v>
                </c:pt>
                <c:pt idx="50">
                  <c:v>cash</c:v>
                </c:pt>
                <c:pt idx="51">
                  <c:v>unit receivable</c:v>
                </c:pt>
                <c:pt idx="52">
                  <c:v>total currnt Assets</c:v>
                </c:pt>
                <c:pt idx="54">
                  <c:v>fixed assets</c:v>
                </c:pt>
                <c:pt idx="55">
                  <c:v>Accumulated Depreciation</c:v>
                </c:pt>
                <c:pt idx="56">
                  <c:v>net fixed assets</c:v>
                </c:pt>
                <c:pt idx="58">
                  <c:v>total assets</c:v>
                </c:pt>
                <c:pt idx="60">
                  <c:v>liabilities</c:v>
                </c:pt>
                <c:pt idx="61">
                  <c:v>units payable</c:v>
                </c:pt>
                <c:pt idx="62">
                  <c:v>deferred Revenue</c:v>
                </c:pt>
                <c:pt idx="63">
                  <c:v>total current assets</c:v>
                </c:pt>
                <c:pt idx="65">
                  <c:v>long term debt</c:v>
                </c:pt>
                <c:pt idx="67">
                  <c:v>total liabilities</c:v>
                </c:pt>
                <c:pt idx="69">
                  <c:v>EQUITY</c:v>
                </c:pt>
                <c:pt idx="71">
                  <c:v>common stock</c:v>
                </c:pt>
                <c:pt idx="72">
                  <c:v>Ratained Earnings</c:v>
                </c:pt>
                <c:pt idx="73">
                  <c:v>total shareholders Equity</c:v>
                </c:pt>
                <c:pt idx="75">
                  <c:v>liabilities and shareholders Equit</c:v>
                </c:pt>
                <c:pt idx="77">
                  <c:v>balance check</c:v>
                </c:pt>
                <c:pt idx="79">
                  <c:v>chash flow</c:v>
                </c:pt>
                <c:pt idx="81">
                  <c:v>net income</c:v>
                </c:pt>
                <c:pt idx="83">
                  <c:v>oprating activities</c:v>
                </c:pt>
                <c:pt idx="84">
                  <c:v>depreciation</c:v>
                </c:pt>
                <c:pt idx="85">
                  <c:v>chg in UR</c:v>
                </c:pt>
                <c:pt idx="86">
                  <c:v>chg in UP</c:v>
                </c:pt>
                <c:pt idx="87">
                  <c:v>chg in Der Rev</c:v>
                </c:pt>
                <c:pt idx="88">
                  <c:v>operating cash flow</c:v>
                </c:pt>
                <c:pt idx="90">
                  <c:v>investing activities</c:v>
                </c:pt>
                <c:pt idx="91">
                  <c:v>copex</c:v>
                </c:pt>
                <c:pt idx="93">
                  <c:v>free cash flow</c:v>
                </c:pt>
                <c:pt idx="95">
                  <c:v>financing activities </c:v>
                </c:pt>
                <c:pt idx="96">
                  <c:v>debt repayment </c:v>
                </c:pt>
                <c:pt idx="97">
                  <c:v>net borrowing </c:v>
                </c:pt>
                <c:pt idx="98">
                  <c:v>net cash flow from finacing </c:v>
                </c:pt>
                <c:pt idx="100">
                  <c:v> net cash flow </c:v>
                </c:pt>
              </c:strCache>
            </c:strRef>
          </c:cat>
          <c:val>
            <c:numRef>
              <c:f>Sheet2!$K$1:$K$101</c:f>
              <c:numCache>
                <c:formatCode>General</c:formatCode>
                <c:ptCount val="101"/>
                <c:pt idx="0">
                  <c:v>2018</c:v>
                </c:pt>
                <c:pt idx="4">
                  <c:v>9000</c:v>
                </c:pt>
                <c:pt idx="5" formatCode="_(&quot;$&quot;* #,##0_);_(&quot;$&quot;* \(#,##0\);_(&quot;$&quot;* &quot;-&quot;??_);_(@_)">
                  <c:v>1980000</c:v>
                </c:pt>
                <c:pt idx="7" formatCode="_(&quot;$&quot;* #,##0_);_(&quot;$&quot;* \(#,##0\);_(&quot;$&quot;* &quot;-&quot;??_);_(@_)">
                  <c:v>17820000000</c:v>
                </c:pt>
                <c:pt idx="8" formatCode="0%">
                  <c:v>0.05</c:v>
                </c:pt>
                <c:pt idx="9" formatCode="0%">
                  <c:v>0.08</c:v>
                </c:pt>
                <c:pt idx="10" formatCode="0%">
                  <c:v>0.14000000000000001</c:v>
                </c:pt>
                <c:pt idx="12" formatCode="_(&quot;$&quot;* #,##0_);_(&quot;$&quot;* \(#,##0\);_(&quot;$&quot;* &quot;-&quot;??_);_(@_)">
                  <c:v>56000</c:v>
                </c:pt>
                <c:pt idx="13" formatCode="_(&quot;$&quot;* #,##0_);_(&quot;$&quot;* \(#,##0\);_(&quot;$&quot;* &quot;-&quot;??_);_(@_)">
                  <c:v>50000</c:v>
                </c:pt>
                <c:pt idx="14" formatCode="0%">
                  <c:v>0.12</c:v>
                </c:pt>
                <c:pt idx="15">
                  <c:v>0.12</c:v>
                </c:pt>
                <c:pt idx="17" formatCode="_(&quot;$&quot;* #,##0.00_);_(&quot;$&quot;* \(#,##0.00\);_(&quot;$&quot;* &quot;-&quot;??_);_(@_)">
                  <c:v>360056520</c:v>
                </c:pt>
                <c:pt idx="19" formatCode="_(&quot;$&quot;* #,##0_);_(&quot;$&quot;* \(#,##0\);_(&quot;$&quot;* &quot;-&quot;??_);_(@_)">
                  <c:v>23000</c:v>
                </c:pt>
                <c:pt idx="22" formatCode="_(&quot;$&quot;* #,##0_);_(&quot;$&quot;* \(#,##0\);_(&quot;$&quot;* &quot;-&quot;??_);_(@_)">
                  <c:v>24500</c:v>
                </c:pt>
                <c:pt idx="23" formatCode="_(&quot;$&quot;* #,##0_);_(&quot;$&quot;* \(#,##0\);_(&quot;$&quot;* &quot;-&quot;??_);_(@_)">
                  <c:v>23000</c:v>
                </c:pt>
                <c:pt idx="27" formatCode="_(&quot;$&quot;* #,##0_);_(&quot;$&quot;* \(#,##0\);_(&quot;$&quot;* &quot;-&quot;??_);_(@_)">
                  <c:v>17820000000</c:v>
                </c:pt>
                <c:pt idx="28" formatCode="_(&quot;$&quot;* #,##0_);_(&quot;$&quot;* \(#,##0\);_(&quot;$&quot;* &quot;-&quot;??_);_(@_)">
                  <c:v>207000000</c:v>
                </c:pt>
                <c:pt idx="30" formatCode="_(&quot;$&quot;* #,##0_);_(&quot;$&quot;* \(#,##0\);_(&quot;$&quot;* &quot;-&quot;??_);_(@_)">
                  <c:v>17613000000</c:v>
                </c:pt>
                <c:pt idx="31" formatCode="0%">
                  <c:v>0.98838383838383836</c:v>
                </c:pt>
                <c:pt idx="34" formatCode="_(&quot;$&quot;* #,##0_);_(&quot;$&quot;* \(#,##0\);_(&quot;$&quot;* &quot;-&quot;??_);_(@_)">
                  <c:v>6405</c:v>
                </c:pt>
                <c:pt idx="35" formatCode="_(&quot;$&quot;* #,##0_);_(&quot;$&quot;* \(#,##0\);_(&quot;$&quot;* &quot;-&quot;??_);_(@_)">
                  <c:v>62343000</c:v>
                </c:pt>
                <c:pt idx="36" formatCode="_(&quot;$&quot;* #,##0_);_(&quot;$&quot;* \(#,##0\);_(&quot;$&quot;* &quot;-&quot;??_);_(@_)">
                  <c:v>62349405</c:v>
                </c:pt>
                <c:pt idx="38" formatCode="_(&quot;$&quot;* #,##0_);_(&quot;$&quot;* \(#,##0\);_(&quot;$&quot;* &quot;-&quot;??_);_(@_)">
                  <c:v>17550650595</c:v>
                </c:pt>
                <c:pt idx="39" formatCode="0%">
                  <c:v>0.98488499410774411</c:v>
                </c:pt>
                <c:pt idx="40" formatCode="_(&quot;$&quot;* #,##0_);_(&quot;$&quot;* \(#,##0\);_(&quot;$&quot;* &quot;-&quot;??_);_(@_)">
                  <c:v>17550650595</c:v>
                </c:pt>
                <c:pt idx="42" formatCode="0%">
                  <c:v>0.98488499410774411</c:v>
                </c:pt>
                <c:pt idx="43" formatCode="0%">
                  <c:v>0.12</c:v>
                </c:pt>
                <c:pt idx="45" formatCode="_(&quot;$&quot;* #,##0.00_);_(&quot;$&quot;* \(#,##0.00\);_(&quot;$&quot;* &quot;-&quot;??_);_(@_)">
                  <c:v>360056520</c:v>
                </c:pt>
                <c:pt idx="50" formatCode="_(&quot;$&quot;* #,##0_);_(&quot;$&quot;* \(#,##0\);_(&quot;$&quot;* &quot;-&quot;??_);_(@_)">
                  <c:v>17479834079</c:v>
                </c:pt>
                <c:pt idx="51" formatCode="_(&quot;$&quot;* #,##0_);_(&quot;$&quot;* \(#,##0\);_(&quot;$&quot;* &quot;-&quot;??_);_(@_)">
                  <c:v>863495600</c:v>
                </c:pt>
                <c:pt idx="52" formatCode="_(&quot;$&quot;* #,##0_);_(&quot;$&quot;* \(#,##0\);_(&quot;$&quot;* &quot;-&quot;??_);_(@_)">
                  <c:v>18343329679</c:v>
                </c:pt>
                <c:pt idx="54" formatCode="_(&quot;$&quot;* #,##0_);_(&quot;$&quot;* \(#,##0\);_(&quot;$&quot;* &quot;-&quot;??_);_(@_)">
                  <c:v>1165000</c:v>
                </c:pt>
                <c:pt idx="55" formatCode="_(&quot;$&quot;* #,##0_);_(&quot;$&quot;* \(#,##0\);_(&quot;$&quot;* &quot;-&quot;??_);_(@_)">
                  <c:v>-295093</c:v>
                </c:pt>
                <c:pt idx="56" formatCode="_(&quot;$&quot;* #,##0_);_(&quot;$&quot;* \(#,##0\);_(&quot;$&quot;* &quot;-&quot;??_);_(@_)">
                  <c:v>869907</c:v>
                </c:pt>
                <c:pt idx="58" formatCode="_(&quot;$&quot;* #,##0_);_(&quot;$&quot;* \(#,##0\);_(&quot;$&quot;* &quot;-&quot;??_);_(@_)">
                  <c:v>18344199586</c:v>
                </c:pt>
                <c:pt idx="61" formatCode="_(&quot;$&quot;* #,##0_);_(&quot;$&quot;* \(#,##0\);_(&quot;$&quot;* &quot;-&quot;??_);_(@_)">
                  <c:v>1425600000</c:v>
                </c:pt>
                <c:pt idx="62" formatCode="_(&quot;$&quot;* #,##0_);_(&quot;$&quot;* \(#,##0\);_(&quot;$&quot;* &quot;-&quot;??_);_(@_)">
                  <c:v>2494800000</c:v>
                </c:pt>
                <c:pt idx="63" formatCode="_(&quot;$&quot;* #,##0_);_(&quot;$&quot;* \(#,##0\);_(&quot;$&quot;* &quot;-&quot;??_);_(@_)">
                  <c:v>3920400000</c:v>
                </c:pt>
                <c:pt idx="65" formatCode="_(&quot;$&quot;* #,##0.00_);_(&quot;$&quot;* \(#,##0.00\);_(&quot;$&quot;* &quot;-&quot;??_);_(@_)">
                  <c:v>3000465000</c:v>
                </c:pt>
                <c:pt idx="67" formatCode="_(&quot;$&quot;* #,##0_);_(&quot;$&quot;* \(#,##0\);_(&quot;$&quot;* &quot;-&quot;??_);_(@_)">
                  <c:v>6920865000</c:v>
                </c:pt>
                <c:pt idx="71" formatCode="_(&quot;$&quot;* #,##0_);_(&quot;$&quot;* \(#,##0\);_(&quot;$&quot;* &quot;-&quot;??_);_(@_)">
                  <c:v>80000</c:v>
                </c:pt>
                <c:pt idx="72" formatCode="_(&quot;$&quot;* #,##0_);_(&quot;$&quot;* \(#,##0\);_(&quot;$&quot;* &quot;-&quot;??_);_(@_)">
                  <c:v>674361033823</c:v>
                </c:pt>
                <c:pt idx="73" formatCode="_(&quot;$&quot;* #,##0_);_(&quot;$&quot;* \(#,##0\);_(&quot;$&quot;* &quot;-&quot;??_);_(@_)">
                  <c:v>674361113823</c:v>
                </c:pt>
                <c:pt idx="75" formatCode="_(&quot;$&quot;* #,##0_);_(&quot;$&quot;* \(#,##0\);_(&quot;$&quot;* &quot;-&quot;??_);_(@_)">
                  <c:v>681281978823</c:v>
                </c:pt>
                <c:pt idx="77" formatCode="_(&quot;$&quot;* #,##0_);_(&quot;$&quot;* \(#,##0\);_(&quot;$&quot;* &quot;-&quot;??_);_(@_)">
                  <c:v>662937779237</c:v>
                </c:pt>
                <c:pt idx="81" formatCode="_(&quot;$&quot;* #,##0_);_(&quot;$&quot;* \(#,##0\);_(&quot;$&quot;* &quot;-&quot;??_);_(@_)">
                  <c:v>17550650595</c:v>
                </c:pt>
                <c:pt idx="84" formatCode="_(* #,##0_);_(* \(#,##0\);_(* &quot;-&quot;??_);_(@_)">
                  <c:v>78686</c:v>
                </c:pt>
                <c:pt idx="85" formatCode="_(* #,##0.00_);_(* \(#,##0.00\);_(* &quot;-&quot;??_);_(@_)">
                  <c:v>27504400</c:v>
                </c:pt>
                <c:pt idx="86" formatCode="_(* #,##0.00_);_(* \(#,##0.00\);_(* &quot;-&quot;??_);_(@_)">
                  <c:v>288937440</c:v>
                </c:pt>
                <c:pt idx="87" formatCode="_(* #,##0.00_);_(* \(#,##0.00\);_(* &quot;-&quot;??_);_(@_)">
                  <c:v>719957700</c:v>
                </c:pt>
                <c:pt idx="88" formatCode="_(&quot;$&quot;* #,##0_);_(&quot;$&quot;* \(#,##0\);_(&quot;$&quot;* &quot;-&quot;??_);_(@_)">
                  <c:v>18587128821</c:v>
                </c:pt>
                <c:pt idx="91" formatCode="_(* #,##0_);_(* \(#,##0\);_(* &quot;-&quot;??_);_(@_)">
                  <c:v>186767</c:v>
                </c:pt>
                <c:pt idx="93" formatCode="_(&quot;$&quot;* #,##0_);_(&quot;$&quot;* \(#,##0\);_(&quot;$&quot;* &quot;-&quot;??_);_(@_)">
                  <c:v>18586942054</c:v>
                </c:pt>
                <c:pt idx="96" formatCode="_(* #,##0_);_(* \(#,##0\);_(* &quot;-&quot;??_);_(@_)">
                  <c:v>-50000</c:v>
                </c:pt>
                <c:pt idx="97" formatCode="_(* #,##0_);_(* \(#,##0\);_(* &quot;-&quot;??_);_(@_)">
                  <c:v>56000</c:v>
                </c:pt>
                <c:pt idx="98" formatCode="_(* #,##0_);_(* \(#,##0\);_(* &quot;-&quot;??_);_(@_)">
                  <c:v>6000</c:v>
                </c:pt>
                <c:pt idx="100" formatCode="_(&quot;$&quot;* #,##0_);_(&quot;$&quot;* \(#,##0\);_(&quot;$&quot;* &quot;-&quot;??_);_(@_)">
                  <c:v>18586948054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648-4D13-9C5C-EE0279B5F8BF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Sheet2!$A$1:$A$101</c:f>
              <c:strCache>
                <c:ptCount val="101"/>
                <c:pt idx="0">
                  <c:v>XZY company </c:v>
                </c:pt>
                <c:pt idx="1">
                  <c:v>assumption</c:v>
                </c:pt>
                <c:pt idx="2">
                  <c:v>Revenue</c:v>
                </c:pt>
                <c:pt idx="4">
                  <c:v>Units</c:v>
                </c:pt>
                <c:pt idx="5">
                  <c:v>Price</c:v>
                </c:pt>
                <c:pt idx="7">
                  <c:v>Net Revenue</c:v>
                </c:pt>
                <c:pt idx="8">
                  <c:v>Unit Receivable %</c:v>
                </c:pt>
                <c:pt idx="9">
                  <c:v>Untis Payable %</c:v>
                </c:pt>
                <c:pt idx="10">
                  <c:v>Deferred Revenue</c:v>
                </c:pt>
                <c:pt idx="12">
                  <c:v>Net Borrowing</c:v>
                </c:pt>
                <c:pt idx="13">
                  <c:v>Debt Payment</c:v>
                </c:pt>
                <c:pt idx="14">
                  <c:v>Intrest Rate</c:v>
                </c:pt>
                <c:pt idx="15">
                  <c:v>npv</c:v>
                </c:pt>
                <c:pt idx="17">
                  <c:v>Intrest Payment</c:v>
                </c:pt>
                <c:pt idx="18">
                  <c:v>Cost of Goods Sold</c:v>
                </c:pt>
                <c:pt idx="19">
                  <c:v>unit cost</c:v>
                </c:pt>
                <c:pt idx="21">
                  <c:v>operating expense</c:v>
                </c:pt>
                <c:pt idx="22">
                  <c:v>payroll</c:v>
                </c:pt>
                <c:pt idx="23">
                  <c:v>markting Cost</c:v>
                </c:pt>
                <c:pt idx="26">
                  <c:v>Income statement </c:v>
                </c:pt>
                <c:pt idx="27">
                  <c:v>Net Revenu</c:v>
                </c:pt>
                <c:pt idx="28">
                  <c:v>Cost Of Good Sold</c:v>
                </c:pt>
                <c:pt idx="30">
                  <c:v>Gross Profit</c:v>
                </c:pt>
                <c:pt idx="31">
                  <c:v>Gross Profit %</c:v>
                </c:pt>
                <c:pt idx="33">
                  <c:v>operating expense</c:v>
                </c:pt>
                <c:pt idx="34">
                  <c:v>payroll</c:v>
                </c:pt>
                <c:pt idx="35">
                  <c:v>markting Cost</c:v>
                </c:pt>
                <c:pt idx="36">
                  <c:v>total</c:v>
                </c:pt>
                <c:pt idx="38">
                  <c:v>operating earnings</c:v>
                </c:pt>
                <c:pt idx="39">
                  <c:v>operating margin%</c:v>
                </c:pt>
                <c:pt idx="40">
                  <c:v>net income</c:v>
                </c:pt>
                <c:pt idx="42">
                  <c:v>net income %</c:v>
                </c:pt>
                <c:pt idx="43">
                  <c:v>intrest rate</c:v>
                </c:pt>
                <c:pt idx="45">
                  <c:v>intrest</c:v>
                </c:pt>
                <c:pt idx="47">
                  <c:v>balance sheet</c:v>
                </c:pt>
                <c:pt idx="48">
                  <c:v>assets</c:v>
                </c:pt>
                <c:pt idx="50">
                  <c:v>cash</c:v>
                </c:pt>
                <c:pt idx="51">
                  <c:v>unit receivable</c:v>
                </c:pt>
                <c:pt idx="52">
                  <c:v>total currnt Assets</c:v>
                </c:pt>
                <c:pt idx="54">
                  <c:v>fixed assets</c:v>
                </c:pt>
                <c:pt idx="55">
                  <c:v>Accumulated Depreciation</c:v>
                </c:pt>
                <c:pt idx="56">
                  <c:v>net fixed assets</c:v>
                </c:pt>
                <c:pt idx="58">
                  <c:v>total assets</c:v>
                </c:pt>
                <c:pt idx="60">
                  <c:v>liabilities</c:v>
                </c:pt>
                <c:pt idx="61">
                  <c:v>units payable</c:v>
                </c:pt>
                <c:pt idx="62">
                  <c:v>deferred Revenue</c:v>
                </c:pt>
                <c:pt idx="63">
                  <c:v>total current assets</c:v>
                </c:pt>
                <c:pt idx="65">
                  <c:v>long term debt</c:v>
                </c:pt>
                <c:pt idx="67">
                  <c:v>total liabilities</c:v>
                </c:pt>
                <c:pt idx="69">
                  <c:v>EQUITY</c:v>
                </c:pt>
                <c:pt idx="71">
                  <c:v>common stock</c:v>
                </c:pt>
                <c:pt idx="72">
                  <c:v>Ratained Earnings</c:v>
                </c:pt>
                <c:pt idx="73">
                  <c:v>total shareholders Equity</c:v>
                </c:pt>
                <c:pt idx="75">
                  <c:v>liabilities and shareholders Equit</c:v>
                </c:pt>
                <c:pt idx="77">
                  <c:v>balance check</c:v>
                </c:pt>
                <c:pt idx="79">
                  <c:v>chash flow</c:v>
                </c:pt>
                <c:pt idx="81">
                  <c:v>net income</c:v>
                </c:pt>
                <c:pt idx="83">
                  <c:v>oprating activities</c:v>
                </c:pt>
                <c:pt idx="84">
                  <c:v>depreciation</c:v>
                </c:pt>
                <c:pt idx="85">
                  <c:v>chg in UR</c:v>
                </c:pt>
                <c:pt idx="86">
                  <c:v>chg in UP</c:v>
                </c:pt>
                <c:pt idx="87">
                  <c:v>chg in Der Rev</c:v>
                </c:pt>
                <c:pt idx="88">
                  <c:v>operating cash flow</c:v>
                </c:pt>
                <c:pt idx="90">
                  <c:v>investing activities</c:v>
                </c:pt>
                <c:pt idx="91">
                  <c:v>copex</c:v>
                </c:pt>
                <c:pt idx="93">
                  <c:v>free cash flow</c:v>
                </c:pt>
                <c:pt idx="95">
                  <c:v>financing activities </c:v>
                </c:pt>
                <c:pt idx="96">
                  <c:v>debt repayment </c:v>
                </c:pt>
                <c:pt idx="97">
                  <c:v>net borrowing </c:v>
                </c:pt>
                <c:pt idx="98">
                  <c:v>net cash flow from finacing </c:v>
                </c:pt>
                <c:pt idx="100">
                  <c:v> net cash flow </c:v>
                </c:pt>
              </c:strCache>
            </c:strRef>
          </c:cat>
          <c:val>
            <c:numRef>
              <c:f>Sheet2!$L$1:$L$101</c:f>
              <c:numCache>
                <c:formatCode>General</c:formatCode>
                <c:ptCount val="101"/>
                <c:pt idx="0">
                  <c:v>2019</c:v>
                </c:pt>
                <c:pt idx="4">
                  <c:v>9870</c:v>
                </c:pt>
                <c:pt idx="5" formatCode="_(&quot;$&quot;* #,##0_);_(&quot;$&quot;* \(#,##0\);_(&quot;$&quot;* &quot;-&quot;??_);_(@_)">
                  <c:v>2171400</c:v>
                </c:pt>
                <c:pt idx="7" formatCode="_(&quot;$&quot;* #,##0_);_(&quot;$&quot;* \(#,##0\);_(&quot;$&quot;* &quot;-&quot;??_);_(@_)">
                  <c:v>21431718000</c:v>
                </c:pt>
                <c:pt idx="8" formatCode="0%">
                  <c:v>0.05</c:v>
                </c:pt>
                <c:pt idx="9" formatCode="0%">
                  <c:v>0.08</c:v>
                </c:pt>
                <c:pt idx="10" formatCode="0%">
                  <c:v>0.15</c:v>
                </c:pt>
                <c:pt idx="12" formatCode="_(&quot;$&quot;* #,##0_);_(&quot;$&quot;* \(#,##0\);_(&quot;$&quot;* &quot;-&quot;??_);_(@_)">
                  <c:v>23000</c:v>
                </c:pt>
                <c:pt idx="13" formatCode="_(&quot;$&quot;* #,##0_);_(&quot;$&quot;* \(#,##0\);_(&quot;$&quot;* &quot;-&quot;??_);_(@_)">
                  <c:v>50000</c:v>
                </c:pt>
                <c:pt idx="14" formatCode="0%">
                  <c:v>0.16</c:v>
                </c:pt>
                <c:pt idx="15">
                  <c:v>0.16</c:v>
                </c:pt>
                <c:pt idx="17" formatCode="_(&quot;$&quot;* #,##0.00_);_(&quot;$&quot;* \(#,##0.00\);_(&quot;$&quot;* &quot;-&quot;??_);_(@_)">
                  <c:v>480071040</c:v>
                </c:pt>
                <c:pt idx="19" formatCode="_(&quot;$&quot;* #,##0_);_(&quot;$&quot;* \(#,##0\);_(&quot;$&quot;* &quot;-&quot;??_);_(@_)">
                  <c:v>23000</c:v>
                </c:pt>
                <c:pt idx="22" formatCode="_(&quot;$&quot;* #,##0_);_(&quot;$&quot;* \(#,##0\);_(&quot;$&quot;* &quot;-&quot;??_);_(@_)">
                  <c:v>24840</c:v>
                </c:pt>
                <c:pt idx="23" formatCode="_(&quot;$&quot;* #,##0_);_(&quot;$&quot;* \(#,##0\);_(&quot;$&quot;* &quot;-&quot;??_);_(@_)">
                  <c:v>24000</c:v>
                </c:pt>
                <c:pt idx="27" formatCode="_(&quot;$&quot;* #,##0_);_(&quot;$&quot;* \(#,##0\);_(&quot;$&quot;* &quot;-&quot;??_);_(@_)">
                  <c:v>21431718000</c:v>
                </c:pt>
                <c:pt idx="28" formatCode="_(&quot;$&quot;* #,##0_);_(&quot;$&quot;* \(#,##0\);_(&quot;$&quot;* &quot;-&quot;??_);_(@_)">
                  <c:v>227010000</c:v>
                </c:pt>
                <c:pt idx="30" formatCode="_(&quot;$&quot;* #,##0_);_(&quot;$&quot;* \(#,##0\);_(&quot;$&quot;* &quot;-&quot;??_);_(@_)">
                  <c:v>21204708000</c:v>
                </c:pt>
                <c:pt idx="31" formatCode="0%">
                  <c:v>0.9894077553652022</c:v>
                </c:pt>
                <c:pt idx="34" formatCode="_(&quot;$&quot;* #,##0_);_(&quot;$&quot;* \(#,##0\);_(&quot;$&quot;* &quot;-&quot;??_);_(@_)">
                  <c:v>9408</c:v>
                </c:pt>
                <c:pt idx="35" formatCode="_(&quot;$&quot;* #,##0_);_(&quot;$&quot;* \(#,##0\);_(&quot;$&quot;* &quot;-&quot;??_);_(@_)">
                  <c:v>82774000</c:v>
                </c:pt>
                <c:pt idx="36" formatCode="_(&quot;$&quot;* #,##0_);_(&quot;$&quot;* \(#,##0\);_(&quot;$&quot;* &quot;-&quot;??_);_(@_)">
                  <c:v>82783408</c:v>
                </c:pt>
                <c:pt idx="38" formatCode="_(&quot;$&quot;* #,##0_);_(&quot;$&quot;* \(#,##0\);_(&quot;$&quot;* &quot;-&quot;??_);_(@_)">
                  <c:v>21121924592</c:v>
                </c:pt>
                <c:pt idx="39" formatCode="0%">
                  <c:v>0.98554509685131164</c:v>
                </c:pt>
                <c:pt idx="40" formatCode="_(&quot;$&quot;* #,##0_);_(&quot;$&quot;* \(#,##0\);_(&quot;$&quot;* &quot;-&quot;??_);_(@_)">
                  <c:v>21121924592</c:v>
                </c:pt>
                <c:pt idx="42" formatCode="0%">
                  <c:v>0.98554509685131164</c:v>
                </c:pt>
                <c:pt idx="43" formatCode="0%">
                  <c:v>0.16</c:v>
                </c:pt>
                <c:pt idx="45" formatCode="_(&quot;$&quot;* #,##0.00_);_(&quot;$&quot;* \(#,##0.00\);_(&quot;$&quot;* &quot;-&quot;??_);_(@_)">
                  <c:v>480071040</c:v>
                </c:pt>
                <c:pt idx="50" formatCode="_(&quot;$&quot;* #,##0_);_(&quot;$&quot;* \(#,##0\);_(&quot;$&quot;* &quot;-&quot;??_);_(@_)">
                  <c:v>18586948054</c:v>
                </c:pt>
                <c:pt idx="51" formatCode="_(&quot;$&quot;* #,##0_);_(&quot;$&quot;* \(#,##0\);_(&quot;$&quot;* &quot;-&quot;??_);_(@_)">
                  <c:v>891000000</c:v>
                </c:pt>
                <c:pt idx="52" formatCode="_(&quot;$&quot;* #,##0_);_(&quot;$&quot;* \(#,##0\);_(&quot;$&quot;* &quot;-&quot;??_);_(@_)">
                  <c:v>19477948054</c:v>
                </c:pt>
                <c:pt idx="54" formatCode="_(&quot;$&quot;* #,##0_);_(&quot;$&quot;* \(#,##0\);_(&quot;$&quot;* &quot;-&quot;??_);_(@_)">
                  <c:v>1290000</c:v>
                </c:pt>
                <c:pt idx="55" formatCode="_(&quot;$&quot;* #,##0_);_(&quot;$&quot;* \(#,##0\);_(&quot;$&quot;* &quot;-&quot;??_);_(@_)">
                  <c:v>-326770</c:v>
                </c:pt>
                <c:pt idx="56" formatCode="_(&quot;$&quot;* #,##0_);_(&quot;$&quot;* \(#,##0\);_(&quot;$&quot;* &quot;-&quot;??_);_(@_)">
                  <c:v>963230</c:v>
                </c:pt>
                <c:pt idx="58" formatCode="_(&quot;$&quot;* #,##0_);_(&quot;$&quot;* \(#,##0\);_(&quot;$&quot;* &quot;-&quot;??_);_(@_)">
                  <c:v>19478911284</c:v>
                </c:pt>
                <c:pt idx="61" formatCode="_(&quot;$&quot;* #,##0_);_(&quot;$&quot;* \(#,##0\);_(&quot;$&quot;* &quot;-&quot;??_);_(@_)">
                  <c:v>1714537440</c:v>
                </c:pt>
                <c:pt idx="62" formatCode="_(&quot;$&quot;* #,##0_);_(&quot;$&quot;* \(#,##0\);_(&quot;$&quot;* &quot;-&quot;??_);_(@_)">
                  <c:v>3214757700</c:v>
                </c:pt>
                <c:pt idx="63" formatCode="_(&quot;$&quot;* #,##0_);_(&quot;$&quot;* \(#,##0\);_(&quot;$&quot;* &quot;-&quot;??_);_(@_)">
                  <c:v>4929295140</c:v>
                </c:pt>
                <c:pt idx="65" formatCode="_(&quot;$&quot;* #,##0.00_);_(&quot;$&quot;* \(#,##0.00\);_(&quot;$&quot;* &quot;-&quot;??_);_(@_)">
                  <c:v>3000471000</c:v>
                </c:pt>
                <c:pt idx="67" formatCode="_(&quot;$&quot;* #,##0_);_(&quot;$&quot;* \(#,##0\);_(&quot;$&quot;* &quot;-&quot;??_);_(@_)">
                  <c:v>7929766140</c:v>
                </c:pt>
                <c:pt idx="71" formatCode="_(&quot;$&quot;* #,##0_);_(&quot;$&quot;* \(#,##0\);_(&quot;$&quot;* &quot;-&quot;??_);_(@_)">
                  <c:v>80000</c:v>
                </c:pt>
                <c:pt idx="72" formatCode="_(&quot;$&quot;* #,##0_);_(&quot;$&quot;* \(#,##0\);_(&quot;$&quot;* &quot;-&quot;??_);_(@_)">
                  <c:v>695483038415</c:v>
                </c:pt>
                <c:pt idx="73" formatCode="_(&quot;$&quot;* #,##0_);_(&quot;$&quot;* \(#,##0\);_(&quot;$&quot;* &quot;-&quot;??_);_(@_)">
                  <c:v>695483118415</c:v>
                </c:pt>
                <c:pt idx="75" formatCode="_(&quot;$&quot;* #,##0_);_(&quot;$&quot;* \(#,##0\);_(&quot;$&quot;* &quot;-&quot;??_);_(@_)">
                  <c:v>703412884555</c:v>
                </c:pt>
                <c:pt idx="77" formatCode="_(&quot;$&quot;* #,##0_);_(&quot;$&quot;* \(#,##0\);_(&quot;$&quot;* &quot;-&quot;??_);_(@_)">
                  <c:v>683933973271</c:v>
                </c:pt>
                <c:pt idx="81" formatCode="_(&quot;$&quot;* #,##0_);_(&quot;$&quot;* \(#,##0\);_(&quot;$&quot;* &quot;-&quot;??_);_(@_)">
                  <c:v>21121924592</c:v>
                </c:pt>
                <c:pt idx="84" formatCode="_(* #,##0_);_(* \(#,##0\);_(* &quot;-&quot;??_);_(@_)">
                  <c:v>87333</c:v>
                </c:pt>
                <c:pt idx="85" formatCode="_(* #,##0.00_);_(* \(#,##0.00\);_(* &quot;-&quot;??_);_(@_)">
                  <c:v>180585900</c:v>
                </c:pt>
                <c:pt idx="86" formatCode="_(* #,##0.00_);_(* \(#,##0.00\);_(* &quot;-&quot;??_);_(@_)">
                  <c:v>27906560</c:v>
                </c:pt>
                <c:pt idx="87" formatCode="_(* #,##0.00_);_(* \(#,##0.00\);_(* &quot;-&quot;??_);_(@_)">
                  <c:v>270130300</c:v>
                </c:pt>
                <c:pt idx="88" formatCode="_(&quot;$&quot;* #,##0_);_(&quot;$&quot;* \(#,##0\);_(&quot;$&quot;* &quot;-&quot;??_);_(@_)">
                  <c:v>21600634685</c:v>
                </c:pt>
                <c:pt idx="91" formatCode="_(* #,##0_);_(* \(#,##0\);_(* &quot;-&quot;??_);_(@_)">
                  <c:v>178686</c:v>
                </c:pt>
                <c:pt idx="93" formatCode="_(&quot;$&quot;* #,##0_);_(&quot;$&quot;* \(#,##0\);_(&quot;$&quot;* &quot;-&quot;??_);_(@_)">
                  <c:v>21600455999</c:v>
                </c:pt>
                <c:pt idx="96" formatCode="_(* #,##0_);_(* \(#,##0\);_(* &quot;-&quot;??_);_(@_)">
                  <c:v>-50000</c:v>
                </c:pt>
                <c:pt idx="97" formatCode="_(* #,##0_);_(* \(#,##0\);_(* &quot;-&quot;??_);_(@_)">
                  <c:v>23000</c:v>
                </c:pt>
                <c:pt idx="98" formatCode="_(* #,##0_);_(* \(#,##0\);_(* &quot;-&quot;??_);_(@_)">
                  <c:v>-27000</c:v>
                </c:pt>
                <c:pt idx="100" formatCode="_(&quot;$&quot;* #,##0_);_(&quot;$&quot;* \(#,##0\);_(&quot;$&quot;* &quot;-&quot;??_);_(@_)">
                  <c:v>21600428999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648-4D13-9C5C-EE0279B5F8BF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Sheet2!$A$1:$A$101</c:f>
              <c:strCache>
                <c:ptCount val="101"/>
                <c:pt idx="0">
                  <c:v>XZY company </c:v>
                </c:pt>
                <c:pt idx="1">
                  <c:v>assumption</c:v>
                </c:pt>
                <c:pt idx="2">
                  <c:v>Revenue</c:v>
                </c:pt>
                <c:pt idx="4">
                  <c:v>Units</c:v>
                </c:pt>
                <c:pt idx="5">
                  <c:v>Price</c:v>
                </c:pt>
                <c:pt idx="7">
                  <c:v>Net Revenue</c:v>
                </c:pt>
                <c:pt idx="8">
                  <c:v>Unit Receivable %</c:v>
                </c:pt>
                <c:pt idx="9">
                  <c:v>Untis Payable %</c:v>
                </c:pt>
                <c:pt idx="10">
                  <c:v>Deferred Revenue</c:v>
                </c:pt>
                <c:pt idx="12">
                  <c:v>Net Borrowing</c:v>
                </c:pt>
                <c:pt idx="13">
                  <c:v>Debt Payment</c:v>
                </c:pt>
                <c:pt idx="14">
                  <c:v>Intrest Rate</c:v>
                </c:pt>
                <c:pt idx="15">
                  <c:v>npv</c:v>
                </c:pt>
                <c:pt idx="17">
                  <c:v>Intrest Payment</c:v>
                </c:pt>
                <c:pt idx="18">
                  <c:v>Cost of Goods Sold</c:v>
                </c:pt>
                <c:pt idx="19">
                  <c:v>unit cost</c:v>
                </c:pt>
                <c:pt idx="21">
                  <c:v>operating expense</c:v>
                </c:pt>
                <c:pt idx="22">
                  <c:v>payroll</c:v>
                </c:pt>
                <c:pt idx="23">
                  <c:v>markting Cost</c:v>
                </c:pt>
                <c:pt idx="26">
                  <c:v>Income statement </c:v>
                </c:pt>
                <c:pt idx="27">
                  <c:v>Net Revenu</c:v>
                </c:pt>
                <c:pt idx="28">
                  <c:v>Cost Of Good Sold</c:v>
                </c:pt>
                <c:pt idx="30">
                  <c:v>Gross Profit</c:v>
                </c:pt>
                <c:pt idx="31">
                  <c:v>Gross Profit %</c:v>
                </c:pt>
                <c:pt idx="33">
                  <c:v>operating expense</c:v>
                </c:pt>
                <c:pt idx="34">
                  <c:v>payroll</c:v>
                </c:pt>
                <c:pt idx="35">
                  <c:v>markting Cost</c:v>
                </c:pt>
                <c:pt idx="36">
                  <c:v>total</c:v>
                </c:pt>
                <c:pt idx="38">
                  <c:v>operating earnings</c:v>
                </c:pt>
                <c:pt idx="39">
                  <c:v>operating margin%</c:v>
                </c:pt>
                <c:pt idx="40">
                  <c:v>net income</c:v>
                </c:pt>
                <c:pt idx="42">
                  <c:v>net income %</c:v>
                </c:pt>
                <c:pt idx="43">
                  <c:v>intrest rate</c:v>
                </c:pt>
                <c:pt idx="45">
                  <c:v>intrest</c:v>
                </c:pt>
                <c:pt idx="47">
                  <c:v>balance sheet</c:v>
                </c:pt>
                <c:pt idx="48">
                  <c:v>assets</c:v>
                </c:pt>
                <c:pt idx="50">
                  <c:v>cash</c:v>
                </c:pt>
                <c:pt idx="51">
                  <c:v>unit receivable</c:v>
                </c:pt>
                <c:pt idx="52">
                  <c:v>total currnt Assets</c:v>
                </c:pt>
                <c:pt idx="54">
                  <c:v>fixed assets</c:v>
                </c:pt>
                <c:pt idx="55">
                  <c:v>Accumulated Depreciation</c:v>
                </c:pt>
                <c:pt idx="56">
                  <c:v>net fixed assets</c:v>
                </c:pt>
                <c:pt idx="58">
                  <c:v>total assets</c:v>
                </c:pt>
                <c:pt idx="60">
                  <c:v>liabilities</c:v>
                </c:pt>
                <c:pt idx="61">
                  <c:v>units payable</c:v>
                </c:pt>
                <c:pt idx="62">
                  <c:v>deferred Revenue</c:v>
                </c:pt>
                <c:pt idx="63">
                  <c:v>total current assets</c:v>
                </c:pt>
                <c:pt idx="65">
                  <c:v>long term debt</c:v>
                </c:pt>
                <c:pt idx="67">
                  <c:v>total liabilities</c:v>
                </c:pt>
                <c:pt idx="69">
                  <c:v>EQUITY</c:v>
                </c:pt>
                <c:pt idx="71">
                  <c:v>common stock</c:v>
                </c:pt>
                <c:pt idx="72">
                  <c:v>Ratained Earnings</c:v>
                </c:pt>
                <c:pt idx="73">
                  <c:v>total shareholders Equity</c:v>
                </c:pt>
                <c:pt idx="75">
                  <c:v>liabilities and shareholders Equit</c:v>
                </c:pt>
                <c:pt idx="77">
                  <c:v>balance check</c:v>
                </c:pt>
                <c:pt idx="79">
                  <c:v>chash flow</c:v>
                </c:pt>
                <c:pt idx="81">
                  <c:v>net income</c:v>
                </c:pt>
                <c:pt idx="83">
                  <c:v>oprating activities</c:v>
                </c:pt>
                <c:pt idx="84">
                  <c:v>depreciation</c:v>
                </c:pt>
                <c:pt idx="85">
                  <c:v>chg in UR</c:v>
                </c:pt>
                <c:pt idx="86">
                  <c:v>chg in UP</c:v>
                </c:pt>
                <c:pt idx="87">
                  <c:v>chg in Der Rev</c:v>
                </c:pt>
                <c:pt idx="88">
                  <c:v>operating cash flow</c:v>
                </c:pt>
                <c:pt idx="90">
                  <c:v>investing activities</c:v>
                </c:pt>
                <c:pt idx="91">
                  <c:v>copex</c:v>
                </c:pt>
                <c:pt idx="93">
                  <c:v>free cash flow</c:v>
                </c:pt>
                <c:pt idx="95">
                  <c:v>financing activities </c:v>
                </c:pt>
                <c:pt idx="96">
                  <c:v>debt repayment </c:v>
                </c:pt>
                <c:pt idx="97">
                  <c:v>net borrowing </c:v>
                </c:pt>
                <c:pt idx="98">
                  <c:v>net cash flow from finacing </c:v>
                </c:pt>
                <c:pt idx="100">
                  <c:v> net cash flow </c:v>
                </c:pt>
              </c:strCache>
            </c:strRef>
          </c:cat>
          <c:val>
            <c:numRef>
              <c:f>Sheet2!$M$1:$M$101</c:f>
              <c:numCache>
                <c:formatCode>General</c:formatCode>
                <c:ptCount val="101"/>
                <c:pt idx="0">
                  <c:v>2020</c:v>
                </c:pt>
                <c:pt idx="4">
                  <c:v>9950</c:v>
                </c:pt>
                <c:pt idx="5" formatCode="_(&quot;$&quot;* #,##0_);_(&quot;$&quot;* \(#,##0\);_(&quot;$&quot;* &quot;-&quot;??_);_(@_)">
                  <c:v>2189000</c:v>
                </c:pt>
                <c:pt idx="7" formatCode="_(&quot;$&quot;* #,##0_);_(&quot;$&quot;* \(#,##0\);_(&quot;$&quot;* &quot;-&quot;??_);_(@_)">
                  <c:v>21780550000</c:v>
                </c:pt>
                <c:pt idx="8" formatCode="0%">
                  <c:v>0.05</c:v>
                </c:pt>
                <c:pt idx="9" formatCode="0%">
                  <c:v>0.08</c:v>
                </c:pt>
                <c:pt idx="10" formatCode="0%">
                  <c:v>0.16</c:v>
                </c:pt>
                <c:pt idx="12" formatCode="_(&quot;$&quot;* #,##0_);_(&quot;$&quot;* \(#,##0\);_(&quot;$&quot;* &quot;-&quot;??_);_(@_)">
                  <c:v>85000</c:v>
                </c:pt>
                <c:pt idx="13" formatCode="_(&quot;$&quot;* #,##0_);_(&quot;$&quot;* \(#,##0\);_(&quot;$&quot;* &quot;-&quot;??_);_(@_)">
                  <c:v>50000</c:v>
                </c:pt>
                <c:pt idx="14" formatCode="0%">
                  <c:v>0.2</c:v>
                </c:pt>
                <c:pt idx="15">
                  <c:v>0.2</c:v>
                </c:pt>
                <c:pt idx="17" formatCode="_(&quot;$&quot;* #,##0.00_);_(&quot;$&quot;* \(#,##0.00\);_(&quot;$&quot;* &quot;-&quot;??_);_(@_)">
                  <c:v>0</c:v>
                </c:pt>
                <c:pt idx="19" formatCode="_(&quot;$&quot;* #,##0_);_(&quot;$&quot;* \(#,##0\);_(&quot;$&quot;* &quot;-&quot;??_);_(@_)">
                  <c:v>23000</c:v>
                </c:pt>
                <c:pt idx="22" formatCode="_(&quot;$&quot;* #,##0_);_(&quot;$&quot;* \(#,##0\);_(&quot;$&quot;* &quot;-&quot;??_);_(@_)">
                  <c:v>25000</c:v>
                </c:pt>
                <c:pt idx="23" formatCode="_(&quot;$&quot;* #,##0_);_(&quot;$&quot;* \(#,##0\);_(&quot;$&quot;* &quot;-&quot;??_);_(@_)">
                  <c:v>25000</c:v>
                </c:pt>
                <c:pt idx="27" formatCode="_(&quot;$&quot;* #,##0_);_(&quot;$&quot;* \(#,##0\);_(&quot;$&quot;* &quot;-&quot;??_);_(@_)">
                  <c:v>21780550000</c:v>
                </c:pt>
                <c:pt idx="28" formatCode="_(&quot;$&quot;* #,##0_);_(&quot;$&quot;* \(#,##0\);_(&quot;$&quot;* &quot;-&quot;??_);_(@_)">
                  <c:v>228850000</c:v>
                </c:pt>
                <c:pt idx="30" formatCode="_(&quot;$&quot;* #,##0_);_(&quot;$&quot;* \(#,##0\);_(&quot;$&quot;* &quot;-&quot;??_);_(@_)">
                  <c:v>21551700000</c:v>
                </c:pt>
                <c:pt idx="31" formatCode="0%">
                  <c:v>0.98949291914116033</c:v>
                </c:pt>
                <c:pt idx="34" formatCode="_(&quot;$&quot;* #,##0_);_(&quot;$&quot;* \(#,##0\);_(&quot;$&quot;* &quot;-&quot;??_);_(@_)">
                  <c:v>9500</c:v>
                </c:pt>
                <c:pt idx="35" formatCode="_(&quot;$&quot;* #,##0_);_(&quot;$&quot;* \(#,##0\);_(&quot;$&quot;* &quot;-&quot;??_);_(@_)">
                  <c:v>99025000</c:v>
                </c:pt>
                <c:pt idx="36" formatCode="_(&quot;$&quot;* #,##0_);_(&quot;$&quot;* \(#,##0\);_(&quot;$&quot;* &quot;-&quot;??_);_(@_)">
                  <c:v>99034500</c:v>
                </c:pt>
                <c:pt idx="38" formatCode="_(&quot;$&quot;* #,##0_);_(&quot;$&quot;* \(#,##0\);_(&quot;$&quot;* &quot;-&quot;??_);_(@_)">
                  <c:v>21452665500</c:v>
                </c:pt>
                <c:pt idx="39" formatCode="0%">
                  <c:v>0.98494599539497396</c:v>
                </c:pt>
                <c:pt idx="40" formatCode="_(&quot;$&quot;* #,##0_);_(&quot;$&quot;* \(#,##0\);_(&quot;$&quot;* &quot;-&quot;??_);_(@_)">
                  <c:v>21452665500</c:v>
                </c:pt>
                <c:pt idx="42" formatCode="0%">
                  <c:v>0.98494599539497396</c:v>
                </c:pt>
                <c:pt idx="43" formatCode="0%">
                  <c:v>0.2</c:v>
                </c:pt>
                <c:pt idx="45" formatCode="_(&quot;$&quot;* #,##0.00_);_(&quot;$&quot;* \(#,##0.00\);_(&quot;$&quot;* &quot;-&quot;??_);_(@_)">
                  <c:v>0</c:v>
                </c:pt>
                <c:pt idx="50" formatCode="_(&quot;$&quot;* #,##0_);_(&quot;$&quot;* \(#,##0\);_(&quot;$&quot;* &quot;-&quot;??_);_(@_)">
                  <c:v>21600428999</c:v>
                </c:pt>
                <c:pt idx="51" formatCode="_(&quot;$&quot;* #,##0_);_(&quot;$&quot;* \(#,##0\);_(&quot;$&quot;* &quot;-&quot;??_);_(@_)">
                  <c:v>1071585900</c:v>
                </c:pt>
                <c:pt idx="52" formatCode="_(&quot;$&quot;* #,##0_);_(&quot;$&quot;* \(#,##0\);_(&quot;$&quot;* &quot;-&quot;??_);_(@_)">
                  <c:v>22672014899</c:v>
                </c:pt>
                <c:pt idx="54" formatCode="_(&quot;$&quot;* #,##0_);_(&quot;$&quot;* \(#,##0\);_(&quot;$&quot;* &quot;-&quot;??_);_(@_)">
                  <c:v>1415000</c:v>
                </c:pt>
                <c:pt idx="55" formatCode="_(&quot;$&quot;* #,##0_);_(&quot;$&quot;* \(#,##0\);_(&quot;$&quot;* &quot;-&quot;??_);_(@_)">
                  <c:v>-358447</c:v>
                </c:pt>
                <c:pt idx="56" formatCode="_(&quot;$&quot;* #,##0_);_(&quot;$&quot;* \(#,##0\);_(&quot;$&quot;* &quot;-&quot;??_);_(@_)">
                  <c:v>1056553</c:v>
                </c:pt>
                <c:pt idx="58" formatCode="_(&quot;$&quot;* #,##0_);_(&quot;$&quot;* \(#,##0\);_(&quot;$&quot;* &quot;-&quot;??_);_(@_)">
                  <c:v>22673071452</c:v>
                </c:pt>
                <c:pt idx="61" formatCode="_(&quot;$&quot;* #,##0_);_(&quot;$&quot;* \(#,##0\);_(&quot;$&quot;* &quot;-&quot;??_);_(@_)">
                  <c:v>1742444000</c:v>
                </c:pt>
                <c:pt idx="62" formatCode="_(&quot;$&quot;* #,##0_);_(&quot;$&quot;* \(#,##0\);_(&quot;$&quot;* &quot;-&quot;??_);_(@_)">
                  <c:v>3484888000</c:v>
                </c:pt>
                <c:pt idx="63" formatCode="_(&quot;$&quot;* #,##0_);_(&quot;$&quot;* \(#,##0\);_(&quot;$&quot;* &quot;-&quot;??_);_(@_)">
                  <c:v>5227332000</c:v>
                </c:pt>
                <c:pt idx="65" formatCode="_(&quot;$&quot;* #,##0.00_);_(&quot;$&quot;* \(#,##0.00\);_(&quot;$&quot;* &quot;-&quot;??_);_(@_)">
                  <c:v>3000444000</c:v>
                </c:pt>
                <c:pt idx="67" formatCode="_(&quot;$&quot;* #,##0_);_(&quot;$&quot;* \(#,##0\);_(&quot;$&quot;* &quot;-&quot;??_);_(@_)">
                  <c:v>8227776000</c:v>
                </c:pt>
                <c:pt idx="71" formatCode="_(&quot;$&quot;* #,##0_);_(&quot;$&quot;* \(#,##0\);_(&quot;$&quot;* &quot;-&quot;??_);_(@_)">
                  <c:v>80000</c:v>
                </c:pt>
                <c:pt idx="72" formatCode="_(&quot;$&quot;* #,##0_);_(&quot;$&quot;* \(#,##0\);_(&quot;$&quot;* &quot;-&quot;??_);_(@_)">
                  <c:v>716935783915</c:v>
                </c:pt>
                <c:pt idx="73" formatCode="_(&quot;$&quot;* #,##0_);_(&quot;$&quot;* \(#,##0\);_(&quot;$&quot;* &quot;-&quot;??_);_(@_)">
                  <c:v>716935863915</c:v>
                </c:pt>
                <c:pt idx="75" formatCode="_(&quot;$&quot;* #,##0_);_(&quot;$&quot;* \(#,##0\);_(&quot;$&quot;* &quot;-&quot;??_);_(@_)">
                  <c:v>725163639915</c:v>
                </c:pt>
                <c:pt idx="77" formatCode="_(&quot;$&quot;* #,##0_);_(&quot;$&quot;* \(#,##0\);_(&quot;$&quot;* &quot;-&quot;??_);_(@_)">
                  <c:v>702490568463</c:v>
                </c:pt>
                <c:pt idx="81" formatCode="_(&quot;$&quot;* #,##0_);_(&quot;$&quot;* \(#,##0\);_(&quot;$&quot;* &quot;-&quot;??_);_(@_)">
                  <c:v>21452665500</c:v>
                </c:pt>
                <c:pt idx="84" formatCode="_(* #,##0_);_(* \(#,##0\);_(* &quot;-&quot;??_);_(@_)">
                  <c:v>66878</c:v>
                </c:pt>
                <c:pt idx="85" formatCode="_(* #,##0.00_);_(* \(#,##0.00\);_(* &quot;-&quot;??_);_(@_)">
                  <c:v>-1071585900</c:v>
                </c:pt>
                <c:pt idx="86" formatCode="_(* #,##0.00_);_(* \(#,##0.00\);_(* &quot;-&quot;??_);_(@_)">
                  <c:v>-1742444000</c:v>
                </c:pt>
                <c:pt idx="87" formatCode="_(* #,##0.00_);_(* \(#,##0.00\);_(* &quot;-&quot;??_);_(@_)">
                  <c:v>-3484888000</c:v>
                </c:pt>
                <c:pt idx="88" formatCode="_(&quot;$&quot;* #,##0_);_(&quot;$&quot;* \(#,##0\);_(&quot;$&quot;* &quot;-&quot;??_);_(@_)">
                  <c:v>15153814478</c:v>
                </c:pt>
                <c:pt idx="91" formatCode="_(* #,##0_);_(* \(#,##0\);_(* &quot;-&quot;??_);_(@_)">
                  <c:v>166878</c:v>
                </c:pt>
                <c:pt idx="93" formatCode="_(&quot;$&quot;* #,##0_);_(&quot;$&quot;* \(#,##0\);_(&quot;$&quot;* &quot;-&quot;??_);_(@_)">
                  <c:v>15153647600</c:v>
                </c:pt>
                <c:pt idx="96" formatCode="_(* #,##0_);_(* \(#,##0\);_(* &quot;-&quot;??_);_(@_)">
                  <c:v>-50000</c:v>
                </c:pt>
                <c:pt idx="97" formatCode="_(* #,##0_);_(* \(#,##0\);_(* &quot;-&quot;??_);_(@_)">
                  <c:v>85000</c:v>
                </c:pt>
                <c:pt idx="98" formatCode="_(* #,##0_);_(* \(#,##0\);_(* &quot;-&quot;??_);_(@_)">
                  <c:v>35000</c:v>
                </c:pt>
                <c:pt idx="100" formatCode="_(&quot;$&quot;* #,##0_);_(&quot;$&quot;* \(#,##0\);_(&quot;$&quot;* &quot;-&quot;??_);_(@_)">
                  <c:v>15153682600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648-4D13-9C5C-EE0279B5F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5307856"/>
        <c:axId val="575308176"/>
      </c:barChart>
      <c:catAx>
        <c:axId val="57530785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575308176"/>
        <c:crosses val="autoZero"/>
        <c:auto val="1"/>
        <c:lblAlgn val="ctr"/>
        <c:lblOffset val="100"/>
        <c:noMultiLvlLbl val="0"/>
      </c:catAx>
      <c:valAx>
        <c:axId val="57530817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57530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723906</xdr:colOff>
      <xdr:row>0</xdr:row>
      <xdr:rowOff>6</xdr:rowOff>
    </xdr:from>
    <xdr:to>
      <xdr:col>16384</xdr:col>
      <xdr:colOff>1636324563</xdr:colOff>
      <xdr:row>14</xdr:row>
      <xdr:rowOff>133356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BF78AB-599E-4E1B-8445-DF1E4686E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1583531</xdr:colOff>
      <xdr:row>101</xdr:row>
      <xdr:rowOff>166687</xdr:rowOff>
    </xdr:from>
    <xdr:to>
      <xdr:col>13</xdr:col>
      <xdr:colOff>476250</xdr:colOff>
      <xdr:row>144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0192B31-59AD-4B70-8EEB-03B987B0FE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5004-2B3D-4092-BBCF-4C9A6AFDAE54}">
  <dimension ref="A1:N101"/>
  <sheetViews>
    <sheetView rightToLeft="1" tabSelected="1" zoomScale="75" workbookViewId="0">
      <pane xSplit="1" ySplit="1" topLeftCell="F165" activePane="bottomRight" state="frozen"/>
      <selection pane="topRight" activeCell="B1" sqref="B1"/>
      <selection pane="bottomLeft" activeCell="A3" sqref="A3"/>
      <selection pane="bottomRight" activeCell="F117" sqref="F117"/>
    </sheetView>
  </sheetViews>
  <sheetFormatPr defaultRowHeight="14.25" x14ac:dyDescent="0.2"/>
  <cols>
    <col min="1" max="1" width="29.625" style="21" customWidth="1"/>
    <col min="2" max="13" width="20.875" customWidth="1"/>
  </cols>
  <sheetData>
    <row r="1" spans="1:14" ht="15.75" x14ac:dyDescent="0.25">
      <c r="A1" s="46" t="s">
        <v>67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</row>
    <row r="2" spans="1:14" s="31" customFormat="1" ht="18" x14ac:dyDescent="0.25">
      <c r="A2" s="32" t="s">
        <v>0</v>
      </c>
    </row>
    <row r="3" spans="1:14" ht="15" x14ac:dyDescent="0.25">
      <c r="A3" s="36" t="s">
        <v>1</v>
      </c>
    </row>
    <row r="5" spans="1:14" x14ac:dyDescent="0.2">
      <c r="A5" s="21" t="s">
        <v>51</v>
      </c>
      <c r="B5" s="2">
        <v>3790</v>
      </c>
      <c r="C5" s="2">
        <v>4500</v>
      </c>
      <c r="D5" s="2">
        <v>5430</v>
      </c>
      <c r="E5" s="2">
        <v>54000</v>
      </c>
      <c r="F5" s="2">
        <v>6970</v>
      </c>
      <c r="G5" s="2">
        <v>7430</v>
      </c>
      <c r="H5" s="2">
        <v>7770</v>
      </c>
      <c r="I5" s="2">
        <v>8040</v>
      </c>
      <c r="J5" s="2">
        <v>8860</v>
      </c>
      <c r="K5" s="2">
        <v>9000</v>
      </c>
      <c r="L5" s="2">
        <v>9870</v>
      </c>
      <c r="M5" s="2">
        <v>9950</v>
      </c>
    </row>
    <row r="6" spans="1:14" x14ac:dyDescent="0.2">
      <c r="A6" s="21" t="s">
        <v>52</v>
      </c>
      <c r="B6" s="3">
        <f>200*B5</f>
        <v>758000</v>
      </c>
      <c r="C6" s="3">
        <f>200*C5</f>
        <v>900000</v>
      </c>
      <c r="D6" s="3">
        <f>200*D5</f>
        <v>1086000</v>
      </c>
      <c r="E6" s="3">
        <f>200*E5</f>
        <v>10800000</v>
      </c>
      <c r="F6" s="3">
        <f>200*F5</f>
        <v>1394000</v>
      </c>
      <c r="G6" s="3">
        <f t="shared" ref="G6:M6" si="0">220*G5</f>
        <v>1634600</v>
      </c>
      <c r="H6" s="3">
        <f t="shared" si="0"/>
        <v>1709400</v>
      </c>
      <c r="I6" s="3">
        <f t="shared" si="0"/>
        <v>1768800</v>
      </c>
      <c r="J6" s="3">
        <f t="shared" si="0"/>
        <v>1949200</v>
      </c>
      <c r="K6" s="3">
        <f t="shared" si="0"/>
        <v>1980000</v>
      </c>
      <c r="L6" s="3">
        <f t="shared" si="0"/>
        <v>2171400</v>
      </c>
      <c r="M6" s="3">
        <f t="shared" si="0"/>
        <v>2189000</v>
      </c>
    </row>
    <row r="7" spans="1:14" x14ac:dyDescent="0.2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4" x14ac:dyDescent="0.2">
      <c r="A8" s="21" t="s">
        <v>53</v>
      </c>
      <c r="B8" s="7">
        <f>B6*B5</f>
        <v>2872820000</v>
      </c>
      <c r="C8" s="7">
        <f t="shared" ref="C8:M8" si="1">C6*C5</f>
        <v>4050000000</v>
      </c>
      <c r="D8" s="7">
        <f t="shared" si="1"/>
        <v>5896980000</v>
      </c>
      <c r="E8" s="7">
        <f t="shared" si="1"/>
        <v>583200000000</v>
      </c>
      <c r="F8" s="7">
        <f t="shared" si="1"/>
        <v>9716180000</v>
      </c>
      <c r="G8" s="7">
        <f t="shared" si="1"/>
        <v>12145078000</v>
      </c>
      <c r="H8" s="7">
        <f t="shared" si="1"/>
        <v>13282038000</v>
      </c>
      <c r="I8" s="7">
        <f t="shared" si="1"/>
        <v>14221152000</v>
      </c>
      <c r="J8" s="7">
        <f t="shared" si="1"/>
        <v>17269912000</v>
      </c>
      <c r="K8" s="7">
        <f t="shared" si="1"/>
        <v>17820000000</v>
      </c>
      <c r="L8" s="7">
        <f t="shared" si="1"/>
        <v>21431718000</v>
      </c>
      <c r="M8" s="7">
        <f t="shared" si="1"/>
        <v>21780550000</v>
      </c>
    </row>
    <row r="9" spans="1:14" x14ac:dyDescent="0.2">
      <c r="A9" s="33" t="s">
        <v>54</v>
      </c>
      <c r="B9" s="19">
        <v>0.05</v>
      </c>
      <c r="C9" s="19">
        <v>0.05</v>
      </c>
      <c r="D9" s="19">
        <v>0.05</v>
      </c>
      <c r="E9" s="19">
        <v>0.05</v>
      </c>
      <c r="F9" s="19">
        <v>0.05</v>
      </c>
      <c r="G9" s="19">
        <v>0.05</v>
      </c>
      <c r="H9" s="19">
        <v>0.05</v>
      </c>
      <c r="I9" s="19">
        <v>0.05</v>
      </c>
      <c r="J9" s="19">
        <v>0.05</v>
      </c>
      <c r="K9" s="19">
        <v>0.05</v>
      </c>
      <c r="L9" s="19">
        <v>0.05</v>
      </c>
      <c r="M9" s="19">
        <v>0.05</v>
      </c>
    </row>
    <row r="10" spans="1:14" x14ac:dyDescent="0.2">
      <c r="A10" s="34" t="s">
        <v>55</v>
      </c>
      <c r="B10" s="19">
        <v>0.08</v>
      </c>
      <c r="C10" s="19">
        <v>0.08</v>
      </c>
      <c r="D10" s="19">
        <v>0.08</v>
      </c>
      <c r="E10" s="19">
        <v>0.08</v>
      </c>
      <c r="F10" s="19">
        <v>0.08</v>
      </c>
      <c r="G10" s="19">
        <v>0.08</v>
      </c>
      <c r="H10" s="19">
        <v>0.08</v>
      </c>
      <c r="I10" s="19">
        <v>0.08</v>
      </c>
      <c r="J10" s="19">
        <v>0.08</v>
      </c>
      <c r="K10" s="19">
        <v>0.08</v>
      </c>
      <c r="L10" s="19">
        <v>0.08</v>
      </c>
      <c r="M10" s="19">
        <v>0.08</v>
      </c>
    </row>
    <row r="11" spans="1:14" x14ac:dyDescent="0.2">
      <c r="A11" s="33" t="s">
        <v>56</v>
      </c>
      <c r="B11" s="19">
        <v>0.04</v>
      </c>
      <c r="C11" s="19">
        <v>0.06</v>
      </c>
      <c r="D11" s="19">
        <v>7.0000000000000007E-2</v>
      </c>
      <c r="E11" s="19">
        <v>0.08</v>
      </c>
      <c r="F11" s="19">
        <v>0.09</v>
      </c>
      <c r="G11" s="19">
        <v>0.1</v>
      </c>
      <c r="H11" s="19">
        <v>0.11</v>
      </c>
      <c r="I11" s="19">
        <v>0.12</v>
      </c>
      <c r="J11" s="19">
        <v>0.13</v>
      </c>
      <c r="K11" s="19">
        <v>0.14000000000000001</v>
      </c>
      <c r="L11" s="19">
        <v>0.15</v>
      </c>
      <c r="M11" s="19">
        <v>0.16</v>
      </c>
    </row>
    <row r="12" spans="1:14" x14ac:dyDescent="0.2">
      <c r="A12" s="33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4" x14ac:dyDescent="0.2">
      <c r="A13" s="34" t="s">
        <v>57</v>
      </c>
      <c r="B13" s="23">
        <v>0</v>
      </c>
      <c r="C13" s="18">
        <v>70000</v>
      </c>
      <c r="D13" s="18">
        <v>500000</v>
      </c>
      <c r="E13" s="18">
        <v>60000</v>
      </c>
      <c r="F13" s="18">
        <v>30000</v>
      </c>
      <c r="G13" s="18">
        <v>40000</v>
      </c>
      <c r="H13" s="18">
        <v>70000</v>
      </c>
      <c r="I13" s="18">
        <v>90000</v>
      </c>
      <c r="J13" s="18">
        <v>55000</v>
      </c>
      <c r="K13" s="18">
        <v>56000</v>
      </c>
      <c r="L13" s="18">
        <v>23000</v>
      </c>
      <c r="M13" s="18">
        <v>85000</v>
      </c>
      <c r="N13" s="23"/>
    </row>
    <row r="14" spans="1:14" x14ac:dyDescent="0.2">
      <c r="A14" s="34" t="s">
        <v>58</v>
      </c>
      <c r="B14" s="18">
        <v>50000</v>
      </c>
      <c r="C14" s="18">
        <v>50000</v>
      </c>
      <c r="D14" s="18">
        <v>50000</v>
      </c>
      <c r="E14" s="18">
        <v>50000</v>
      </c>
      <c r="F14" s="18">
        <v>50000</v>
      </c>
      <c r="G14" s="18">
        <v>50000</v>
      </c>
      <c r="H14" s="18">
        <v>50000</v>
      </c>
      <c r="I14" s="18">
        <v>50000</v>
      </c>
      <c r="J14" s="18">
        <v>50000</v>
      </c>
      <c r="K14" s="18">
        <v>50000</v>
      </c>
      <c r="L14" s="18">
        <v>50000</v>
      </c>
      <c r="M14" s="18">
        <v>50000</v>
      </c>
    </row>
    <row r="15" spans="1:14" x14ac:dyDescent="0.2">
      <c r="A15" s="34" t="s">
        <v>59</v>
      </c>
      <c r="B15" s="19">
        <v>0.04</v>
      </c>
      <c r="C15" s="19">
        <v>7.0000000000000007E-2</v>
      </c>
      <c r="D15" s="19">
        <v>0.08</v>
      </c>
      <c r="E15" s="19">
        <v>0.05</v>
      </c>
      <c r="F15" s="19">
        <v>0.09</v>
      </c>
      <c r="G15" s="19">
        <v>7.0000000000000007E-2</v>
      </c>
      <c r="H15" s="19">
        <v>0.12</v>
      </c>
      <c r="I15" s="19">
        <v>0.08</v>
      </c>
      <c r="J15" s="19">
        <v>0.1</v>
      </c>
      <c r="K15" s="19">
        <v>0.12</v>
      </c>
      <c r="L15" s="19">
        <v>0.16</v>
      </c>
      <c r="M15" s="19">
        <v>0.2</v>
      </c>
    </row>
    <row r="16" spans="1:14" x14ac:dyDescent="0.2">
      <c r="A16" s="21" t="s">
        <v>66</v>
      </c>
      <c r="B16" s="42">
        <f>NPV(B15,B41:M41)</f>
        <v>596949395558.87378</v>
      </c>
      <c r="C16">
        <f t="dataTable" ref="C16:M16" dt2D="0" dtr="0" r1="B44"/>
        <v>7.0000000000000007E-2</v>
      </c>
      <c r="D16">
        <v>0.08</v>
      </c>
      <c r="E16">
        <v>0.05</v>
      </c>
      <c r="F16">
        <v>0.09</v>
      </c>
      <c r="G16">
        <v>7.0000000000000007E-2</v>
      </c>
      <c r="H16">
        <v>0.12</v>
      </c>
      <c r="I16">
        <v>0.08</v>
      </c>
      <c r="J16">
        <v>0.1</v>
      </c>
      <c r="K16">
        <v>0.12</v>
      </c>
      <c r="L16">
        <v>0.16</v>
      </c>
      <c r="M16">
        <v>0.2</v>
      </c>
    </row>
    <row r="17" spans="1:13" x14ac:dyDescent="0.2">
      <c r="A17" s="34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 x14ac:dyDescent="0.2">
      <c r="A18" s="34" t="s">
        <v>60</v>
      </c>
      <c r="B18" s="23">
        <f t="shared" ref="B18:M18" si="2">B15*C66</f>
        <v>119998000</v>
      </c>
      <c r="C18" s="23">
        <f t="shared" si="2"/>
        <v>209997900.00000003</v>
      </c>
      <c r="D18" s="23">
        <f t="shared" si="2"/>
        <v>240033600</v>
      </c>
      <c r="E18" s="23">
        <f t="shared" si="2"/>
        <v>150021500</v>
      </c>
      <c r="F18" s="23">
        <f t="shared" si="2"/>
        <v>270036900</v>
      </c>
      <c r="G18" s="23">
        <f t="shared" si="2"/>
        <v>210028000.00000003</v>
      </c>
      <c r="H18" s="23">
        <f t="shared" si="2"/>
        <v>360050400</v>
      </c>
      <c r="I18" s="23">
        <f t="shared" si="2"/>
        <v>240036800</v>
      </c>
      <c r="J18" s="23">
        <f t="shared" si="2"/>
        <v>300046500</v>
      </c>
      <c r="K18" s="23">
        <f t="shared" si="2"/>
        <v>360056520</v>
      </c>
      <c r="L18" s="23">
        <f t="shared" si="2"/>
        <v>480071040</v>
      </c>
      <c r="M18" s="23">
        <f t="shared" si="2"/>
        <v>0</v>
      </c>
    </row>
    <row r="19" spans="1:13" ht="15" x14ac:dyDescent="0.25">
      <c r="A19" s="36" t="s">
        <v>61</v>
      </c>
    </row>
    <row r="20" spans="1:13" x14ac:dyDescent="0.2">
      <c r="A20" s="21" t="s">
        <v>2</v>
      </c>
      <c r="B20" s="4">
        <v>2000</v>
      </c>
      <c r="C20" s="4">
        <v>23000</v>
      </c>
      <c r="D20" s="4">
        <v>23000</v>
      </c>
      <c r="E20" s="4">
        <v>23000</v>
      </c>
      <c r="F20" s="4">
        <v>23000</v>
      </c>
      <c r="G20" s="4">
        <v>23000</v>
      </c>
      <c r="H20" s="4">
        <v>23000</v>
      </c>
      <c r="I20" s="4">
        <v>23000</v>
      </c>
      <c r="J20" s="4">
        <v>23000</v>
      </c>
      <c r="K20" s="4">
        <v>23000</v>
      </c>
      <c r="L20" s="4">
        <v>23000</v>
      </c>
      <c r="M20" s="4">
        <v>23000</v>
      </c>
    </row>
    <row r="21" spans="1:13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15" x14ac:dyDescent="0.25">
      <c r="A22" s="36" t="s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21" t="s">
        <v>4</v>
      </c>
      <c r="B23" s="4">
        <v>20000</v>
      </c>
      <c r="C23" s="4">
        <v>20500</v>
      </c>
      <c r="D23" s="4">
        <v>22000</v>
      </c>
      <c r="E23" s="4">
        <v>22700</v>
      </c>
      <c r="F23" s="4">
        <v>23050</v>
      </c>
      <c r="G23" s="4">
        <v>23500</v>
      </c>
      <c r="H23" s="4">
        <v>23900</v>
      </c>
      <c r="I23" s="4">
        <v>24000</v>
      </c>
      <c r="J23" s="4">
        <v>24150</v>
      </c>
      <c r="K23" s="4">
        <v>24500</v>
      </c>
      <c r="L23" s="4">
        <v>24840</v>
      </c>
      <c r="M23" s="4">
        <v>25000</v>
      </c>
    </row>
    <row r="24" spans="1:13" x14ac:dyDescent="0.2">
      <c r="A24" s="21" t="s">
        <v>5</v>
      </c>
      <c r="B24" s="4">
        <v>5000</v>
      </c>
      <c r="C24" s="4">
        <v>6000</v>
      </c>
      <c r="D24" s="4">
        <v>8000</v>
      </c>
      <c r="E24" s="4">
        <v>10000</v>
      </c>
      <c r="F24" s="4">
        <v>14000</v>
      </c>
      <c r="G24" s="4">
        <v>17000</v>
      </c>
      <c r="H24" s="4">
        <v>20000</v>
      </c>
      <c r="I24" s="4">
        <v>22000</v>
      </c>
      <c r="J24" s="4">
        <v>23000</v>
      </c>
      <c r="K24" s="4">
        <v>23000</v>
      </c>
      <c r="L24" s="4">
        <v>24000</v>
      </c>
      <c r="M24" s="4">
        <v>25000</v>
      </c>
    </row>
    <row r="25" spans="1:13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7" spans="1:13" s="31" customFormat="1" ht="18" x14ac:dyDescent="0.25">
      <c r="A27" s="32" t="s">
        <v>6</v>
      </c>
    </row>
    <row r="28" spans="1:13" x14ac:dyDescent="0.2">
      <c r="A28" s="21" t="s">
        <v>62</v>
      </c>
      <c r="B28" s="8">
        <f t="shared" ref="B28:M28" si="3">B5*B6</f>
        <v>2872820000</v>
      </c>
      <c r="C28" s="8">
        <f t="shared" si="3"/>
        <v>4050000000</v>
      </c>
      <c r="D28" s="8">
        <f t="shared" si="3"/>
        <v>5896980000</v>
      </c>
      <c r="E28" s="8">
        <f t="shared" si="3"/>
        <v>583200000000</v>
      </c>
      <c r="F28" s="8">
        <f t="shared" si="3"/>
        <v>9716180000</v>
      </c>
      <c r="G28" s="8">
        <f t="shared" si="3"/>
        <v>12145078000</v>
      </c>
      <c r="H28" s="8">
        <f t="shared" si="3"/>
        <v>13282038000</v>
      </c>
      <c r="I28" s="8">
        <f t="shared" si="3"/>
        <v>14221152000</v>
      </c>
      <c r="J28" s="8">
        <f t="shared" si="3"/>
        <v>17269912000</v>
      </c>
      <c r="K28" s="8">
        <f t="shared" si="3"/>
        <v>17820000000</v>
      </c>
      <c r="L28" s="8">
        <f t="shared" si="3"/>
        <v>21431718000</v>
      </c>
      <c r="M28" s="8">
        <f t="shared" si="3"/>
        <v>21780550000</v>
      </c>
    </row>
    <row r="29" spans="1:13" x14ac:dyDescent="0.2">
      <c r="A29" s="21" t="s">
        <v>63</v>
      </c>
      <c r="B29" s="6">
        <f t="shared" ref="B29:M29" si="4">B5*B20</f>
        <v>7580000</v>
      </c>
      <c r="C29" s="6">
        <f t="shared" si="4"/>
        <v>103500000</v>
      </c>
      <c r="D29" s="6">
        <f t="shared" si="4"/>
        <v>124890000</v>
      </c>
      <c r="E29" s="6">
        <f t="shared" si="4"/>
        <v>1242000000</v>
      </c>
      <c r="F29" s="6">
        <f t="shared" si="4"/>
        <v>160310000</v>
      </c>
      <c r="G29" s="6">
        <f t="shared" si="4"/>
        <v>170890000</v>
      </c>
      <c r="H29" s="6">
        <f t="shared" si="4"/>
        <v>178710000</v>
      </c>
      <c r="I29" s="6">
        <f t="shared" si="4"/>
        <v>184920000</v>
      </c>
      <c r="J29" s="6">
        <f t="shared" si="4"/>
        <v>203780000</v>
      </c>
      <c r="K29" s="6">
        <f t="shared" si="4"/>
        <v>207000000</v>
      </c>
      <c r="L29" s="6">
        <f t="shared" si="4"/>
        <v>227010000</v>
      </c>
      <c r="M29" s="6">
        <f t="shared" si="4"/>
        <v>228850000</v>
      </c>
    </row>
    <row r="31" spans="1:13" x14ac:dyDescent="0.2">
      <c r="A31" s="21" t="s">
        <v>64</v>
      </c>
      <c r="B31" s="6">
        <f t="shared" ref="B31:M31" si="5">B28-B29</f>
        <v>2865240000</v>
      </c>
      <c r="C31" s="6">
        <f t="shared" si="5"/>
        <v>3946500000</v>
      </c>
      <c r="D31" s="6">
        <f t="shared" si="5"/>
        <v>5772090000</v>
      </c>
      <c r="E31" s="6">
        <f t="shared" si="5"/>
        <v>581958000000</v>
      </c>
      <c r="F31" s="6">
        <f t="shared" si="5"/>
        <v>9555870000</v>
      </c>
      <c r="G31" s="6">
        <f t="shared" si="5"/>
        <v>11974188000</v>
      </c>
      <c r="H31" s="6">
        <f t="shared" si="5"/>
        <v>13103328000</v>
      </c>
      <c r="I31" s="6">
        <f t="shared" si="5"/>
        <v>14036232000</v>
      </c>
      <c r="J31" s="6">
        <f t="shared" si="5"/>
        <v>17066132000</v>
      </c>
      <c r="K31" s="6">
        <f t="shared" si="5"/>
        <v>17613000000</v>
      </c>
      <c r="L31" s="6">
        <f t="shared" si="5"/>
        <v>21204708000</v>
      </c>
      <c r="M31" s="6">
        <f t="shared" si="5"/>
        <v>21551700000</v>
      </c>
    </row>
    <row r="32" spans="1:13" x14ac:dyDescent="0.2">
      <c r="A32" s="21" t="s">
        <v>65</v>
      </c>
      <c r="B32" s="9">
        <f t="shared" ref="B32:M32" si="6">B31/B28</f>
        <v>0.99736147757255933</v>
      </c>
      <c r="C32" s="9">
        <f t="shared" si="6"/>
        <v>0.97444444444444445</v>
      </c>
      <c r="D32" s="9">
        <f t="shared" si="6"/>
        <v>0.97882136279926335</v>
      </c>
      <c r="E32" s="9">
        <f t="shared" si="6"/>
        <v>0.99787037037037041</v>
      </c>
      <c r="F32" s="9">
        <f t="shared" si="6"/>
        <v>0.9835007173601148</v>
      </c>
      <c r="G32" s="9">
        <f t="shared" si="6"/>
        <v>0.98592927933439378</v>
      </c>
      <c r="H32" s="9">
        <f t="shared" si="6"/>
        <v>0.98654498654498657</v>
      </c>
      <c r="I32" s="9">
        <f t="shared" si="6"/>
        <v>0.98699683401175942</v>
      </c>
      <c r="J32" s="9">
        <f t="shared" si="6"/>
        <v>0.98820028729735276</v>
      </c>
      <c r="K32" s="9">
        <f t="shared" si="6"/>
        <v>0.98838383838383836</v>
      </c>
      <c r="L32" s="9">
        <f t="shared" si="6"/>
        <v>0.9894077553652022</v>
      </c>
      <c r="M32" s="9">
        <f t="shared" si="6"/>
        <v>0.98949291914116033</v>
      </c>
    </row>
    <row r="34" spans="1:13" ht="15" x14ac:dyDescent="0.25">
      <c r="A34" s="36" t="s">
        <v>3</v>
      </c>
    </row>
    <row r="35" spans="1:13" x14ac:dyDescent="0.2">
      <c r="A35" s="21" t="s">
        <v>4</v>
      </c>
      <c r="B35" s="11">
        <v>3003673</v>
      </c>
      <c r="C35" s="11">
        <v>450000000</v>
      </c>
      <c r="D35" s="11">
        <v>5800</v>
      </c>
      <c r="E35" s="11">
        <v>5207</v>
      </c>
      <c r="F35" s="11">
        <v>5300</v>
      </c>
      <c r="G35" s="11">
        <v>5305</v>
      </c>
      <c r="H35" s="11">
        <v>5359</v>
      </c>
      <c r="I35" s="11">
        <v>5400</v>
      </c>
      <c r="J35" s="11">
        <v>6401</v>
      </c>
      <c r="K35" s="11">
        <v>6405</v>
      </c>
      <c r="L35" s="11">
        <v>9408</v>
      </c>
      <c r="M35" s="11">
        <v>9500</v>
      </c>
    </row>
    <row r="36" spans="1:13" x14ac:dyDescent="0.2">
      <c r="A36" s="21" t="s">
        <v>5</v>
      </c>
      <c r="B36" s="12">
        <v>500000</v>
      </c>
      <c r="C36" s="12">
        <v>60000000</v>
      </c>
      <c r="D36" s="12">
        <v>866000</v>
      </c>
      <c r="E36" s="12">
        <v>970000</v>
      </c>
      <c r="F36" s="12">
        <v>1043000</v>
      </c>
      <c r="G36" s="12">
        <v>3417000</v>
      </c>
      <c r="H36" s="12">
        <v>22220000</v>
      </c>
      <c r="I36" s="12">
        <v>32989000</v>
      </c>
      <c r="J36" s="12">
        <v>32353000</v>
      </c>
      <c r="K36" s="12">
        <v>62343000</v>
      </c>
      <c r="L36" s="12">
        <v>82774000</v>
      </c>
      <c r="M36" s="12">
        <v>99025000</v>
      </c>
    </row>
    <row r="37" spans="1:13" x14ac:dyDescent="0.2">
      <c r="A37" s="21" t="s">
        <v>8</v>
      </c>
      <c r="B37" s="10">
        <f>SUM(B35:B36)</f>
        <v>3503673</v>
      </c>
      <c r="C37" s="10">
        <f t="shared" ref="C37:M37" si="7">SUM(C35:C36)</f>
        <v>510000000</v>
      </c>
      <c r="D37" s="10">
        <f t="shared" si="7"/>
        <v>871800</v>
      </c>
      <c r="E37" s="10">
        <f t="shared" si="7"/>
        <v>975207</v>
      </c>
      <c r="F37" s="10">
        <f t="shared" si="7"/>
        <v>1048300</v>
      </c>
      <c r="G37" s="10">
        <f t="shared" si="7"/>
        <v>3422305</v>
      </c>
      <c r="H37" s="10">
        <f t="shared" si="7"/>
        <v>22225359</v>
      </c>
      <c r="I37" s="10">
        <f t="shared" si="7"/>
        <v>32994400</v>
      </c>
      <c r="J37" s="10">
        <f t="shared" si="7"/>
        <v>32359401</v>
      </c>
      <c r="K37" s="10">
        <f t="shared" si="7"/>
        <v>62349405</v>
      </c>
      <c r="L37" s="10">
        <f t="shared" si="7"/>
        <v>82783408</v>
      </c>
      <c r="M37" s="10">
        <f t="shared" si="7"/>
        <v>99034500</v>
      </c>
    </row>
    <row r="39" spans="1:13" ht="15" x14ac:dyDescent="0.2">
      <c r="A39" s="35" t="s">
        <v>7</v>
      </c>
      <c r="B39" s="6">
        <f>B31-B37</f>
        <v>2861736327</v>
      </c>
      <c r="C39" s="6">
        <f t="shared" ref="C39:M39" si="8">C31-C37</f>
        <v>3436500000</v>
      </c>
      <c r="D39" s="6">
        <f t="shared" si="8"/>
        <v>5771218200</v>
      </c>
      <c r="E39" s="6">
        <f t="shared" si="8"/>
        <v>581957024793</v>
      </c>
      <c r="F39" s="6">
        <f t="shared" si="8"/>
        <v>9554821700</v>
      </c>
      <c r="G39" s="6">
        <f t="shared" si="8"/>
        <v>11970765695</v>
      </c>
      <c r="H39" s="6">
        <f t="shared" si="8"/>
        <v>13081102641</v>
      </c>
      <c r="I39" s="6">
        <f t="shared" si="8"/>
        <v>14003237600</v>
      </c>
      <c r="J39" s="6">
        <f t="shared" si="8"/>
        <v>17033772599</v>
      </c>
      <c r="K39" s="6">
        <f t="shared" si="8"/>
        <v>17550650595</v>
      </c>
      <c r="L39" s="6">
        <f t="shared" si="8"/>
        <v>21121924592</v>
      </c>
      <c r="M39" s="6">
        <f t="shared" si="8"/>
        <v>21452665500</v>
      </c>
    </row>
    <row r="40" spans="1:13" x14ac:dyDescent="0.2">
      <c r="A40" s="21" t="s">
        <v>9</v>
      </c>
      <c r="B40" s="9">
        <f>B39/B28</f>
        <v>0.99614188393286041</v>
      </c>
      <c r="C40" s="9">
        <f t="shared" ref="C40:M40" si="9">C39/C28</f>
        <v>0.84851851851851856</v>
      </c>
      <c r="D40" s="9">
        <f t="shared" si="9"/>
        <v>0.97867352441419164</v>
      </c>
      <c r="E40" s="9">
        <f t="shared" si="9"/>
        <v>0.99786869820473256</v>
      </c>
      <c r="F40" s="9">
        <f t="shared" si="9"/>
        <v>0.98339282516379889</v>
      </c>
      <c r="G40" s="9">
        <f t="shared" si="9"/>
        <v>0.98564749398892293</v>
      </c>
      <c r="H40" s="9">
        <f t="shared" si="9"/>
        <v>0.98487164703187868</v>
      </c>
      <c r="I40" s="9">
        <f t="shared" si="9"/>
        <v>0.98467674067473576</v>
      </c>
      <c r="J40" s="9">
        <f t="shared" si="9"/>
        <v>0.98632654289147503</v>
      </c>
      <c r="K40" s="9">
        <f t="shared" si="9"/>
        <v>0.98488499410774411</v>
      </c>
      <c r="L40" s="9">
        <f t="shared" si="9"/>
        <v>0.98554509685131164</v>
      </c>
      <c r="M40" s="9">
        <f t="shared" si="9"/>
        <v>0.98494599539497396</v>
      </c>
    </row>
    <row r="41" spans="1:13" x14ac:dyDescent="0.2">
      <c r="A41" s="21" t="s">
        <v>10</v>
      </c>
      <c r="B41" s="6">
        <f>B39</f>
        <v>2861736327</v>
      </c>
      <c r="C41" s="6">
        <f t="shared" ref="C41:M41" si="10">C39</f>
        <v>3436500000</v>
      </c>
      <c r="D41" s="6">
        <f t="shared" si="10"/>
        <v>5771218200</v>
      </c>
      <c r="E41" s="6">
        <f t="shared" si="10"/>
        <v>581957024793</v>
      </c>
      <c r="F41" s="6">
        <f t="shared" si="10"/>
        <v>9554821700</v>
      </c>
      <c r="G41" s="6">
        <f t="shared" si="10"/>
        <v>11970765695</v>
      </c>
      <c r="H41" s="6">
        <f t="shared" si="10"/>
        <v>13081102641</v>
      </c>
      <c r="I41" s="6">
        <f t="shared" si="10"/>
        <v>14003237600</v>
      </c>
      <c r="J41" s="6">
        <f t="shared" si="10"/>
        <v>17033772599</v>
      </c>
      <c r="K41" s="6">
        <f t="shared" si="10"/>
        <v>17550650595</v>
      </c>
      <c r="L41" s="6">
        <f t="shared" si="10"/>
        <v>21121924592</v>
      </c>
      <c r="M41" s="6">
        <f t="shared" si="10"/>
        <v>21452665500</v>
      </c>
    </row>
    <row r="42" spans="1:13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x14ac:dyDescent="0.2">
      <c r="A43" s="21" t="s">
        <v>11</v>
      </c>
      <c r="B43" s="9">
        <f t="shared" ref="B43:M43" si="11">B41/B28</f>
        <v>0.99614188393286041</v>
      </c>
      <c r="C43" s="9">
        <f t="shared" si="11"/>
        <v>0.84851851851851856</v>
      </c>
      <c r="D43" s="9">
        <f t="shared" si="11"/>
        <v>0.97867352441419164</v>
      </c>
      <c r="E43" s="9">
        <f t="shared" si="11"/>
        <v>0.99786869820473256</v>
      </c>
      <c r="F43" s="9">
        <f t="shared" si="11"/>
        <v>0.98339282516379889</v>
      </c>
      <c r="G43" s="9">
        <f t="shared" si="11"/>
        <v>0.98564749398892293</v>
      </c>
      <c r="H43" s="9">
        <f t="shared" si="11"/>
        <v>0.98487164703187868</v>
      </c>
      <c r="I43" s="9">
        <f t="shared" si="11"/>
        <v>0.98467674067473576</v>
      </c>
      <c r="J43" s="9">
        <f t="shared" si="11"/>
        <v>0.98632654289147503</v>
      </c>
      <c r="K43" s="9">
        <f t="shared" si="11"/>
        <v>0.98488499410774411</v>
      </c>
      <c r="L43" s="9">
        <f t="shared" si="11"/>
        <v>0.98554509685131164</v>
      </c>
      <c r="M43" s="9">
        <f t="shared" si="11"/>
        <v>0.98494599539497396</v>
      </c>
    </row>
    <row r="44" spans="1:13" s="45" customFormat="1" x14ac:dyDescent="0.2">
      <c r="A44" s="43" t="s">
        <v>34</v>
      </c>
      <c r="B44" s="44">
        <v>0.04</v>
      </c>
      <c r="C44" s="44">
        <v>7.0000000000000007E-2</v>
      </c>
      <c r="D44" s="44">
        <v>0.08</v>
      </c>
      <c r="E44" s="44">
        <v>0.05</v>
      </c>
      <c r="F44" s="44">
        <v>0.09</v>
      </c>
      <c r="G44" s="44">
        <v>7.0000000000000007E-2</v>
      </c>
      <c r="H44" s="44">
        <v>0.12</v>
      </c>
      <c r="I44" s="44">
        <v>0.08</v>
      </c>
      <c r="J44" s="44">
        <v>0.1</v>
      </c>
      <c r="K44" s="44">
        <v>0.12</v>
      </c>
      <c r="L44" s="44">
        <v>0.16</v>
      </c>
      <c r="M44" s="44">
        <v>0.2</v>
      </c>
    </row>
    <row r="45" spans="1:13" x14ac:dyDescent="0.2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2">
      <c r="A46" s="21" t="s">
        <v>35</v>
      </c>
      <c r="B46" s="25">
        <f t="shared" ref="B46:M46" si="12">B18</f>
        <v>119998000</v>
      </c>
      <c r="C46" s="25">
        <f t="shared" si="12"/>
        <v>209997900.00000003</v>
      </c>
      <c r="D46" s="25">
        <f t="shared" si="12"/>
        <v>240033600</v>
      </c>
      <c r="E46" s="25">
        <f t="shared" si="12"/>
        <v>150021500</v>
      </c>
      <c r="F46" s="25">
        <f t="shared" si="12"/>
        <v>270036900</v>
      </c>
      <c r="G46" s="25">
        <f t="shared" si="12"/>
        <v>210028000.00000003</v>
      </c>
      <c r="H46" s="25">
        <f t="shared" si="12"/>
        <v>360050400</v>
      </c>
      <c r="I46" s="25">
        <f t="shared" si="12"/>
        <v>240036800</v>
      </c>
      <c r="J46" s="25">
        <f t="shared" si="12"/>
        <v>300046500</v>
      </c>
      <c r="K46" s="25">
        <f t="shared" si="12"/>
        <v>360056520</v>
      </c>
      <c r="L46" s="25">
        <f t="shared" si="12"/>
        <v>480071040</v>
      </c>
      <c r="M46" s="25">
        <f t="shared" si="12"/>
        <v>0</v>
      </c>
    </row>
    <row r="48" spans="1:13" s="31" customFormat="1" ht="18" x14ac:dyDescent="0.25">
      <c r="A48" s="32" t="s">
        <v>12</v>
      </c>
    </row>
    <row r="49" spans="1:14" ht="15" x14ac:dyDescent="0.25">
      <c r="A49" s="36" t="s">
        <v>16</v>
      </c>
      <c r="B49" s="22" t="s">
        <v>33</v>
      </c>
    </row>
    <row r="51" spans="1:14" x14ac:dyDescent="0.2">
      <c r="A51" s="21" t="s">
        <v>13</v>
      </c>
      <c r="B51" s="14">
        <v>4250000</v>
      </c>
      <c r="C51" s="6">
        <f>B101</f>
        <v>3572035661</v>
      </c>
      <c r="D51" s="6">
        <f t="shared" ref="D51:M51" si="13">C101</f>
        <v>3812814500</v>
      </c>
      <c r="E51" s="6">
        <f t="shared" si="13"/>
        <v>98291441866</v>
      </c>
      <c r="F51" s="6">
        <f t="shared" si="13"/>
        <v>519161736393</v>
      </c>
      <c r="G51" s="6">
        <f t="shared" si="13"/>
        <v>-18585130060</v>
      </c>
      <c r="H51" s="6">
        <f t="shared" si="13"/>
        <v>12429636864</v>
      </c>
      <c r="I51" s="6">
        <f t="shared" si="13"/>
        <v>13458494355</v>
      </c>
      <c r="J51" s="6">
        <f t="shared" si="13"/>
        <v>14832544431</v>
      </c>
      <c r="K51" s="6">
        <f t="shared" si="13"/>
        <v>17479834079</v>
      </c>
      <c r="L51" s="6">
        <f t="shared" si="13"/>
        <v>18586948054</v>
      </c>
      <c r="M51" s="6">
        <f t="shared" si="13"/>
        <v>21600428999</v>
      </c>
    </row>
    <row r="52" spans="1:14" s="13" customFormat="1" x14ac:dyDescent="0.2">
      <c r="A52" s="37" t="s">
        <v>14</v>
      </c>
      <c r="B52" s="15">
        <v>120000</v>
      </c>
      <c r="C52" s="20">
        <f t="shared" ref="C52:M52" si="14">B8*B9</f>
        <v>143641000</v>
      </c>
      <c r="D52" s="20">
        <f t="shared" si="14"/>
        <v>202500000</v>
      </c>
      <c r="E52" s="20">
        <f t="shared" si="14"/>
        <v>294849000</v>
      </c>
      <c r="F52" s="20">
        <f t="shared" si="14"/>
        <v>29160000000</v>
      </c>
      <c r="G52" s="20">
        <f t="shared" si="14"/>
        <v>485809000</v>
      </c>
      <c r="H52" s="20">
        <f t="shared" si="14"/>
        <v>607253900</v>
      </c>
      <c r="I52" s="20">
        <f t="shared" si="14"/>
        <v>664101900</v>
      </c>
      <c r="J52" s="20">
        <f t="shared" si="14"/>
        <v>711057600</v>
      </c>
      <c r="K52" s="20">
        <f t="shared" si="14"/>
        <v>863495600</v>
      </c>
      <c r="L52" s="20">
        <f t="shared" si="14"/>
        <v>891000000</v>
      </c>
      <c r="M52" s="20">
        <f t="shared" si="14"/>
        <v>1071585900</v>
      </c>
      <c r="N52" s="20"/>
    </row>
    <row r="53" spans="1:14" ht="15" x14ac:dyDescent="0.25">
      <c r="A53" s="22" t="s">
        <v>15</v>
      </c>
      <c r="B53" s="6">
        <f>SUM(B51:B52)</f>
        <v>4370000</v>
      </c>
      <c r="C53" s="6">
        <f t="shared" ref="C53:M53" si="15">SUM(C51:C52)</f>
        <v>3715676661</v>
      </c>
      <c r="D53" s="6">
        <f t="shared" si="15"/>
        <v>4015314500</v>
      </c>
      <c r="E53" s="6">
        <f t="shared" si="15"/>
        <v>98586290866</v>
      </c>
      <c r="F53" s="6">
        <f t="shared" si="15"/>
        <v>548321736393</v>
      </c>
      <c r="G53" s="6">
        <f t="shared" si="15"/>
        <v>-18099321060</v>
      </c>
      <c r="H53" s="6">
        <f t="shared" si="15"/>
        <v>13036890764</v>
      </c>
      <c r="I53" s="6">
        <f t="shared" si="15"/>
        <v>14122596255</v>
      </c>
      <c r="J53" s="6">
        <f t="shared" si="15"/>
        <v>15543602031</v>
      </c>
      <c r="K53" s="6">
        <f t="shared" si="15"/>
        <v>18343329679</v>
      </c>
      <c r="L53" s="6">
        <f t="shared" si="15"/>
        <v>19477948054</v>
      </c>
      <c r="M53" s="6">
        <f t="shared" si="15"/>
        <v>22672014899</v>
      </c>
    </row>
    <row r="55" spans="1:14" x14ac:dyDescent="0.2">
      <c r="A55" s="38" t="s">
        <v>17</v>
      </c>
      <c r="B55" s="14">
        <v>40000</v>
      </c>
      <c r="C55" s="6">
        <f>B55+125000</f>
        <v>165000</v>
      </c>
      <c r="D55" s="6">
        <f t="shared" ref="D55:M55" si="16">C55+125000</f>
        <v>290000</v>
      </c>
      <c r="E55" s="6">
        <f t="shared" si="16"/>
        <v>415000</v>
      </c>
      <c r="F55" s="6">
        <f t="shared" si="16"/>
        <v>540000</v>
      </c>
      <c r="G55" s="6">
        <f t="shared" si="16"/>
        <v>665000</v>
      </c>
      <c r="H55" s="6">
        <f t="shared" si="16"/>
        <v>790000</v>
      </c>
      <c r="I55" s="6">
        <f t="shared" si="16"/>
        <v>915000</v>
      </c>
      <c r="J55" s="6">
        <f t="shared" si="16"/>
        <v>1040000</v>
      </c>
      <c r="K55" s="6">
        <f t="shared" si="16"/>
        <v>1165000</v>
      </c>
      <c r="L55" s="6">
        <f t="shared" si="16"/>
        <v>1290000</v>
      </c>
      <c r="M55" s="6">
        <f t="shared" si="16"/>
        <v>1415000</v>
      </c>
    </row>
    <row r="56" spans="1:14" s="13" customFormat="1" x14ac:dyDescent="0.2">
      <c r="A56" s="33" t="s">
        <v>18</v>
      </c>
      <c r="B56" s="15">
        <v>-10000</v>
      </c>
      <c r="C56" s="20">
        <f>B56-31677</f>
        <v>-41677</v>
      </c>
      <c r="D56" s="20">
        <f t="shared" ref="D56:M56" si="17">C56-31677</f>
        <v>-73354</v>
      </c>
      <c r="E56" s="20">
        <f t="shared" si="17"/>
        <v>-105031</v>
      </c>
      <c r="F56" s="20">
        <f>E56-31677</f>
        <v>-136708</v>
      </c>
      <c r="G56" s="20">
        <f t="shared" si="17"/>
        <v>-168385</v>
      </c>
      <c r="H56" s="20">
        <f t="shared" si="17"/>
        <v>-200062</v>
      </c>
      <c r="I56" s="20">
        <f t="shared" si="17"/>
        <v>-231739</v>
      </c>
      <c r="J56" s="20">
        <f t="shared" si="17"/>
        <v>-263416</v>
      </c>
      <c r="K56" s="20">
        <f t="shared" si="17"/>
        <v>-295093</v>
      </c>
      <c r="L56" s="20">
        <f t="shared" si="17"/>
        <v>-326770</v>
      </c>
      <c r="M56" s="20">
        <f t="shared" si="17"/>
        <v>-358447</v>
      </c>
      <c r="N56" s="20"/>
    </row>
    <row r="57" spans="1:14" x14ac:dyDescent="0.2">
      <c r="A57" s="21" t="s">
        <v>19</v>
      </c>
      <c r="B57" s="6">
        <f>SUM(B55:B56)</f>
        <v>30000</v>
      </c>
      <c r="C57" s="6">
        <f t="shared" ref="C57:M57" si="18">SUM(C55:C56)</f>
        <v>123323</v>
      </c>
      <c r="D57" s="6">
        <f t="shared" si="18"/>
        <v>216646</v>
      </c>
      <c r="E57" s="6">
        <f t="shared" si="18"/>
        <v>309969</v>
      </c>
      <c r="F57" s="6">
        <f t="shared" si="18"/>
        <v>403292</v>
      </c>
      <c r="G57" s="6">
        <f t="shared" si="18"/>
        <v>496615</v>
      </c>
      <c r="H57" s="6">
        <f t="shared" si="18"/>
        <v>589938</v>
      </c>
      <c r="I57" s="6">
        <f t="shared" si="18"/>
        <v>683261</v>
      </c>
      <c r="J57" s="6">
        <f t="shared" si="18"/>
        <v>776584</v>
      </c>
      <c r="K57" s="6">
        <f t="shared" si="18"/>
        <v>869907</v>
      </c>
      <c r="L57" s="6">
        <f t="shared" si="18"/>
        <v>963230</v>
      </c>
      <c r="M57" s="6">
        <f t="shared" si="18"/>
        <v>1056553</v>
      </c>
      <c r="N57" s="6"/>
    </row>
    <row r="59" spans="1:14" ht="15" x14ac:dyDescent="0.25">
      <c r="A59" s="22" t="s">
        <v>20</v>
      </c>
      <c r="B59" s="6">
        <f>SUM(B57,B53)</f>
        <v>4400000</v>
      </c>
      <c r="C59" s="6">
        <f>SUM(C57,C53)</f>
        <v>3715799984</v>
      </c>
      <c r="D59" s="6">
        <f t="shared" ref="D59:M59" si="19">SUM(D57,D53)</f>
        <v>4015531146</v>
      </c>
      <c r="E59" s="6">
        <f t="shared" si="19"/>
        <v>98586600835</v>
      </c>
      <c r="F59" s="6">
        <f t="shared" si="19"/>
        <v>548322139685</v>
      </c>
      <c r="G59" s="6">
        <f t="shared" si="19"/>
        <v>-18098824445</v>
      </c>
      <c r="H59" s="6">
        <f t="shared" si="19"/>
        <v>13037480702</v>
      </c>
      <c r="I59" s="6">
        <f t="shared" si="19"/>
        <v>14123279516</v>
      </c>
      <c r="J59" s="6">
        <f t="shared" si="19"/>
        <v>15544378615</v>
      </c>
      <c r="K59" s="6">
        <f t="shared" si="19"/>
        <v>18344199586</v>
      </c>
      <c r="L59" s="6">
        <f t="shared" si="19"/>
        <v>19478911284</v>
      </c>
      <c r="M59" s="6">
        <f t="shared" si="19"/>
        <v>22673071452</v>
      </c>
    </row>
    <row r="61" spans="1:14" ht="15" x14ac:dyDescent="0.25">
      <c r="A61" s="36" t="s">
        <v>21</v>
      </c>
    </row>
    <row r="62" spans="1:14" x14ac:dyDescent="0.2">
      <c r="A62" s="21" t="s">
        <v>22</v>
      </c>
      <c r="B62" s="14">
        <v>75000</v>
      </c>
      <c r="C62" s="6">
        <f t="shared" ref="C62:M62" si="20">C8*C10</f>
        <v>324000000</v>
      </c>
      <c r="D62" s="6">
        <f t="shared" si="20"/>
        <v>471758400</v>
      </c>
      <c r="E62" s="6">
        <f t="shared" si="20"/>
        <v>46656000000</v>
      </c>
      <c r="F62" s="6">
        <f t="shared" si="20"/>
        <v>777294400</v>
      </c>
      <c r="G62" s="6">
        <f t="shared" si="20"/>
        <v>971606240</v>
      </c>
      <c r="H62" s="6">
        <f t="shared" si="20"/>
        <v>1062563040</v>
      </c>
      <c r="I62" s="6">
        <f t="shared" si="20"/>
        <v>1137692160</v>
      </c>
      <c r="J62" s="6">
        <f t="shared" si="20"/>
        <v>1381592960</v>
      </c>
      <c r="K62" s="6">
        <f t="shared" si="20"/>
        <v>1425600000</v>
      </c>
      <c r="L62" s="6">
        <f t="shared" si="20"/>
        <v>1714537440</v>
      </c>
      <c r="M62" s="6">
        <f t="shared" si="20"/>
        <v>1742444000</v>
      </c>
    </row>
    <row r="63" spans="1:14" s="13" customFormat="1" x14ac:dyDescent="0.2">
      <c r="A63" s="33" t="s">
        <v>25</v>
      </c>
      <c r="B63" s="15">
        <v>25000</v>
      </c>
      <c r="C63" s="20">
        <f t="shared" ref="C63:M63" si="21">C8*C11</f>
        <v>243000000</v>
      </c>
      <c r="D63" s="20">
        <f t="shared" si="21"/>
        <v>412788600.00000006</v>
      </c>
      <c r="E63" s="20">
        <f t="shared" si="21"/>
        <v>46656000000</v>
      </c>
      <c r="F63" s="20">
        <f t="shared" si="21"/>
        <v>874456200</v>
      </c>
      <c r="G63" s="20">
        <f t="shared" si="21"/>
        <v>1214507800</v>
      </c>
      <c r="H63" s="20">
        <f t="shared" si="21"/>
        <v>1461024180</v>
      </c>
      <c r="I63" s="20">
        <f t="shared" si="21"/>
        <v>1706538240</v>
      </c>
      <c r="J63" s="20">
        <f t="shared" si="21"/>
        <v>2245088560</v>
      </c>
      <c r="K63" s="20">
        <f t="shared" si="21"/>
        <v>2494800000</v>
      </c>
      <c r="L63" s="20">
        <f t="shared" si="21"/>
        <v>3214757700</v>
      </c>
      <c r="M63" s="20">
        <f t="shared" si="21"/>
        <v>3484888000</v>
      </c>
    </row>
    <row r="64" spans="1:14" ht="15" x14ac:dyDescent="0.25">
      <c r="A64" s="22" t="s">
        <v>23</v>
      </c>
      <c r="B64" s="10">
        <f>SUM(B62:B63)</f>
        <v>100000</v>
      </c>
      <c r="C64" s="10">
        <f t="shared" ref="C64:L64" si="22">SUM(C62:C63)</f>
        <v>567000000</v>
      </c>
      <c r="D64" s="10">
        <f t="shared" si="22"/>
        <v>884547000</v>
      </c>
      <c r="E64" s="10">
        <f t="shared" si="22"/>
        <v>93312000000</v>
      </c>
      <c r="F64" s="10">
        <f t="shared" si="22"/>
        <v>1651750600</v>
      </c>
      <c r="G64" s="10">
        <f t="shared" si="22"/>
        <v>2186114040</v>
      </c>
      <c r="H64" s="10">
        <f t="shared" si="22"/>
        <v>2523587220</v>
      </c>
      <c r="I64" s="10">
        <f t="shared" si="22"/>
        <v>2844230400</v>
      </c>
      <c r="J64" s="10">
        <f t="shared" si="22"/>
        <v>3626681520</v>
      </c>
      <c r="K64" s="10">
        <f t="shared" si="22"/>
        <v>3920400000</v>
      </c>
      <c r="L64" s="10">
        <f t="shared" si="22"/>
        <v>4929295140</v>
      </c>
      <c r="M64" s="10">
        <f>SUM(M62:M63)</f>
        <v>5227332000</v>
      </c>
    </row>
    <row r="66" spans="1:13" x14ac:dyDescent="0.2">
      <c r="A66" s="21" t="s">
        <v>24</v>
      </c>
      <c r="B66" s="4">
        <v>3000000000</v>
      </c>
      <c r="C66" s="24">
        <f t="shared" ref="C66:M66" si="23">B66+B13-B14</f>
        <v>2999950000</v>
      </c>
      <c r="D66" s="24">
        <f t="shared" si="23"/>
        <v>2999970000</v>
      </c>
      <c r="E66" s="24">
        <f t="shared" si="23"/>
        <v>3000420000</v>
      </c>
      <c r="F66" s="24">
        <f t="shared" si="23"/>
        <v>3000430000</v>
      </c>
      <c r="G66" s="24">
        <f t="shared" si="23"/>
        <v>3000410000</v>
      </c>
      <c r="H66" s="24">
        <f t="shared" si="23"/>
        <v>3000400000</v>
      </c>
      <c r="I66" s="24">
        <f t="shared" si="23"/>
        <v>3000420000</v>
      </c>
      <c r="J66" s="24">
        <f t="shared" si="23"/>
        <v>3000460000</v>
      </c>
      <c r="K66" s="24">
        <f t="shared" si="23"/>
        <v>3000465000</v>
      </c>
      <c r="L66" s="24">
        <f t="shared" si="23"/>
        <v>3000471000</v>
      </c>
      <c r="M66" s="24">
        <f t="shared" si="23"/>
        <v>3000444000</v>
      </c>
    </row>
    <row r="68" spans="1:13" s="13" customFormat="1" ht="15" x14ac:dyDescent="0.25">
      <c r="A68" s="39" t="s">
        <v>26</v>
      </c>
      <c r="B68" s="20">
        <f>SUM(B66,B64)</f>
        <v>3000100000</v>
      </c>
      <c r="C68" s="20">
        <f t="shared" ref="C68:M68" si="24">SUM(C66,C64)</f>
        <v>3566950000</v>
      </c>
      <c r="D68" s="20">
        <f t="shared" si="24"/>
        <v>3884517000</v>
      </c>
      <c r="E68" s="20">
        <f t="shared" si="24"/>
        <v>96312420000</v>
      </c>
      <c r="F68" s="20">
        <f t="shared" si="24"/>
        <v>4652180600</v>
      </c>
      <c r="G68" s="20">
        <f t="shared" si="24"/>
        <v>5186524040</v>
      </c>
      <c r="H68" s="20">
        <f t="shared" si="24"/>
        <v>5523987220</v>
      </c>
      <c r="I68" s="20">
        <f t="shared" si="24"/>
        <v>5844650400</v>
      </c>
      <c r="J68" s="20">
        <f t="shared" si="24"/>
        <v>6627141520</v>
      </c>
      <c r="K68" s="20">
        <f t="shared" si="24"/>
        <v>6920865000</v>
      </c>
      <c r="L68" s="20">
        <f t="shared" si="24"/>
        <v>7929766140</v>
      </c>
      <c r="M68" s="20">
        <f t="shared" si="24"/>
        <v>8227776000</v>
      </c>
    </row>
    <row r="70" spans="1:13" ht="15" x14ac:dyDescent="0.25">
      <c r="A70" s="36" t="s">
        <v>27</v>
      </c>
    </row>
    <row r="72" spans="1:13" x14ac:dyDescent="0.2">
      <c r="A72" s="21" t="s">
        <v>28</v>
      </c>
      <c r="B72" s="4">
        <v>50000</v>
      </c>
      <c r="C72" s="10">
        <v>80000</v>
      </c>
      <c r="D72" s="10">
        <v>80000</v>
      </c>
      <c r="E72" s="10">
        <v>80000</v>
      </c>
      <c r="F72" s="10">
        <v>80000</v>
      </c>
      <c r="G72" s="10">
        <v>80000</v>
      </c>
      <c r="H72" s="10">
        <v>80000</v>
      </c>
      <c r="I72" s="10">
        <v>80000</v>
      </c>
      <c r="J72" s="10">
        <v>80000</v>
      </c>
      <c r="K72" s="10">
        <v>80000</v>
      </c>
      <c r="L72" s="10">
        <v>80000</v>
      </c>
      <c r="M72" s="10">
        <v>80000</v>
      </c>
    </row>
    <row r="73" spans="1:13" x14ac:dyDescent="0.2">
      <c r="A73" s="33" t="s">
        <v>29</v>
      </c>
      <c r="B73" s="4">
        <v>1250000</v>
      </c>
      <c r="C73" s="6">
        <f t="shared" ref="C73:M73" si="25">B74+C41</f>
        <v>3437800000</v>
      </c>
      <c r="D73" s="6">
        <f t="shared" si="25"/>
        <v>9209098200</v>
      </c>
      <c r="E73" s="6">
        <f t="shared" si="25"/>
        <v>591166202993</v>
      </c>
      <c r="F73" s="6">
        <f t="shared" si="25"/>
        <v>600721104693</v>
      </c>
      <c r="G73" s="6">
        <f t="shared" si="25"/>
        <v>612691950388</v>
      </c>
      <c r="H73" s="6">
        <f t="shared" si="25"/>
        <v>625773133029</v>
      </c>
      <c r="I73" s="6">
        <f t="shared" si="25"/>
        <v>639776450629</v>
      </c>
      <c r="J73" s="6">
        <f t="shared" si="25"/>
        <v>656810303228</v>
      </c>
      <c r="K73" s="6">
        <f t="shared" si="25"/>
        <v>674361033823</v>
      </c>
      <c r="L73" s="6">
        <f t="shared" si="25"/>
        <v>695483038415</v>
      </c>
      <c r="M73" s="6">
        <f t="shared" si="25"/>
        <v>716935783915</v>
      </c>
    </row>
    <row r="74" spans="1:13" s="17" customFormat="1" ht="15" x14ac:dyDescent="0.25">
      <c r="A74" s="39" t="s">
        <v>30</v>
      </c>
      <c r="B74" s="16">
        <f>SUM(B72:B73)</f>
        <v>1300000</v>
      </c>
      <c r="C74" s="16">
        <f t="shared" ref="C74:M74" si="26">SUM(C72:C73)</f>
        <v>3437880000</v>
      </c>
      <c r="D74" s="16">
        <f t="shared" si="26"/>
        <v>9209178200</v>
      </c>
      <c r="E74" s="16">
        <f t="shared" si="26"/>
        <v>591166282993</v>
      </c>
      <c r="F74" s="16">
        <f t="shared" si="26"/>
        <v>600721184693</v>
      </c>
      <c r="G74" s="16">
        <f t="shared" si="26"/>
        <v>612692030388</v>
      </c>
      <c r="H74" s="16">
        <f t="shared" si="26"/>
        <v>625773213029</v>
      </c>
      <c r="I74" s="16">
        <f t="shared" si="26"/>
        <v>639776530629</v>
      </c>
      <c r="J74" s="16">
        <f t="shared" si="26"/>
        <v>656810383228</v>
      </c>
      <c r="K74" s="16">
        <f t="shared" si="26"/>
        <v>674361113823</v>
      </c>
      <c r="L74" s="16">
        <f t="shared" si="26"/>
        <v>695483118415</v>
      </c>
      <c r="M74" s="16">
        <f t="shared" si="26"/>
        <v>716935863915</v>
      </c>
    </row>
    <row r="76" spans="1:13" x14ac:dyDescent="0.2">
      <c r="A76" s="21" t="s">
        <v>32</v>
      </c>
      <c r="B76" s="6">
        <f>B74+B68</f>
        <v>3001400000</v>
      </c>
      <c r="C76" s="6">
        <f t="shared" ref="C76:M76" si="27">SUM(C74,C68)</f>
        <v>7004830000</v>
      </c>
      <c r="D76" s="6">
        <f t="shared" si="27"/>
        <v>13093695200</v>
      </c>
      <c r="E76" s="6">
        <f t="shared" si="27"/>
        <v>687478702993</v>
      </c>
      <c r="F76" s="6">
        <f t="shared" si="27"/>
        <v>605373365293</v>
      </c>
      <c r="G76" s="6">
        <f t="shared" si="27"/>
        <v>617878554428</v>
      </c>
      <c r="H76" s="6">
        <f t="shared" si="27"/>
        <v>631297200249</v>
      </c>
      <c r="I76" s="6">
        <f t="shared" si="27"/>
        <v>645621181029</v>
      </c>
      <c r="J76" s="6">
        <f t="shared" si="27"/>
        <v>663437524748</v>
      </c>
      <c r="K76" s="6">
        <f t="shared" si="27"/>
        <v>681281978823</v>
      </c>
      <c r="L76" s="6">
        <f t="shared" si="27"/>
        <v>703412884555</v>
      </c>
      <c r="M76" s="6">
        <f t="shared" si="27"/>
        <v>725163639915</v>
      </c>
    </row>
    <row r="78" spans="1:13" ht="15" x14ac:dyDescent="0.25">
      <c r="A78" s="22" t="s">
        <v>31</v>
      </c>
      <c r="B78" s="6">
        <f>B76-B59</f>
        <v>2997000000</v>
      </c>
      <c r="C78" s="6">
        <f t="shared" ref="C78:M78" si="28">C76-C59</f>
        <v>3289030016</v>
      </c>
      <c r="D78" s="6">
        <f t="shared" si="28"/>
        <v>9078164054</v>
      </c>
      <c r="E78" s="6">
        <f t="shared" si="28"/>
        <v>588892102158</v>
      </c>
      <c r="F78" s="6">
        <f t="shared" si="28"/>
        <v>57051225608</v>
      </c>
      <c r="G78" s="6">
        <f t="shared" si="28"/>
        <v>635977378873</v>
      </c>
      <c r="H78" s="6">
        <f t="shared" si="28"/>
        <v>618259719547</v>
      </c>
      <c r="I78" s="6">
        <f t="shared" si="28"/>
        <v>631497901513</v>
      </c>
      <c r="J78" s="6">
        <f t="shared" si="28"/>
        <v>647893146133</v>
      </c>
      <c r="K78" s="6">
        <f t="shared" si="28"/>
        <v>662937779237</v>
      </c>
      <c r="L78" s="6">
        <f t="shared" si="28"/>
        <v>683933973271</v>
      </c>
      <c r="M78" s="6">
        <f t="shared" si="28"/>
        <v>702490568463</v>
      </c>
    </row>
    <row r="80" spans="1:13" s="17" customFormat="1" ht="15" x14ac:dyDescent="0.25">
      <c r="A80" s="40" t="s">
        <v>36</v>
      </c>
    </row>
    <row r="82" spans="1:13" x14ac:dyDescent="0.2">
      <c r="A82" s="21" t="s">
        <v>10</v>
      </c>
      <c r="B82" s="6">
        <f t="shared" ref="B82:M82" si="29">B41</f>
        <v>2861736327</v>
      </c>
      <c r="C82" s="6">
        <f t="shared" si="29"/>
        <v>3436500000</v>
      </c>
      <c r="D82" s="6">
        <f t="shared" si="29"/>
        <v>5771218200</v>
      </c>
      <c r="E82" s="6">
        <f t="shared" si="29"/>
        <v>581957024793</v>
      </c>
      <c r="F82" s="6">
        <f t="shared" si="29"/>
        <v>9554821700</v>
      </c>
      <c r="G82" s="6">
        <f t="shared" si="29"/>
        <v>11970765695</v>
      </c>
      <c r="H82" s="6">
        <f t="shared" si="29"/>
        <v>13081102641</v>
      </c>
      <c r="I82" s="6">
        <f t="shared" si="29"/>
        <v>14003237600</v>
      </c>
      <c r="J82" s="6">
        <f t="shared" si="29"/>
        <v>17033772599</v>
      </c>
      <c r="K82" s="6">
        <f t="shared" si="29"/>
        <v>17550650595</v>
      </c>
      <c r="L82" s="6">
        <f t="shared" si="29"/>
        <v>21121924592</v>
      </c>
      <c r="M82" s="6">
        <f t="shared" si="29"/>
        <v>21452665500</v>
      </c>
    </row>
    <row r="84" spans="1:13" ht="15" x14ac:dyDescent="0.25">
      <c r="A84" s="36" t="s">
        <v>37</v>
      </c>
    </row>
    <row r="85" spans="1:13" x14ac:dyDescent="0.2">
      <c r="A85" s="21" t="s">
        <v>42</v>
      </c>
      <c r="B85" s="27">
        <v>31667</v>
      </c>
      <c r="C85" s="27">
        <v>65000</v>
      </c>
      <c r="D85" s="27">
        <v>103333</v>
      </c>
      <c r="E85" s="27">
        <v>86667</v>
      </c>
      <c r="F85" s="27">
        <v>63667</v>
      </c>
      <c r="G85" s="27">
        <v>86767</v>
      </c>
      <c r="H85" s="27">
        <v>67867</v>
      </c>
      <c r="I85" s="27">
        <v>23678</v>
      </c>
      <c r="J85" s="27">
        <v>67653</v>
      </c>
      <c r="K85" s="27">
        <v>78686</v>
      </c>
      <c r="L85" s="27">
        <v>87333</v>
      </c>
      <c r="M85" s="27">
        <v>66878</v>
      </c>
    </row>
    <row r="86" spans="1:13" x14ac:dyDescent="0.2">
      <c r="A86" s="21" t="s">
        <v>39</v>
      </c>
      <c r="B86" s="26">
        <f>C52-B52</f>
        <v>143521000</v>
      </c>
      <c r="C86" s="26">
        <f t="shared" ref="C86:M86" si="30">D52-C52</f>
        <v>58859000</v>
      </c>
      <c r="D86" s="26">
        <f t="shared" si="30"/>
        <v>92349000</v>
      </c>
      <c r="E86" s="26">
        <f t="shared" si="30"/>
        <v>28865151000</v>
      </c>
      <c r="F86" s="26">
        <f>G52-F52</f>
        <v>-28674191000</v>
      </c>
      <c r="G86" s="26">
        <f t="shared" si="30"/>
        <v>121444900</v>
      </c>
      <c r="H86" s="26">
        <f t="shared" si="30"/>
        <v>56848000</v>
      </c>
      <c r="I86" s="26">
        <f t="shared" si="30"/>
        <v>46955700</v>
      </c>
      <c r="J86" s="26">
        <f t="shared" si="30"/>
        <v>152438000</v>
      </c>
      <c r="K86" s="26">
        <f t="shared" si="30"/>
        <v>27504400</v>
      </c>
      <c r="L86" s="26">
        <f t="shared" si="30"/>
        <v>180585900</v>
      </c>
      <c r="M86" s="26">
        <f t="shared" si="30"/>
        <v>-1071585900</v>
      </c>
    </row>
    <row r="87" spans="1:13" x14ac:dyDescent="0.2">
      <c r="A87" s="21" t="s">
        <v>38</v>
      </c>
      <c r="B87" s="26">
        <f>C62-B62</f>
        <v>323925000</v>
      </c>
      <c r="C87" s="26">
        <f t="shared" ref="C87:M88" si="31">D62-C62</f>
        <v>147758400</v>
      </c>
      <c r="D87" s="26">
        <f t="shared" si="31"/>
        <v>46184241600</v>
      </c>
      <c r="E87" s="26">
        <f t="shared" si="31"/>
        <v>-45878705600</v>
      </c>
      <c r="F87" s="26">
        <f t="shared" si="31"/>
        <v>194311840</v>
      </c>
      <c r="G87" s="26">
        <f t="shared" si="31"/>
        <v>90956800</v>
      </c>
      <c r="H87" s="26">
        <f t="shared" si="31"/>
        <v>75129120</v>
      </c>
      <c r="I87" s="26">
        <f t="shared" si="31"/>
        <v>243900800</v>
      </c>
      <c r="J87" s="26">
        <f t="shared" si="31"/>
        <v>44007040</v>
      </c>
      <c r="K87" s="26">
        <f t="shared" si="31"/>
        <v>288937440</v>
      </c>
      <c r="L87" s="26">
        <f t="shared" si="31"/>
        <v>27906560</v>
      </c>
      <c r="M87" s="26">
        <f t="shared" si="31"/>
        <v>-1742444000</v>
      </c>
    </row>
    <row r="88" spans="1:13" s="13" customFormat="1" x14ac:dyDescent="0.2">
      <c r="A88" s="33" t="s">
        <v>40</v>
      </c>
      <c r="B88" s="28">
        <f>C63-B63</f>
        <v>242975000</v>
      </c>
      <c r="C88" s="28">
        <f t="shared" si="31"/>
        <v>169788600.00000006</v>
      </c>
      <c r="D88" s="28">
        <f t="shared" si="31"/>
        <v>46243211400</v>
      </c>
      <c r="E88" s="28">
        <f t="shared" si="31"/>
        <v>-45781543800</v>
      </c>
      <c r="F88" s="28">
        <f t="shared" si="31"/>
        <v>340051600</v>
      </c>
      <c r="G88" s="28">
        <f t="shared" si="31"/>
        <v>246516380</v>
      </c>
      <c r="H88" s="28">
        <f t="shared" si="31"/>
        <v>245514060</v>
      </c>
      <c r="I88" s="28">
        <f t="shared" si="31"/>
        <v>538550320</v>
      </c>
      <c r="J88" s="28">
        <f t="shared" si="31"/>
        <v>249711440</v>
      </c>
      <c r="K88" s="28">
        <f t="shared" si="31"/>
        <v>719957700</v>
      </c>
      <c r="L88" s="28">
        <f t="shared" si="31"/>
        <v>270130300</v>
      </c>
      <c r="M88" s="28">
        <f t="shared" si="31"/>
        <v>-3484888000</v>
      </c>
    </row>
    <row r="89" spans="1:13" x14ac:dyDescent="0.2">
      <c r="A89" s="21" t="s">
        <v>41</v>
      </c>
      <c r="B89" s="6">
        <f>B82+SUM(B85:B88)</f>
        <v>3572188994</v>
      </c>
      <c r="C89" s="6">
        <f t="shared" ref="C89:M89" si="32">C82+SUM(C85:C88)</f>
        <v>3812971000</v>
      </c>
      <c r="D89" s="6">
        <f t="shared" si="32"/>
        <v>98291123533</v>
      </c>
      <c r="E89" s="6">
        <f t="shared" si="32"/>
        <v>519162013060</v>
      </c>
      <c r="F89" s="6">
        <f t="shared" si="32"/>
        <v>-18584942193</v>
      </c>
      <c r="G89" s="6">
        <f t="shared" si="32"/>
        <v>12429770542</v>
      </c>
      <c r="H89" s="6">
        <f t="shared" si="32"/>
        <v>13458661688</v>
      </c>
      <c r="I89" s="6">
        <f t="shared" si="32"/>
        <v>14832668098</v>
      </c>
      <c r="J89" s="6">
        <f t="shared" si="32"/>
        <v>17479996732</v>
      </c>
      <c r="K89" s="6">
        <f t="shared" si="32"/>
        <v>18587128821</v>
      </c>
      <c r="L89" s="6">
        <f t="shared" si="32"/>
        <v>21600634685</v>
      </c>
      <c r="M89" s="6">
        <f t="shared" si="32"/>
        <v>15153814478</v>
      </c>
    </row>
    <row r="91" spans="1:13" ht="15" x14ac:dyDescent="0.25">
      <c r="A91" s="36" t="s">
        <v>43</v>
      </c>
    </row>
    <row r="92" spans="1:13" x14ac:dyDescent="0.2">
      <c r="A92" s="21" t="s">
        <v>44</v>
      </c>
      <c r="B92" s="27">
        <v>103333</v>
      </c>
      <c r="C92" s="27">
        <v>176500</v>
      </c>
      <c r="D92" s="27">
        <v>131667</v>
      </c>
      <c r="E92" s="27">
        <v>286667</v>
      </c>
      <c r="F92" s="27">
        <v>167867</v>
      </c>
      <c r="G92" s="27">
        <v>123678</v>
      </c>
      <c r="H92" s="27">
        <v>187333</v>
      </c>
      <c r="I92" s="27">
        <v>163667</v>
      </c>
      <c r="J92" s="27">
        <v>167653</v>
      </c>
      <c r="K92" s="27">
        <v>186767</v>
      </c>
      <c r="L92" s="27">
        <v>178686</v>
      </c>
      <c r="M92" s="27">
        <v>166878</v>
      </c>
    </row>
    <row r="94" spans="1:13" x14ac:dyDescent="0.2">
      <c r="A94" s="21" t="s">
        <v>45</v>
      </c>
      <c r="B94" s="6">
        <f>B89-B92</f>
        <v>3572085661</v>
      </c>
      <c r="C94" s="6">
        <f t="shared" ref="C94:M94" si="33">C89-C92</f>
        <v>3812794500</v>
      </c>
      <c r="D94" s="6">
        <f t="shared" si="33"/>
        <v>98290991866</v>
      </c>
      <c r="E94" s="6">
        <f t="shared" si="33"/>
        <v>519161726393</v>
      </c>
      <c r="F94" s="6">
        <f t="shared" si="33"/>
        <v>-18585110060</v>
      </c>
      <c r="G94" s="6">
        <f t="shared" si="33"/>
        <v>12429646864</v>
      </c>
      <c r="H94" s="6">
        <f t="shared" si="33"/>
        <v>13458474355</v>
      </c>
      <c r="I94" s="6">
        <f t="shared" si="33"/>
        <v>14832504431</v>
      </c>
      <c r="J94" s="6">
        <f t="shared" si="33"/>
        <v>17479829079</v>
      </c>
      <c r="K94" s="6">
        <f t="shared" si="33"/>
        <v>18586942054</v>
      </c>
      <c r="L94" s="6">
        <f t="shared" si="33"/>
        <v>21600455999</v>
      </c>
      <c r="M94" s="6">
        <f t="shared" si="33"/>
        <v>15153647600</v>
      </c>
    </row>
    <row r="96" spans="1:13" ht="15" x14ac:dyDescent="0.25">
      <c r="A96" s="36" t="s">
        <v>46</v>
      </c>
    </row>
    <row r="97" spans="1:13" x14ac:dyDescent="0.2">
      <c r="A97" s="21" t="s">
        <v>47</v>
      </c>
      <c r="B97" s="27">
        <f t="shared" ref="B97:M97" si="34">-B14</f>
        <v>-50000</v>
      </c>
      <c r="C97" s="27">
        <f t="shared" si="34"/>
        <v>-50000</v>
      </c>
      <c r="D97" s="27">
        <f t="shared" si="34"/>
        <v>-50000</v>
      </c>
      <c r="E97" s="27">
        <f t="shared" si="34"/>
        <v>-50000</v>
      </c>
      <c r="F97" s="27">
        <f t="shared" si="34"/>
        <v>-50000</v>
      </c>
      <c r="G97" s="27">
        <f t="shared" si="34"/>
        <v>-50000</v>
      </c>
      <c r="H97" s="27">
        <f t="shared" si="34"/>
        <v>-50000</v>
      </c>
      <c r="I97" s="27">
        <f t="shared" si="34"/>
        <v>-50000</v>
      </c>
      <c r="J97" s="27">
        <f t="shared" si="34"/>
        <v>-50000</v>
      </c>
      <c r="K97" s="27">
        <f t="shared" si="34"/>
        <v>-50000</v>
      </c>
      <c r="L97" s="27">
        <f t="shared" si="34"/>
        <v>-50000</v>
      </c>
      <c r="M97" s="27">
        <f t="shared" si="34"/>
        <v>-50000</v>
      </c>
    </row>
    <row r="98" spans="1:13" s="13" customFormat="1" x14ac:dyDescent="0.2">
      <c r="A98" s="33" t="s">
        <v>48</v>
      </c>
      <c r="B98" s="29">
        <v>0</v>
      </c>
      <c r="C98" s="29">
        <v>70000</v>
      </c>
      <c r="D98" s="29">
        <v>500000</v>
      </c>
      <c r="E98" s="29">
        <v>60000</v>
      </c>
      <c r="F98" s="29">
        <v>30000</v>
      </c>
      <c r="G98" s="29">
        <v>40000</v>
      </c>
      <c r="H98" s="29">
        <v>70000</v>
      </c>
      <c r="I98" s="29">
        <v>90000</v>
      </c>
      <c r="J98" s="29">
        <v>55000</v>
      </c>
      <c r="K98" s="29">
        <v>56000</v>
      </c>
      <c r="L98" s="29">
        <v>23000</v>
      </c>
      <c r="M98" s="29">
        <v>85000</v>
      </c>
    </row>
    <row r="99" spans="1:13" x14ac:dyDescent="0.2">
      <c r="A99" s="21" t="s">
        <v>49</v>
      </c>
      <c r="B99" s="30">
        <f>SUM(B97:B98)</f>
        <v>-50000</v>
      </c>
      <c r="C99" s="30">
        <f t="shared" ref="C99:M99" si="35">SUM(C97:C98)</f>
        <v>20000</v>
      </c>
      <c r="D99" s="30">
        <f t="shared" si="35"/>
        <v>450000</v>
      </c>
      <c r="E99" s="30">
        <f t="shared" si="35"/>
        <v>10000</v>
      </c>
      <c r="F99" s="30">
        <f t="shared" si="35"/>
        <v>-20000</v>
      </c>
      <c r="G99" s="30">
        <f t="shared" si="35"/>
        <v>-10000</v>
      </c>
      <c r="H99" s="30">
        <f t="shared" si="35"/>
        <v>20000</v>
      </c>
      <c r="I99" s="30">
        <f t="shared" si="35"/>
        <v>40000</v>
      </c>
      <c r="J99" s="30">
        <f t="shared" si="35"/>
        <v>5000</v>
      </c>
      <c r="K99" s="30">
        <f t="shared" si="35"/>
        <v>6000</v>
      </c>
      <c r="L99" s="30">
        <f t="shared" si="35"/>
        <v>-27000</v>
      </c>
      <c r="M99" s="30">
        <f t="shared" si="35"/>
        <v>35000</v>
      </c>
    </row>
    <row r="101" spans="1:13" x14ac:dyDescent="0.2">
      <c r="A101" s="41" t="s">
        <v>50</v>
      </c>
      <c r="B101" s="6">
        <f t="shared" ref="B101:G101" si="36">B94+B99</f>
        <v>3572035661</v>
      </c>
      <c r="C101" s="6">
        <f t="shared" si="36"/>
        <v>3812814500</v>
      </c>
      <c r="D101" s="6">
        <f t="shared" si="36"/>
        <v>98291441866</v>
      </c>
      <c r="E101" s="6">
        <f t="shared" si="36"/>
        <v>519161736393</v>
      </c>
      <c r="F101" s="6">
        <f t="shared" si="36"/>
        <v>-18585130060</v>
      </c>
      <c r="G101" s="6">
        <f t="shared" si="36"/>
        <v>12429636864</v>
      </c>
      <c r="H101" s="6">
        <f>H94+H99</f>
        <v>13458494355</v>
      </c>
      <c r="I101" s="6">
        <f t="shared" ref="I101:M101" si="37">I94+I99</f>
        <v>14832544431</v>
      </c>
      <c r="J101" s="6">
        <f t="shared" si="37"/>
        <v>17479834079</v>
      </c>
      <c r="K101" s="6">
        <f t="shared" si="37"/>
        <v>18586948054</v>
      </c>
      <c r="L101" s="6">
        <f t="shared" si="37"/>
        <v>21600428999</v>
      </c>
      <c r="M101" s="6">
        <f t="shared" si="37"/>
        <v>15153682600</v>
      </c>
    </row>
  </sheetData>
  <conditionalFormatting sqref="B41:M41">
    <cfRule type="cellIs" dxfId="0" priority="1" operator="greaterThan">
      <formula>2000000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C686473343654988A72C1E6FEB757A" ma:contentTypeVersion="11" ma:contentTypeDescription="Create a new document." ma:contentTypeScope="" ma:versionID="84ae27f860e60b745952df54f966290a">
  <xsd:schema xmlns:xsd="http://www.w3.org/2001/XMLSchema" xmlns:xs="http://www.w3.org/2001/XMLSchema" xmlns:p="http://schemas.microsoft.com/office/2006/metadata/properties" xmlns:ns3="727c5010-62c3-4e3d-876b-2bd8e8188bf9" xmlns:ns4="c481b20d-a348-4977-a778-032b045e678e" targetNamespace="http://schemas.microsoft.com/office/2006/metadata/properties" ma:root="true" ma:fieldsID="18ec067cfc1bf3250ec19e7289d1ca39" ns3:_="" ns4:_="">
    <xsd:import namespace="727c5010-62c3-4e3d-876b-2bd8e8188bf9"/>
    <xsd:import namespace="c481b20d-a348-4977-a778-032b045e67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c5010-62c3-4e3d-876b-2bd8e8188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1b20d-a348-4977-a778-032b045e678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9190A7-39D3-4D3D-A73A-9325332141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7c5010-62c3-4e3d-876b-2bd8e8188bf9"/>
    <ds:schemaRef ds:uri="c481b20d-a348-4977-a778-032b045e67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A28AC6-7C97-481B-8C2A-57CF5C5296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F42C49-DB78-40DC-BB78-E5ECA153FD73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727c5010-62c3-4e3d-876b-2bd8e8188bf9"/>
    <ds:schemaRef ds:uri="http://purl.org/dc/elements/1.1/"/>
    <ds:schemaRef ds:uri="c481b20d-a348-4977-a778-032b045e678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RA</cp:lastModifiedBy>
  <dcterms:created xsi:type="dcterms:W3CDTF">2020-09-04T12:11:08Z</dcterms:created>
  <dcterms:modified xsi:type="dcterms:W3CDTF">2020-09-05T20:47:25Z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0x01010039C686473343654988A72C1E6FEB757A</vt:lpwstr>
  </property>
</Properties>
</file>